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9_{54A593DE-4EC6-4E1E-82F8-CA440D9D651B}" xr6:coauthVersionLast="47" xr6:coauthVersionMax="47" xr10:uidLastSave="{00000000-0000-0000-0000-000000000000}"/>
  <bookViews>
    <workbookView xWindow="-120" yWindow="-120" windowWidth="29040" windowHeight="15840" xr2:uid="{F2FEC3FD-06AE-4CFA-97C6-89604E9B3972}"/>
  </bookViews>
  <sheets>
    <sheet name="コアインボイス" sheetId="6" r:id="rId1"/>
    <sheet name="JP PINT 1.0" sheetId="7" r:id="rId2"/>
    <sheet name="統合請求_ver.4.1" sheetId="15" r:id="rId3"/>
    <sheet name="TS16931-3-3" sheetId="11" r:id="rId4"/>
  </sheets>
  <externalReferences>
    <externalReference r:id="rId5"/>
  </externalReferences>
  <definedNames>
    <definedName name="_xlnm._FilterDatabase" localSheetId="1" hidden="1">'JP PINT 1.0'!$B$1:$U$351</definedName>
    <definedName name="_xlnm._FilterDatabase" localSheetId="0" hidden="1">コアインボイス!$A$1:$AC$549</definedName>
    <definedName name="_xlnm._FilterDatabase" localSheetId="2" hidden="1">'統合請求_ver.4.1'!$A$1:$AH$539</definedName>
    <definedName name="ACRound">[1]Rounding!$Q$16</definedName>
    <definedName name="BBIE" localSheetId="1">#REF!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1">#REF!</definedName>
    <definedName name="ｘｘｘ">#REF!</definedName>
    <definedName name="あ" localSheetId="1">#REF!</definedName>
    <definedName name="あ">#REF!</definedName>
    <definedName name="ああ" localSheetId="1">#REF!</definedName>
    <definedName name="ああ">#REF!</definedName>
    <definedName name="あああ" localSheetId="1">#REF!</definedName>
    <definedName name="あああ">#REF!</definedName>
    <definedName name="支払通知" localSheetId="1">#REF!</definedName>
    <definedName name="支払通知">#REF!</definedName>
    <definedName name="支払通知３" localSheetId="1">#REF!</definedName>
    <definedName name="支払通知３">#REF!</definedName>
    <definedName name="改訂履歴" localSheetId="1">#REF!</definedName>
    <definedName name="改訂履歴">#REF!</definedName>
    <definedName name="表紙１" localSheetId="1">#REF!</definedName>
    <definedName name="表紙１">#REF!</definedName>
    <definedName name="請求１" localSheetId="1">#REF!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6" l="1"/>
  <c r="C6" i="6" s="1"/>
  <c r="C9" i="6" s="1"/>
  <c r="C12" i="6" s="1"/>
  <c r="C15" i="6" s="1"/>
  <c r="C18" i="6" s="1"/>
  <c r="C21" i="6" s="1"/>
  <c r="C28" i="6" s="1"/>
  <c r="C38" i="6" s="1"/>
  <c r="C42" i="6" s="1"/>
  <c r="C54" i="6" s="1"/>
  <c r="C60" i="6" s="1"/>
  <c r="C71" i="6" s="1"/>
  <c r="C74" i="6" s="1"/>
  <c r="C82" i="6" s="1"/>
  <c r="C90" i="6" s="1"/>
  <c r="C99" i="6" s="1"/>
  <c r="C102" i="6" s="1"/>
  <c r="C110" i="6" s="1"/>
  <c r="C118" i="6" s="1"/>
  <c r="C124" i="6" s="1"/>
  <c r="C129" i="6" s="1"/>
  <c r="C134" i="6" s="1"/>
  <c r="C138" i="6" s="1"/>
  <c r="C140" i="6" s="1"/>
  <c r="C146" i="6" s="1"/>
  <c r="C155" i="6" s="1"/>
  <c r="C163" i="6" s="1"/>
  <c r="C171" i="6" s="1"/>
  <c r="C177" i="6" s="1"/>
  <c r="C180" i="6" s="1"/>
  <c r="C184" i="6" s="1"/>
  <c r="C192" i="6" s="1"/>
  <c r="C198" i="6" s="1"/>
  <c r="C201" i="6" s="1"/>
  <c r="C205" i="6" s="1"/>
  <c r="C213" i="6" s="1"/>
  <c r="C219" i="6" s="1"/>
  <c r="C223" i="6" s="1"/>
  <c r="C231" i="6" s="1"/>
  <c r="C237" i="6" s="1"/>
  <c r="C240" i="6" s="1"/>
  <c r="C248" i="6" s="1"/>
  <c r="C252" i="6" s="1"/>
  <c r="C256" i="6" s="1"/>
  <c r="C259" i="6" s="1"/>
  <c r="C262" i="6" s="1"/>
  <c r="C267" i="6" s="1"/>
  <c r="C274" i="6" s="1"/>
  <c r="C277" i="6" s="1"/>
  <c r="C283" i="6" s="1"/>
  <c r="C291" i="6" s="1"/>
  <c r="C296" i="6" s="1"/>
  <c r="C303" i="6" s="1"/>
  <c r="C307" i="6" s="1"/>
  <c r="C308" i="6" s="1"/>
  <c r="C311" i="6" s="1"/>
  <c r="X539" i="15"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C315" i="6" l="1"/>
  <c r="C321" i="6" s="1"/>
  <c r="C322" i="6" s="1"/>
  <c r="C325" i="6" s="1"/>
  <c r="C328" i="6" s="1"/>
  <c r="C331" i="6" s="1"/>
  <c r="C4" i="6"/>
  <c r="C5" i="6" s="1"/>
  <c r="C7" i="6" s="1"/>
  <c r="C8" i="6" s="1"/>
  <c r="C10" i="6" s="1"/>
  <c r="C11" i="6" s="1"/>
  <c r="C13" i="6" s="1"/>
  <c r="C14" i="6" s="1"/>
  <c r="C16" i="6" s="1"/>
  <c r="C17" i="6" s="1"/>
  <c r="C19" i="6" s="1"/>
  <c r="C20" i="6" s="1"/>
  <c r="C22" i="6" s="1"/>
  <c r="C23" i="6" s="1"/>
  <c r="C24" i="6" s="1"/>
  <c r="C25" i="6" s="1"/>
  <c r="C26" i="6" s="1"/>
  <c r="C27" i="6" s="1"/>
  <c r="C29" i="6" s="1"/>
  <c r="C30" i="6" s="1"/>
  <c r="C31" i="6" s="1"/>
  <c r="C32" i="6" s="1"/>
  <c r="C33" i="6" s="1"/>
  <c r="C34" i="6" s="1"/>
  <c r="C35" i="6" s="1"/>
  <c r="C36" i="6" s="1"/>
  <c r="C37" i="6" s="1"/>
  <c r="C39" i="6" s="1"/>
  <c r="C40" i="6" s="1"/>
  <c r="C41" i="6" s="1"/>
  <c r="C43" i="6" s="1"/>
  <c r="C44" i="6" s="1"/>
  <c r="C45" i="6" s="1"/>
  <c r="C46" i="6" s="1"/>
  <c r="C47" i="6" s="1"/>
  <c r="C48" i="6" s="1"/>
  <c r="C49" i="6" s="1"/>
  <c r="C50" i="6" s="1"/>
  <c r="C51" i="6" s="1"/>
  <c r="C52" i="6" s="1"/>
  <c r="C53" i="6" s="1"/>
  <c r="Z31" i="15"/>
  <c r="Z5" i="15"/>
  <c r="Z46" i="15"/>
  <c r="Z34" i="15"/>
  <c r="Z27" i="15"/>
  <c r="Z3" i="15"/>
  <c r="Z53" i="15"/>
  <c r="Z29" i="15"/>
  <c r="Z2" i="15"/>
  <c r="Z295" i="15"/>
  <c r="Z33" i="15"/>
  <c r="Z26" i="15"/>
  <c r="Z28" i="15"/>
  <c r="Z32" i="15"/>
  <c r="Z30" i="15"/>
  <c r="Z109" i="15"/>
  <c r="Z19" i="15"/>
  <c r="Z7" i="15"/>
  <c r="Z16" i="15"/>
  <c r="Z6" i="15"/>
  <c r="Z13" i="15"/>
  <c r="Z38" i="15"/>
  <c r="Q308" i="6"/>
  <c r="Q309" i="6"/>
  <c r="Q310" i="6"/>
  <c r="Q311" i="6"/>
  <c r="Q312" i="6"/>
  <c r="Q313" i="6"/>
  <c r="Q314" i="6"/>
  <c r="Q315" i="6"/>
  <c r="Q316" i="6"/>
  <c r="Q317" i="6"/>
  <c r="Q318" i="6"/>
  <c r="Q319" i="6"/>
  <c r="Q320" i="6"/>
  <c r="Q321" i="6"/>
  <c r="Q322" i="6"/>
  <c r="Q323" i="6"/>
  <c r="Q324" i="6"/>
  <c r="Q325" i="6"/>
  <c r="Q326" i="6"/>
  <c r="Q327" i="6"/>
  <c r="Q328" i="6"/>
  <c r="Q329" i="6"/>
  <c r="Q330" i="6"/>
  <c r="Q307" i="6"/>
  <c r="C55" i="6" l="1"/>
  <c r="C56" i="6" s="1"/>
  <c r="C57" i="6" s="1"/>
  <c r="C58" i="6" s="1"/>
  <c r="C59" i="6" s="1"/>
  <c r="C61" i="6" s="1"/>
  <c r="C62" i="6" s="1"/>
  <c r="C63" i="6" s="1"/>
  <c r="C64" i="6" s="1"/>
  <c r="C65" i="6" s="1"/>
  <c r="C66" i="6" s="1"/>
  <c r="C67" i="6" s="1"/>
  <c r="Z48" i="15"/>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C68" i="6" l="1"/>
  <c r="C69" i="6"/>
  <c r="C73" i="6" s="1"/>
  <c r="C72" i="6" s="1"/>
  <c r="C75" i="6" s="1"/>
  <c r="C76" i="6" s="1"/>
  <c r="C77" i="6" s="1"/>
  <c r="C78" i="6" s="1"/>
  <c r="C79" i="6" s="1"/>
  <c r="C80" i="6" s="1"/>
  <c r="C81" i="6" s="1"/>
  <c r="C83" i="6" s="1"/>
  <c r="C84" i="6" s="1"/>
  <c r="C85" i="6" s="1"/>
  <c r="C86" i="6" s="1"/>
  <c r="C87" i="6" s="1"/>
  <c r="C88" i="6" s="1"/>
  <c r="C89" i="6" s="1"/>
  <c r="C91" i="6" s="1"/>
  <c r="C92" i="6" s="1"/>
  <c r="C93" i="6" s="1"/>
  <c r="C94" i="6" s="1"/>
  <c r="C95" i="6" s="1"/>
  <c r="C96" i="6" s="1"/>
  <c r="C97" i="6" s="1"/>
  <c r="C98" i="6" s="1"/>
  <c r="C100" i="6" s="1"/>
  <c r="Z107" i="15"/>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C70" i="6" l="1"/>
  <c r="C103" i="6"/>
  <c r="C104" i="6" s="1"/>
  <c r="C105" i="6" s="1"/>
  <c r="C106" i="6" s="1"/>
  <c r="C107" i="6" s="1"/>
  <c r="C108" i="6" s="1"/>
  <c r="C109" i="6" s="1"/>
  <c r="C111" i="6" s="1"/>
  <c r="C112" i="6" s="1"/>
  <c r="C113" i="6" s="1"/>
  <c r="C114" i="6" s="1"/>
  <c r="C115" i="6" s="1"/>
  <c r="C116" i="6" s="1"/>
  <c r="C117" i="6" s="1"/>
  <c r="C119" i="6" s="1"/>
  <c r="C120" i="6" s="1"/>
  <c r="C121" i="6" s="1"/>
  <c r="C122" i="6" s="1"/>
  <c r="C123" i="6" s="1"/>
  <c r="C125" i="6" s="1"/>
  <c r="C126" i="6" s="1"/>
  <c r="C127" i="6" s="1"/>
  <c r="C128" i="6" s="1"/>
  <c r="C130" i="6" s="1"/>
  <c r="C101" i="6"/>
  <c r="Z98" i="15"/>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C131" i="6" l="1"/>
  <c r="C132" i="6" s="1"/>
  <c r="C133" i="6" s="1"/>
  <c r="C135" i="6" s="1"/>
  <c r="C136" i="6" s="1"/>
  <c r="C137" i="6" s="1"/>
  <c r="C139" i="6" s="1"/>
  <c r="C141" i="6" s="1"/>
  <c r="C142" i="6" s="1"/>
  <c r="C143" i="6" s="1"/>
  <c r="C144" i="6" s="1"/>
  <c r="C145" i="6" s="1"/>
  <c r="C147" i="6" s="1"/>
  <c r="C148" i="6" s="1"/>
  <c r="C149" i="6" s="1"/>
  <c r="C150" i="6" s="1"/>
  <c r="C151" i="6" s="1"/>
  <c r="C152" i="6" s="1"/>
  <c r="C153" i="6" s="1"/>
  <c r="C154" i="6" s="1"/>
  <c r="C156" i="6" s="1"/>
  <c r="C157" i="6" s="1"/>
  <c r="C158" i="6" s="1"/>
  <c r="C159" i="6" s="1"/>
  <c r="C160" i="6" s="1"/>
  <c r="C161" i="6" s="1"/>
  <c r="C162" i="6" s="1"/>
  <c r="C164" i="6" s="1"/>
  <c r="C165" i="6" s="1"/>
  <c r="C166" i="6" s="1"/>
  <c r="C167" i="6" s="1"/>
  <c r="C168" i="6" s="1"/>
  <c r="C169" i="6" s="1"/>
  <c r="C170" i="6" s="1"/>
  <c r="C172" i="6" s="1"/>
  <c r="C173" i="6" s="1"/>
  <c r="C174" i="6" s="1"/>
  <c r="C175" i="6" s="1"/>
  <c r="C176" i="6" s="1"/>
  <c r="C178" i="6" s="1"/>
  <c r="C179" i="6" s="1"/>
  <c r="C181" i="6" s="1"/>
  <c r="C182" i="6" s="1"/>
  <c r="C183" i="6" s="1"/>
  <c r="C185" i="6" s="1"/>
  <c r="C186" i="6" s="1"/>
  <c r="C187" i="6" s="1"/>
  <c r="C188" i="6" s="1"/>
  <c r="C189" i="6" s="1"/>
  <c r="C190" i="6" s="1"/>
  <c r="C191" i="6" s="1"/>
  <c r="C193" i="6" s="1"/>
  <c r="C194" i="6" s="1"/>
  <c r="C195" i="6" s="1"/>
  <c r="C196" i="6" s="1"/>
  <c r="C197" i="6" s="1"/>
  <c r="C199" i="6" s="1"/>
  <c r="C200" i="6" s="1"/>
  <c r="C202" i="6" s="1"/>
  <c r="C203" i="6" s="1"/>
  <c r="C204" i="6" s="1"/>
  <c r="C206" i="6" s="1"/>
  <c r="C207" i="6" s="1"/>
  <c r="C208" i="6" s="1"/>
  <c r="C209" i="6" s="1"/>
  <c r="C210" i="6" s="1"/>
  <c r="C211" i="6" s="1"/>
  <c r="C212" i="6" s="1"/>
  <c r="C214" i="6" s="1"/>
  <c r="C215" i="6" s="1"/>
  <c r="C216" i="6" s="1"/>
  <c r="C217" i="6" s="1"/>
  <c r="C218" i="6" s="1"/>
  <c r="C220" i="6" s="1"/>
  <c r="C221" i="6" s="1"/>
  <c r="C222" i="6" s="1"/>
  <c r="C224" i="6" s="1"/>
  <c r="C225" i="6" s="1"/>
  <c r="C226" i="6" s="1"/>
  <c r="C227" i="6" s="1"/>
  <c r="C228" i="6" s="1"/>
  <c r="C229" i="6" s="1"/>
  <c r="C230" i="6" s="1"/>
  <c r="C232" i="6" s="1"/>
  <c r="C233" i="6" s="1"/>
  <c r="C234" i="6" s="1"/>
  <c r="C235" i="6" s="1"/>
  <c r="C236" i="6" s="1"/>
  <c r="C238" i="6" s="1"/>
  <c r="C239" i="6" s="1"/>
  <c r="C241" i="6" s="1"/>
  <c r="C242" i="6" s="1"/>
  <c r="C243" i="6" s="1"/>
  <c r="C244" i="6" s="1"/>
  <c r="C245" i="6" s="1"/>
  <c r="C246" i="6" s="1"/>
  <c r="C247" i="6" s="1"/>
  <c r="C249" i="6" s="1"/>
  <c r="C250" i="6" s="1"/>
  <c r="C251" i="6" s="1"/>
  <c r="C253" i="6" s="1"/>
  <c r="C254" i="6" s="1"/>
  <c r="C255" i="6" s="1"/>
  <c r="C257" i="6" s="1"/>
  <c r="C258" i="6" s="1"/>
  <c r="C260" i="6" s="1"/>
  <c r="C261" i="6" s="1"/>
  <c r="C263" i="6" s="1"/>
  <c r="C264" i="6" s="1"/>
  <c r="C265" i="6" s="1"/>
  <c r="C266" i="6" s="1"/>
  <c r="C268" i="6" s="1"/>
  <c r="C269" i="6" s="1"/>
  <c r="C270" i="6" s="1"/>
  <c r="C271" i="6" s="1"/>
  <c r="C272" i="6" s="1"/>
  <c r="C273" i="6" s="1"/>
  <c r="C275" i="6" s="1"/>
  <c r="C276" i="6" s="1"/>
  <c r="C278" i="6" s="1"/>
  <c r="C279" i="6" s="1"/>
  <c r="C280" i="6" s="1"/>
  <c r="C281" i="6" s="1"/>
  <c r="C282" i="6" s="1"/>
  <c r="C284" i="6" s="1"/>
  <c r="C285" i="6" s="1"/>
  <c r="C286" i="6" s="1"/>
  <c r="C287" i="6" s="1"/>
  <c r="C288" i="6" s="1"/>
  <c r="C289" i="6" s="1"/>
  <c r="C290" i="6" s="1"/>
  <c r="C292" i="6" s="1"/>
  <c r="C293" i="6" s="1"/>
  <c r="C294" i="6" s="1"/>
  <c r="C295" i="6" s="1"/>
  <c r="C297" i="6" s="1"/>
  <c r="C298" i="6" s="1"/>
  <c r="C299" i="6" s="1"/>
  <c r="C300" i="6" s="1"/>
  <c r="C301" i="6" s="1"/>
  <c r="C302" i="6" s="1"/>
  <c r="C304" i="6" s="1"/>
  <c r="C305" i="6" s="1"/>
  <c r="C306" i="6" s="1"/>
  <c r="C309" i="6" s="1"/>
  <c r="C310" i="6" s="1"/>
  <c r="C312" i="6" s="1"/>
  <c r="C313" i="6" s="1"/>
  <c r="C314" i="6" s="1"/>
  <c r="C316" i="6" s="1"/>
  <c r="C317" i="6" s="1"/>
  <c r="C318" i="6" s="1"/>
  <c r="C319" i="6" s="1"/>
  <c r="C320" i="6" s="1"/>
  <c r="C323" i="6" s="1"/>
  <c r="C324" i="6" s="1"/>
  <c r="C326" i="6" s="1"/>
  <c r="C327" i="6" s="1"/>
  <c r="C329" i="6" s="1"/>
  <c r="C330" i="6" s="1"/>
  <c r="C333" i="6" s="1"/>
  <c r="C334" i="6" s="1"/>
  <c r="C335" i="6" s="1"/>
  <c r="C336" i="6" s="1"/>
  <c r="C337" i="6" s="1"/>
  <c r="C338" i="6" s="1"/>
  <c r="C339" i="6" s="1"/>
  <c r="C340" i="6" s="1"/>
  <c r="C341" i="6" s="1"/>
  <c r="C343" i="6" s="1"/>
  <c r="C344" i="6" s="1"/>
  <c r="C345" i="6" s="1"/>
  <c r="C346" i="6" s="1"/>
  <c r="C347" i="6" s="1"/>
  <c r="C348" i="6" s="1"/>
  <c r="C350" i="6" s="1"/>
  <c r="C351" i="6" s="1"/>
  <c r="C352" i="6" s="1"/>
  <c r="C354" i="6" s="1"/>
  <c r="C355" i="6" s="1"/>
  <c r="C356" i="6" s="1"/>
  <c r="C357" i="6" s="1"/>
  <c r="C358" i="6" s="1"/>
  <c r="C359" i="6" s="1"/>
  <c r="C361" i="6" s="1"/>
  <c r="C362" i="6" s="1"/>
  <c r="C363" i="6" s="1"/>
  <c r="C364" i="6" s="1"/>
  <c r="C366" i="6" s="1"/>
  <c r="C367" i="6" s="1"/>
  <c r="C368" i="6" s="1"/>
  <c r="C369" i="6" s="1"/>
  <c r="C370" i="6" s="1"/>
  <c r="C371" i="6" s="1"/>
  <c r="C372" i="6" s="1"/>
  <c r="C373" i="6" s="1"/>
  <c r="C376" i="6" s="1"/>
  <c r="C377" i="6" s="1"/>
  <c r="C378" i="6" s="1"/>
  <c r="C379" i="6" s="1"/>
  <c r="C381" i="6" s="1"/>
  <c r="C382" i="6" s="1"/>
  <c r="C383" i="6" s="1"/>
  <c r="C384" i="6" s="1"/>
  <c r="C385" i="6" s="1"/>
  <c r="C387" i="6" s="1"/>
  <c r="C388" i="6" s="1"/>
  <c r="C389" i="6" s="1"/>
  <c r="C390" i="6" s="1"/>
  <c r="C391" i="6" s="1"/>
  <c r="C393" i="6" s="1"/>
  <c r="C394" i="6" s="1"/>
  <c r="C395" i="6" s="1"/>
  <c r="C396" i="6" s="1"/>
  <c r="C397" i="6" s="1"/>
  <c r="C398" i="6" s="1"/>
  <c r="C399" i="6" s="1"/>
  <c r="C401" i="6" s="1"/>
  <c r="C403" i="6" s="1"/>
  <c r="C404" i="6" s="1"/>
  <c r="C406" i="6" s="1"/>
  <c r="C407" i="6" s="1"/>
  <c r="C408" i="6" s="1"/>
  <c r="C409" i="6" s="1"/>
  <c r="C410" i="6" s="1"/>
  <c r="C411" i="6" s="1"/>
  <c r="C412" i="6" s="1"/>
  <c r="C414" i="6" s="1"/>
  <c r="C417" i="6" s="1"/>
  <c r="C418" i="6" s="1"/>
  <c r="C419" i="6" s="1"/>
  <c r="C420" i="6" s="1"/>
  <c r="C421" i="6" s="1"/>
  <c r="C422" i="6" s="1"/>
  <c r="C423" i="6" s="1"/>
  <c r="C424" i="6" s="1"/>
  <c r="C425" i="6" s="1"/>
  <c r="C426" i="6" s="1"/>
  <c r="C429" i="6" s="1"/>
  <c r="C430" i="6" s="1"/>
  <c r="C431" i="6" s="1"/>
  <c r="C432" i="6" s="1"/>
  <c r="C433" i="6" s="1"/>
  <c r="C434" i="6" s="1"/>
  <c r="C435" i="6" s="1"/>
  <c r="C437" i="6" s="1"/>
  <c r="C438" i="6" s="1"/>
  <c r="C439" i="6" s="1"/>
  <c r="C440" i="6" s="1"/>
  <c r="C442" i="6" s="1"/>
  <c r="C443" i="6" s="1"/>
  <c r="C444" i="6" s="1"/>
  <c r="C446" i="6" s="1"/>
  <c r="C448" i="6" s="1"/>
  <c r="C449" i="6" s="1"/>
  <c r="C451" i="6" s="1"/>
  <c r="C452" i="6" s="1"/>
  <c r="C453" i="6" s="1"/>
  <c r="C455" i="6" s="1"/>
  <c r="C456" i="6" s="1"/>
  <c r="C457" i="6" s="1"/>
  <c r="Z509" i="15"/>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C458" i="6" l="1"/>
  <c r="C460" i="6" s="1"/>
  <c r="C461" i="6" s="1"/>
  <c r="C462" i="6" s="1"/>
  <c r="V60" i="7"/>
  <c r="V34" i="7"/>
  <c r="V189" i="7"/>
  <c r="A47" i="7"/>
  <c r="A119" i="7"/>
  <c r="A171" i="7"/>
  <c r="A120" i="7"/>
  <c r="A128" i="7"/>
  <c r="A129" i="7"/>
  <c r="A137" i="7"/>
  <c r="A130" i="7"/>
  <c r="A138" i="7"/>
  <c r="A123" i="7"/>
  <c r="A131" i="7"/>
  <c r="A139" i="7"/>
  <c r="A231" i="7"/>
  <c r="A44" i="7"/>
  <c r="A116" i="7"/>
  <c r="A132" i="7"/>
  <c r="A125" i="7"/>
  <c r="A133" i="7"/>
  <c r="A126" i="7"/>
  <c r="V234" i="7"/>
  <c r="V8" i="7"/>
  <c r="V23" i="7"/>
  <c r="V7" i="7"/>
  <c r="V31" i="7"/>
  <c r="V185" i="7"/>
  <c r="V186" i="7"/>
  <c r="V35" i="7"/>
  <c r="V190" i="7"/>
  <c r="V188" i="7"/>
  <c r="V28" i="7"/>
  <c r="C463" i="6" l="1"/>
  <c r="C465" i="6" s="1"/>
  <c r="C466" i="6" s="1"/>
  <c r="C467" i="6" s="1"/>
  <c r="C468" i="6" s="1"/>
  <c r="C469" i="6" s="1"/>
  <c r="C470" i="6" s="1"/>
  <c r="C471" i="6" s="1"/>
  <c r="C472" i="6" s="1"/>
  <c r="C473" i="6" s="1"/>
  <c r="C475" i="6" s="1"/>
  <c r="C476" i="6" s="1"/>
  <c r="C477" i="6" s="1"/>
  <c r="C478" i="6" s="1"/>
  <c r="V181" i="7"/>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C479" i="6" l="1"/>
  <c r="C481" i="6" s="1"/>
  <c r="C483" i="6" s="1"/>
  <c r="C484" i="6" s="1"/>
  <c r="C485" i="6" s="1"/>
  <c r="C486" i="6" s="1"/>
  <c r="C487" i="6" s="1"/>
  <c r="C488" i="6" s="1"/>
  <c r="C490" i="6" s="1"/>
  <c r="C491" i="6" s="1"/>
  <c r="C492" i="6" s="1"/>
  <c r="C493" i="6" s="1"/>
  <c r="C494" i="6" s="1"/>
  <c r="C495" i="6" s="1"/>
  <c r="C496" i="6" s="1"/>
  <c r="C497" i="6" s="1"/>
  <c r="C499" i="6" s="1"/>
  <c r="C500" i="6" s="1"/>
  <c r="C501" i="6" s="1"/>
  <c r="C502" i="6" s="1"/>
  <c r="C503" i="6" s="1"/>
  <c r="C504" i="6" s="1"/>
  <c r="C506" i="6" s="1"/>
  <c r="C507" i="6" s="1"/>
  <c r="C508" i="6" s="1"/>
  <c r="C509" i="6" s="1"/>
  <c r="C510" i="6" s="1"/>
  <c r="C511" i="6" s="1"/>
  <c r="C513" i="6" s="1"/>
  <c r="C515" i="6" s="1"/>
  <c r="C517" i="6" s="1"/>
  <c r="C518" i="6" s="1"/>
  <c r="C519" i="6" s="1"/>
  <c r="C521" i="6" s="1"/>
  <c r="C522" i="6" s="1"/>
  <c r="C524" i="6" s="1"/>
  <c r="C525" i="6" s="1"/>
  <c r="C526" i="6" s="1"/>
  <c r="C527" i="6" s="1"/>
  <c r="C528" i="6" s="1"/>
  <c r="C529" i="6" s="1"/>
  <c r="C530" i="6" s="1"/>
  <c r="C531" i="6" s="1"/>
  <c r="C532" i="6" s="1"/>
  <c r="C533" i="6" s="1"/>
  <c r="C534" i="6" s="1"/>
  <c r="C535" i="6" s="1"/>
  <c r="V117" i="7"/>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C536" i="6" l="1"/>
  <c r="C539" i="6"/>
  <c r="C540" i="6" s="1"/>
  <c r="C541" i="6" s="1"/>
  <c r="C542" i="6" s="1"/>
  <c r="C543" i="6" s="1"/>
  <c r="C544" i="6" s="1"/>
  <c r="C545" i="6" s="1"/>
  <c r="C546" i="6" s="1"/>
  <c r="C548" i="6" s="1"/>
  <c r="C549" i="6" s="1"/>
  <c r="C537" i="6"/>
  <c r="V109" i="7"/>
  <c r="V114" i="7"/>
  <c r="V112" i="7"/>
  <c r="V103" i="7"/>
  <c r="V235" i="7"/>
  <c r="V15" i="7" l="1"/>
  <c r="V230" i="7"/>
  <c r="V229" i="7"/>
  <c r="V232" i="7"/>
  <c r="V202" i="7"/>
  <c r="V205" i="7"/>
  <c r="V223" i="7"/>
  <c r="V226" i="7"/>
  <c r="V209" i="7"/>
  <c r="V194" i="7"/>
  <c r="V195" i="7"/>
  <c r="V196" i="7"/>
  <c r="V16" i="7"/>
  <c r="A184" i="7" l="1"/>
  <c r="A187" i="7"/>
  <c r="A14" i="7"/>
  <c r="A15" i="7"/>
  <c r="A16" i="7"/>
  <c r="A30" i="7" l="1"/>
  <c r="A31" i="7" l="1"/>
  <c r="A35" i="7" l="1"/>
  <c r="A9" i="7"/>
  <c r="A56" i="7" l="1"/>
  <c r="A10" i="7" l="1"/>
  <c r="A48" i="7"/>
  <c r="A11" i="7" l="1"/>
  <c r="A60" i="7"/>
  <c r="A12" i="7" l="1"/>
  <c r="A78" i="7"/>
  <c r="A3" i="7" l="1"/>
  <c r="A70" i="7"/>
  <c r="A6" i="7" l="1"/>
  <c r="A140" i="7" l="1"/>
  <c r="A4" i="7"/>
  <c r="A82" i="7" l="1"/>
  <c r="A5" i="7"/>
  <c r="A88" i="7"/>
  <c r="A91" i="7" l="1"/>
  <c r="A185" i="7" l="1"/>
  <c r="A115" i="7"/>
  <c r="A186" i="7" l="1"/>
  <c r="A121" i="7"/>
  <c r="A188" i="7" l="1"/>
  <c r="A134" i="7"/>
  <c r="A189" i="7" l="1"/>
  <c r="A104" i="7"/>
  <c r="A190" i="7" l="1"/>
  <c r="A23" i="7"/>
  <c r="A38" i="7" l="1"/>
  <c r="A32" i="7"/>
  <c r="A39" i="7" l="1"/>
  <c r="A154" i="7" l="1"/>
  <c r="A145" i="7"/>
  <c r="A40" i="7"/>
  <c r="A41" i="7" l="1"/>
  <c r="A36" i="7" l="1"/>
  <c r="A18" i="7" l="1"/>
  <c r="A99" i="7"/>
  <c r="A37" i="7"/>
  <c r="A107" i="7" l="1"/>
  <c r="A42" i="7"/>
  <c r="A163" i="7"/>
  <c r="A43" i="7" l="1"/>
  <c r="A179" i="7"/>
  <c r="A46" i="7" l="1"/>
  <c r="A175" i="7"/>
  <c r="A45" i="7" l="1"/>
  <c r="A191" i="7"/>
  <c r="A57" i="7" l="1"/>
  <c r="A194" i="7"/>
  <c r="A228" i="7" l="1"/>
  <c r="A210" i="7" l="1"/>
  <c r="A58" i="7" l="1"/>
  <c r="A216" i="7"/>
  <c r="A59" i="7" l="1"/>
  <c r="A207" i="7"/>
  <c r="A53" i="7" l="1"/>
  <c r="A49" i="7" l="1"/>
  <c r="A233" i="7"/>
  <c r="A50" i="7" l="1"/>
  <c r="A222" i="7"/>
  <c r="A244" i="7"/>
  <c r="A51" i="7" l="1"/>
  <c r="A52" i="7" l="1"/>
  <c r="A55" i="7" l="1"/>
  <c r="A54" i="7" l="1"/>
  <c r="A63" i="7" l="1"/>
  <c r="A64" i="7" l="1"/>
  <c r="A65" i="7" l="1"/>
  <c r="A66" i="7" l="1"/>
  <c r="A61" i="7" l="1"/>
  <c r="A62" i="7" l="1"/>
  <c r="A67" i="7" l="1"/>
  <c r="A68" i="7" l="1"/>
  <c r="A69" i="7" l="1"/>
  <c r="A79" i="7" l="1"/>
  <c r="A80" i="7" l="1"/>
  <c r="A81" i="7" l="1"/>
  <c r="A75" i="7" l="1"/>
  <c r="A71" i="7" l="1"/>
  <c r="A72" i="7" l="1"/>
  <c r="A73" i="7" l="1"/>
  <c r="A74" i="7" l="1"/>
  <c r="A76" i="7" l="1"/>
  <c r="A77" i="7" l="1"/>
  <c r="A13" i="7" l="1"/>
  <c r="A8" i="7" l="1"/>
  <c r="A7" i="7" l="1"/>
  <c r="A142" i="7" l="1"/>
  <c r="A143" i="7" l="1"/>
  <c r="A141" i="7" l="1"/>
  <c r="A144" i="7" l="1"/>
  <c r="A84" i="7" l="1"/>
  <c r="A85" i="7" l="1"/>
  <c r="A86" i="7" l="1"/>
  <c r="A87" i="7" l="1"/>
  <c r="A83" i="7" l="1"/>
  <c r="A89" i="7" l="1"/>
  <c r="A90" i="7" l="1"/>
  <c r="A92" i="7" l="1"/>
  <c r="A93" i="7" l="1"/>
  <c r="A94" i="7" l="1"/>
  <c r="A95" i="7" l="1"/>
  <c r="A96" i="7" l="1"/>
  <c r="A97" i="7" l="1"/>
  <c r="A98" i="7" l="1"/>
  <c r="A117" i="7" l="1"/>
  <c r="A118" i="7" l="1"/>
  <c r="A124" i="7" l="1"/>
  <c r="A122" i="7" l="1"/>
  <c r="A127" i="7" l="1"/>
  <c r="A135" i="7" l="1"/>
  <c r="A136" i="7" l="1"/>
  <c r="A105" i="7" l="1"/>
  <c r="A106" i="7" l="1"/>
  <c r="A24" i="7" l="1"/>
  <c r="A25" i="7" l="1"/>
  <c r="A27" i="7" l="1"/>
  <c r="A26" i="7" l="1"/>
  <c r="A170" i="7" l="1"/>
  <c r="A33" i="7" l="1"/>
  <c r="A34" i="7" l="1"/>
  <c r="A19" i="7" l="1"/>
  <c r="A20" i="7" l="1"/>
  <c r="A21" i="7" l="1"/>
  <c r="A148" i="7" l="1"/>
  <c r="A149" i="7" l="1"/>
  <c r="A150" i="7" l="1"/>
  <c r="A147" i="7" l="1"/>
  <c r="A153" i="7" l="1"/>
  <c r="A152" i="7" l="1"/>
  <c r="A157" i="7" l="1"/>
  <c r="A155" i="7" l="1"/>
  <c r="A158" i="7" l="1"/>
  <c r="A159" i="7" l="1"/>
  <c r="A156" i="7" l="1"/>
  <c r="A162" i="7" l="1"/>
  <c r="A160" i="7" l="1"/>
  <c r="A161" i="7" l="1"/>
  <c r="A17" i="7" l="1"/>
  <c r="A205" i="7" l="1"/>
  <c r="A101" i="7" l="1"/>
  <c r="A102" i="7" l="1"/>
  <c r="A100" i="7" l="1"/>
  <c r="A112" i="7" l="1"/>
  <c r="A108" i="7" l="1"/>
  <c r="A109" i="7" l="1"/>
  <c r="A110" i="7" l="1"/>
  <c r="A111" i="7" l="1"/>
  <c r="A113" i="7" l="1"/>
  <c r="A114" i="7" l="1"/>
  <c r="A103" i="7" l="1"/>
  <c r="A166" i="7" l="1"/>
  <c r="A165" i="7" l="1"/>
  <c r="A168" i="7" l="1"/>
  <c r="A164" i="7" l="1"/>
  <c r="A167" i="7" l="1"/>
  <c r="A169" i="7" l="1"/>
  <c r="A172" i="7" l="1"/>
  <c r="A174" i="7" l="1"/>
  <c r="A181" i="7" l="1"/>
  <c r="A180" i="7" l="1"/>
  <c r="A182" i="7" l="1"/>
  <c r="A183" i="7" l="1"/>
  <c r="A176" i="7" l="1"/>
  <c r="A177" i="7" l="1"/>
  <c r="A178" i="7" l="1"/>
  <c r="A22" i="7" l="1"/>
  <c r="A192" i="7" l="1"/>
  <c r="A193" i="7" l="1"/>
  <c r="A203" i="7" l="1"/>
  <c r="A195" i="7" l="1"/>
  <c r="A196" i="7" l="1"/>
  <c r="A202" i="7" l="1"/>
  <c r="A201" i="7" l="1"/>
  <c r="A199" i="7" l="1"/>
  <c r="A200" i="7" l="1"/>
  <c r="A229" i="7" l="1"/>
  <c r="A230" i="7" l="1"/>
  <c r="A197" i="7" l="1"/>
  <c r="A198" i="7" l="1"/>
  <c r="A213" i="7" l="1"/>
  <c r="A211" i="7" l="1"/>
  <c r="A215" i="7" l="1"/>
  <c r="A214" i="7" l="1"/>
  <c r="A212" i="7" l="1"/>
  <c r="A219" i="7" l="1"/>
  <c r="A217" i="7" l="1"/>
  <c r="A221" i="7" l="1"/>
  <c r="A220" i="7" l="1"/>
  <c r="A208" i="7" l="1"/>
  <c r="A209" i="7" l="1"/>
  <c r="A206" i="7" l="1"/>
  <c r="A238" i="7" l="1"/>
  <c r="A239" i="7" l="1"/>
  <c r="A237" i="7" l="1"/>
  <c r="A236" i="7" l="1"/>
  <c r="A234" i="7" l="1"/>
  <c r="A243" i="7" l="1"/>
  <c r="A242" i="7" l="1"/>
  <c r="A241" i="7"/>
  <c r="A240" i="7"/>
  <c r="A223" i="7" l="1"/>
  <c r="A224" i="7" l="1"/>
  <c r="A225" i="7" l="1"/>
  <c r="A226" i="7" l="1"/>
  <c r="A227" i="7" l="1"/>
  <c r="A246" i="7" l="1"/>
  <c r="C332" i="6" l="1"/>
  <c r="C342" i="6" s="1"/>
  <c r="A204" i="7" s="1"/>
  <c r="C349" i="6"/>
  <c r="C353" i="6"/>
  <c r="C360" i="6"/>
  <c r="C365" i="6"/>
  <c r="C374" i="6"/>
  <c r="C375" i="6"/>
  <c r="C380" i="6"/>
  <c r="C386" i="6"/>
  <c r="C392" i="6"/>
  <c r="A151" i="7"/>
  <c r="C400" i="6"/>
  <c r="C402" i="6"/>
  <c r="C405" i="6"/>
  <c r="C413" i="6"/>
  <c r="C415" i="6"/>
  <c r="A146" i="7"/>
  <c r="C416" i="6"/>
  <c r="A235" i="7"/>
  <c r="C427" i="6"/>
  <c r="C428" i="6"/>
  <c r="C436" i="6"/>
  <c r="C441" i="6"/>
  <c r="C445" i="6"/>
  <c r="C447" i="6"/>
  <c r="C450" i="6"/>
  <c r="C454" i="6"/>
  <c r="C459" i="6"/>
  <c r="C464" i="6"/>
  <c r="C474" i="6"/>
  <c r="C480" i="6"/>
  <c r="C482" i="6"/>
  <c r="C489" i="6"/>
  <c r="C498" i="6"/>
  <c r="C505" i="6"/>
  <c r="C512" i="6"/>
  <c r="C516" i="6"/>
  <c r="C520" i="6"/>
  <c r="C523" i="6"/>
  <c r="C538" i="6"/>
  <c r="C547" i="6"/>
  <c r="C514" i="6"/>
  <c r="A218" i="7"/>
  <c r="A28" i="7"/>
  <c r="A245" i="7"/>
  <c r="A232"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<sst xmlns="http://schemas.openxmlformats.org/spreadsheetml/2006/main" count="23981" uniqueCount="5903">
  <si>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</si>
  <si>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</si>
  <si>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</si>
  <si>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</si>
  <si>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</si>
  <si>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</si>
  <si>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</si>
  <si>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</si>
  <si>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</si>
  <si>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</si>
  <si>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</si>
  <si>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</si>
  <si>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</si>
  <si>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</si>
  <si>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</si>
  <si>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</si>
  <si>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</si>
  <si>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</si>
  <si>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</si>
  <si>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</si>
  <si>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</si>
  <si>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</si>
  <si>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</si>
  <si>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</si>
  <si>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</si>
  <si>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</si>
  <si>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</si>
  <si>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</si>
  <si>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</si>
  <si>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</si>
  <si>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</si>
  <si>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</si>
  <si>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</si>
  <si>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</si>
  <si>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</si>
  <si>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</si>
  <si>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</si>
  <si>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</si>
  <si>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</si>
  <si>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</si>
  <si>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</si>
  <si>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</si>
  <si>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</si>
  <si>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</si>
  <si>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</si>
  <si>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</si>
  <si>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</si>
  <si>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</si>
  <si>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</si>
  <si>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</si>
  <si>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</si>
  <si>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</si>
  <si>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</si>
  <si>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</si>
  <si>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</si>
  <si>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</si>
  <si>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</si>
  <si>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</si>
  <si>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</si>
  <si>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</si>
  <si>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</si>
  <si>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</si>
  <si>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</si>
  <si>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</si>
  <si>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</si>
  <si>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</si>
  <si>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</si>
  <si>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</si>
  <si>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</si>
  <si>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</si>
  <si>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</si>
  <si>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</si>
  <si>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</si>
  <si>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</si>
  <si>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</si>
  <si>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</si>
  <si>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</si>
  <si>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</si>
  <si>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</si>
  <si>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</si>
  <si>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</si>
  <si>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</si>
  <si>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</si>
  <si>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</si>
  <si>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</si>
  <si>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</si>
  <si>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</si>
  <si>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</si>
  <si>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</si>
  <si>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</si>
  <si>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</si>
  <si>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</si>
  <si>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</si>
  <si>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</si>
  <si>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</si>
  <si>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</si>
  <si>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</si>
  <si>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</si>
  <si>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</si>
  <si>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</si>
  <si>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</si>
  <si>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</si>
  <si>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</si>
  <si>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</si>
  <si>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</si>
  <si>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</si>
  <si>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</si>
  <si>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</si>
  <si>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</si>
  <si>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</si>
  <si>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</si>
  <si>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</si>
  <si>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</si>
  <si>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</si>
  <si>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</si>
  <si>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</si>
  <si>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</si>
  <si>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</si>
  <si>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</si>
  <si>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</si>
  <si>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</si>
  <si>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</si>
  <si>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</si>
  <si>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</si>
  <si>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</si>
  <si>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</si>
  <si>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</si>
  <si>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</si>
  <si>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</si>
  <si>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</si>
  <si>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</si>
  <si>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</si>
  <si>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</si>
  <si>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</si>
  <si>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</si>
  <si>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</si>
  <si>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</si>
  <si>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</si>
  <si>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</si>
  <si>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</si>
  <si>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</si>
  <si>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</si>
  <si>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</si>
  <si>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</si>
  <si>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</si>
  <si>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</si>
  <si>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</si>
  <si>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</si>
  <si>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</si>
  <si>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</si>
  <si>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</si>
  <si>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</si>
  <si>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</si>
  <si>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</si>
  <si>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</si>
  <si>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</si>
  <si>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</si>
  <si>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</si>
  <si>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</si>
  <si>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</si>
  <si>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</si>
  <si>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</si>
  <si>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</si>
  <si>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</si>
  <si>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</si>
  <si>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</si>
  <si>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</si>
  <si>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</si>
  <si>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</si>
  <si>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</si>
  <si>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</si>
  <si>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</si>
  <si>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</si>
  <si>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</si>
  <si>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</si>
  <si>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</si>
  <si>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</si>
  <si>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</si>
  <si>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</si>
  <si>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</si>
  <si>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</si>
  <si>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</si>
  <si>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</si>
  <si>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</si>
  <si>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</si>
  <si>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</si>
  <si>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</si>
  <si>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</si>
  <si>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</si>
  <si>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</si>
  <si>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</si>
  <si>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</si>
  <si>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</si>
  <si>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</si>
  <si>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</si>
  <si>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</si>
  <si>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</si>
  <si>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</si>
  <si>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</si>
  <si>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</si>
  <si>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</si>
  <si>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</si>
  <si>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</si>
  <si>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</si>
  <si>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</si>
  <si>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</si>
  <si>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</si>
  <si>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</si>
  <si>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</si>
  <si>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</si>
  <si>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</si>
  <si>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</si>
  <si>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</si>
  <si>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</si>
  <si>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</si>
  <si>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</si>
  <si>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</si>
  <si>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</si>
  <si>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</si>
  <si>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</si>
  <si>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</si>
  <si>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</si>
  <si>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</si>
  <si>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</si>
  <si>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</si>
  <si>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</si>
  <si>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</si>
  <si>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</si>
  <si>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</si>
  <si>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</si>
  <si>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</si>
  <si>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</si>
  <si>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</si>
  <si>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</si>
  <si>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ヘッダ課税分類コード</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</si>
  <si>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</si>
  <si>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</si>
  <si>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</si>
  <si>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</si>
  <si>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</si>
  <si>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</si>
  <si>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</si>
  <si>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</si>
  <si>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</si>
  <si>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</si>
  <si>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</si>
  <si>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</si>
  <si>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</si>
  <si>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</si>
  <si>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</si>
  <si>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</si>
  <si>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</si>
  <si>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</si>
  <si>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</si>
  <si>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</si>
  <si>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</si>
  <si>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</si>
  <si>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</si>
  <si>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</si>
  <si>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</si>
  <si>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</si>
  <si>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</si>
  <si>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</si>
  <si>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</si>
  <si>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</si>
  <si>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</si>
  <si>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</si>
  <si>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</si>
  <si>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</si>
  <si>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</si>
  <si>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</si>
  <si>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</si>
  <si>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</si>
  <si>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</si>
  <si>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</si>
  <si>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</si>
  <si>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</si>
  <si>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</si>
  <si>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</si>
  <si>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</si>
  <si>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</si>
  <si>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</si>
  <si>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</si>
  <si>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</si>
  <si>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</si>
  <si>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</si>
  <si>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</si>
  <si>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</si>
  <si>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</si>
  <si>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</si>
  <si>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</si>
  <si>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</si>
  <si>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</si>
  <si>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</si>
  <si>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</si>
  <si>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</si>
  <si>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</si>
  <si>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</si>
  <si>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</si>
  <si>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</si>
  <si>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</si>
  <si>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</si>
  <si>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</si>
  <si>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</si>
  <si>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</si>
  <si>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</si>
  <si>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</si>
  <si>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</si>
  <si>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</si>
  <si>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</si>
  <si>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</si>
  <si>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</si>
  <si>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</si>
  <si>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</si>
  <si>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</si>
  <si>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</si>
  <si>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</si>
  <si>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</si>
  <si>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</si>
  <si>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</si>
  <si>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</si>
  <si>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</si>
  <si>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</si>
  <si>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</si>
  <si>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</si>
  <si>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</si>
  <si>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</si>
  <si>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</si>
  <si>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</si>
  <si>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</si>
  <si>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</si>
  <si>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</si>
  <si>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</si>
  <si>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</si>
  <si>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</si>
  <si>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明細文書付加文書説明</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</si>
  <si>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</si>
  <si>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</si>
  <si>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</si>
  <si>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</si>
  <si>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</si>
  <si>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</si>
  <si>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</si>
  <si>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</si>
  <si>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</si>
  <si>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</si>
  <si>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</si>
  <si>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</si>
  <si>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</si>
  <si>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</si>
  <si>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</si>
  <si>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</si>
  <si>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</si>
  <si>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</si>
  <si>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</si>
  <si>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</si>
  <si>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</si>
  <si>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</si>
  <si>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</si>
  <si>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</si>
  <si>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</si>
  <si>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</si>
  <si>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</si>
  <si>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</si>
  <si>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</si>
  <si>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</si>
  <si>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</si>
  <si>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</si>
  <si>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</si>
  <si>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</si>
  <si>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</si>
  <si>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</si>
  <si>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</si>
  <si>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</si>
  <si>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</si>
  <si>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</si>
  <si>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</si>
  <si>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</si>
  <si>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</si>
  <si>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</si>
  <si>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</si>
  <si>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</si>
  <si>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</si>
  <si>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</si>
  <si>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</si>
  <si>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</si>
  <si>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</si>
  <si>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</si>
  <si>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</si>
  <si>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</si>
  <si>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</si>
  <si>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</si>
  <si>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</si>
  <si>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</si>
  <si>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</si>
  <si>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</si>
  <si>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</si>
  <si>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</si>
  <si>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</si>
  <si>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</si>
  <si>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</si>
  <si>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</si>
  <si>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</si>
  <si>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</si>
  <si>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</si>
  <si>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</si>
  <si>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</si>
  <si>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</si>
  <si>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</si>
  <si>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</si>
  <si>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</si>
  <si>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</si>
  <si>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</si>
  <si>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</si>
  <si>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</si>
  <si>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</si>
  <si>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</si>
  <si>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</si>
  <si>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</si>
  <si>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</si>
  <si>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</si>
  <si>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</si>
  <si>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</si>
  <si>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</si>
  <si>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</si>
  <si>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</si>
  <si>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</si>
  <si>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</si>
  <si>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</si>
  <si>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</si>
  <si>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</si>
  <si>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</si>
  <si>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</si>
  <si>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</si>
  <si>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</si>
  <si>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</si>
  <si>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</si>
  <si>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</si>
  <si>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</si>
  <si>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</si>
  <si>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</si>
  <si>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</si>
  <si>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</si>
  <si>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</si>
  <si>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</si>
  <si>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</si>
  <si>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</si>
  <si>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</si>
  <si>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</si>
  <si>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</si>
  <si>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</si>
  <si>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</si>
  <si>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</si>
  <si>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</si>
  <si>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</si>
  <si>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</si>
  <si>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</si>
  <si>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</si>
  <si>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</si>
  <si>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</si>
  <si>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</si>
  <si>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</si>
  <si>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</si>
  <si>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</si>
  <si>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</si>
  <si>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</si>
  <si>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</si>
  <si>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</si>
  <si>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</si>
  <si>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</si>
  <si>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</si>
  <si>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</si>
  <si>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</si>
  <si>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</si>
  <si>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</si>
  <si>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</si>
  <si>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</si>
  <si>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</si>
  <si>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</si>
  <si>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</si>
  <si>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</si>
  <si>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</si>
  <si>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</si>
  <si>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</si>
  <si>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</si>
  <si>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</si>
  <si>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</si>
  <si>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</si>
  <si>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</si>
  <si>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</si>
  <si>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</si>
  <si>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</si>
  <si>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</si>
  <si>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</si>
  <si>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</si>
  <si>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</si>
  <si>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</si>
  <si>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</si>
  <si>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</si>
  <si>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</si>
  <si>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</si>
  <si>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</si>
  <si>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</si>
  <si>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</si>
  <si>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</si>
  <si>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</si>
  <si>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</si>
  <si>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</si>
  <si>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</si>
  <si>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</si>
  <si>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</si>
  <si>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</si>
  <si>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</si>
  <si>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</si>
  <si>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</si>
  <si>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</si>
  <si>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</si>
  <si>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</si>
  <si>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</si>
  <si>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</si>
  <si>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</si>
  <si>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</si>
  <si>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</si>
  <si>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</si>
  <si>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</si>
  <si>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</si>
  <si>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</si>
  <si>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</si>
  <si>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</si>
  <si>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</si>
  <si>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</si>
  <si>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</si>
  <si>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</si>
  <si>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</si>
  <si>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</si>
  <si>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</si>
  <si>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</si>
  <si>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</si>
  <si>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</si>
  <si>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</si>
  <si>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</si>
  <si>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</si>
  <si>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</si>
  <si>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</si>
  <si>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</si>
  <si>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</si>
  <si>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</si>
  <si>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</si>
  <si>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</si>
  <si>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</si>
  <si>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</si>
  <si>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</si>
  <si>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</si>
  <si>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</si>
  <si>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</si>
  <si>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</si>
  <si>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</si>
  <si>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</si>
  <si>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</si>
  <si>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</si>
  <si>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</si>
  <si>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</si>
  <si>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</si>
  <si>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</si>
  <si>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</si>
  <si>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</si>
  <si>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</si>
  <si>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</si>
  <si>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</si>
  <si>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</si>
  <si>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</si>
  <si>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</si>
  <si>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</si>
  <si>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</si>
  <si>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</si>
  <si>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</si>
  <si>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</si>
  <si>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</si>
  <si>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</si>
  <si>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</si>
  <si>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</si>
  <si>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</si>
  <si>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</si>
  <si>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</si>
  <si>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</si>
  <si>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</si>
  <si>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</si>
  <si>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</si>
  <si>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</si>
  <si>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</si>
  <si>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</si>
  <si>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</si>
  <si>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</si>
  <si>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</si>
  <si>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</si>
  <si>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</si>
  <si>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</si>
  <si>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</si>
  <si>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</si>
  <si>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</si>
  <si>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</si>
  <si>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</si>
  <si>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</si>
  <si>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</si>
  <si>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</si>
  <si>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</si>
  <si>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</si>
  <si>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</si>
  <si>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</si>
  <si>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</si>
  <si>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</si>
  <si>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</si>
  <si>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</si>
  <si>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</si>
  <si>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</si>
  <si>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</si>
  <si>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</si>
  <si>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</si>
  <si>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</si>
  <si>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</si>
  <si>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</si>
  <si>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</si>
  <si>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</si>
  <si>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</si>
  <si>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</si>
  <si>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</si>
  <si>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</si>
  <si>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</si>
  <si>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</si>
  <si>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</si>
  <si>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</si>
  <si>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</si>
  <si>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</si>
  <si>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</si>
  <si>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</si>
  <si>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</si>
  <si>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</si>
  <si>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</si>
  <si>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</si>
  <si>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</si>
  <si>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</si>
  <si>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</si>
  <si>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</si>
  <si>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ヘッダ課税分類税額</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</si>
  <si>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</si>
  <si>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</si>
  <si>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</si>
  <si>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</si>
  <si>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</si>
  <si>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</si>
  <si>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ヘッダ課税分類名</t>
  </si>
  <si>
    <t>消費税の課税分類（標準税率、軽減税率、非課税、免税等）の名称</t>
  </si>
  <si>
    <t>ヘッダ税率</t>
  </si>
  <si>
    <t>UN01013040</t>
  </si>
  <si>
    <t>ヘッダ税計算方式</t>
  </si>
  <si>
    <t>金額の税込み、税抜きを指定。
デフォルトは「税抜き」</t>
  </si>
  <si>
    <t>ヘッダ適用税制識別子</t>
  </si>
  <si>
    <t>取引の税制年度を識別するID
デフォルトは「2019」（2019年度税制）</t>
  </si>
  <si>
    <t>UN01005925</t>
  </si>
  <si>
    <t>インボイス文書の取引期間に関するグループ</t>
  </si>
  <si>
    <t>ヘッダ取引期間に関する情報からなるクラス</t>
  </si>
  <si>
    <t>ヘッダ取引開始日</t>
  </si>
  <si>
    <t>インボイス文書の取引開始日</t>
  </si>
  <si>
    <t>ヘッダ取引終了日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</si>
  <si>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</si>
  <si>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</si>
  <si>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</si>
  <si>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</si>
  <si>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</si>
  <si>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</si>
  <si>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</si>
  <si>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</si>
  <si>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</si>
  <si>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</si>
  <si>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</si>
  <si>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</si>
  <si>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</si>
  <si>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</si>
  <si>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</si>
  <si>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</si>
  <si>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ヘッダ総合計税額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</si>
  <si>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</si>
  <si>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</si>
  <si>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</si>
  <si>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</si>
  <si>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</si>
  <si>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</si>
  <si>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</si>
  <si>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</si>
  <si>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ヘッダ調整理由コード</t>
  </si>
  <si>
    <t>ヘッダ調整金額の内容を識別するコード</t>
  </si>
  <si>
    <t>UNCL4465</t>
  </si>
  <si>
    <t>ヘッダ調整理由</t>
  </si>
  <si>
    <t>ヘッダ調整の内容説明</t>
  </si>
  <si>
    <t>ヘッダ調整金額</t>
  </si>
  <si>
    <t>ヘッダ調整取引方向コード</t>
  </si>
  <si>
    <t>この調整で修正インボイス文書が参照する文書のクラス</t>
  </si>
  <si>
    <t>この調整で修正インボイス文書が参照する文書のサブタイプを識別するコード</t>
  </si>
  <si>
    <t>ヘッダ調整の税クラス</t>
  </si>
  <si>
    <t>ヘッダ調整税額</t>
  </si>
  <si>
    <t>ヘッダ調整税率</t>
  </si>
  <si>
    <t>ヘッダ調整の税率</t>
  </si>
  <si>
    <t>ヘッダ調整課税分類コード</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</si>
  <si>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</si>
  <si>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</si>
  <si>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</si>
  <si>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</si>
  <si>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</si>
  <si>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</si>
  <si>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</si>
  <si>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</si>
  <si>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</si>
  <si>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</si>
  <si>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</si>
  <si>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</si>
  <si>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</si>
  <si>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</si>
  <si>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</si>
  <si>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</si>
  <si>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</si>
  <si>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</si>
  <si>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</si>
  <si>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</si>
  <si>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</si>
  <si>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</si>
  <si>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</si>
  <si>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</si>
  <si>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</si>
  <si>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</si>
  <si>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</si>
  <si>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</si>
  <si>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</si>
  <si>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</si>
  <si>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</si>
  <si>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</si>
  <si>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</si>
  <si>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</si>
  <si>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</si>
  <si>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</si>
  <si>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</si>
  <si>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</si>
  <si>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</si>
  <si>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</si>
  <si>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</si>
  <si>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</si>
  <si>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</si>
  <si>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</si>
  <si>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</si>
  <si>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</si>
  <si>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</si>
  <si>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</si>
  <si>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</si>
  <si>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</si>
  <si>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</si>
  <si>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</si>
  <si>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</si>
  <si>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</si>
  <si>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</si>
  <si>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</si>
  <si>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</si>
  <si>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</si>
  <si>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</si>
  <si>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</si>
  <si>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</si>
  <si>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</si>
  <si>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</si>
  <si>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</si>
  <si>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</si>
  <si>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</si>
  <si>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</si>
  <si>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</si>
  <si>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</si>
  <si>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</si>
  <si>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</si>
  <si>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</si>
  <si>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</si>
  <si>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</si>
  <si>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</si>
  <si>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</si>
  <si>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</si>
  <si>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</si>
  <si>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</si>
  <si>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</si>
  <si>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</si>
  <si>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</si>
  <si>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</si>
  <si>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</si>
  <si>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</si>
  <si>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</si>
  <si>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</si>
  <si>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</si>
  <si>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</si>
  <si>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</si>
  <si>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</si>
  <si>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</si>
  <si>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</si>
  <si>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</si>
  <si>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</si>
  <si>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</si>
  <si>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</si>
  <si>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</si>
  <si>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</si>
  <si>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</si>
  <si>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</si>
  <si>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</si>
  <si>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</si>
  <si>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</si>
  <si>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</si>
  <si>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</si>
  <si>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</si>
  <si>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</si>
  <si>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</si>
  <si>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</si>
  <si>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</si>
  <si>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</si>
  <si>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</si>
  <si>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</si>
  <si>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</si>
  <si>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</si>
  <si>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</si>
  <si>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</si>
  <si>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</si>
  <si>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</si>
  <si>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</si>
  <si>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</si>
  <si>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</si>
  <si>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</si>
  <si>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</si>
  <si>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</si>
  <si>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</si>
  <si>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</si>
  <si>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</si>
  <si>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</si>
  <si>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</si>
  <si>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</si>
  <si>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</si>
  <si>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</si>
  <si>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</si>
  <si>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</si>
  <si>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</si>
  <si>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</si>
  <si>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</si>
  <si>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</si>
  <si>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</si>
  <si>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</si>
  <si>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</si>
  <si>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</si>
  <si>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</si>
  <si>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</si>
  <si>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</si>
  <si>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</si>
  <si>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</si>
  <si>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</si>
  <si>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</si>
  <si>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</si>
  <si>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</si>
  <si>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</si>
  <si>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</si>
  <si>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</si>
  <si>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</si>
  <si>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</si>
  <si>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</si>
  <si>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</si>
  <si>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</si>
  <si>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</si>
  <si>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</si>
  <si>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</si>
  <si>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</si>
  <si>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</si>
  <si>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</si>
  <si>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</si>
  <si>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</si>
  <si>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</si>
  <si>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</si>
  <si>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</si>
  <si>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</si>
  <si>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</si>
  <si>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</si>
  <si>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</si>
  <si>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</si>
  <si>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</si>
  <si>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</si>
  <si>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</si>
  <si>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</si>
  <si>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</si>
  <si>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</si>
  <si>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</si>
  <si>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</si>
  <si>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</si>
  <si>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</si>
  <si>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</si>
  <si>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</si>
  <si>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</si>
  <si>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</si>
  <si>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</si>
  <si>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</si>
  <si>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</si>
  <si>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</si>
  <si>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</si>
  <si>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</si>
  <si>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</si>
  <si>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</si>
  <si>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</si>
  <si>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</si>
  <si>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</si>
  <si>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</si>
  <si>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</si>
  <si>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</si>
  <si>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</si>
  <si>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</si>
  <si>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</si>
  <si>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</si>
  <si>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</si>
  <si>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</si>
  <si>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</si>
  <si>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</si>
  <si>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</si>
  <si>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</si>
  <si>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</si>
  <si>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</si>
  <si>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</si>
  <si>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</si>
  <si>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</si>
  <si>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</si>
  <si>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</si>
  <si>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</si>
  <si>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</si>
  <si>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</si>
  <si>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</si>
  <si>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</si>
  <si>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</si>
  <si>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</si>
  <si>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</si>
  <si>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</si>
  <si>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</si>
  <si>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</si>
  <si>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</si>
  <si>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</si>
  <si>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</si>
  <si>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</si>
  <si>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</si>
  <si>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</si>
  <si>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</si>
  <si>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</si>
  <si>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</si>
  <si>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</si>
  <si>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</si>
  <si>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</si>
  <si>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</si>
  <si>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</si>
  <si>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</si>
  <si>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</si>
  <si>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</si>
  <si>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</si>
  <si>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</si>
  <si>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</si>
  <si>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</si>
  <si>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</si>
  <si>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</si>
  <si>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</si>
  <si>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</si>
  <si>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</si>
  <si>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</si>
  <si>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</si>
  <si>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</si>
  <si>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</si>
  <si>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</si>
  <si>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</si>
  <si>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</si>
  <si>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</si>
  <si>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</si>
  <si>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</si>
  <si>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</si>
  <si>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</si>
  <si>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</si>
  <si>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</si>
  <si>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</si>
  <si>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</si>
  <si>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</si>
  <si>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</si>
  <si>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</si>
  <si>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</si>
  <si>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</si>
  <si>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</si>
  <si>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</si>
  <si>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</si>
  <si>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</si>
  <si>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</si>
  <si>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</si>
  <si>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</si>
  <si>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</si>
  <si>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</si>
  <si>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</si>
  <si>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</si>
  <si>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</si>
  <si>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</si>
  <si>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</si>
  <si>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</si>
  <si>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</si>
  <si>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</si>
  <si>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</si>
  <si>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</si>
  <si>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</si>
  <si>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</si>
  <si>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</si>
  <si>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</si>
  <si>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</si>
  <si>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</si>
  <si>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</si>
  <si>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</si>
  <si>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</si>
  <si>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</si>
  <si>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</si>
  <si>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</si>
  <si>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</si>
  <si>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</si>
  <si>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</si>
  <si>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</si>
  <si>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</si>
  <si>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</si>
  <si>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</si>
  <si>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</si>
  <si>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</si>
  <si>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</si>
  <si>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</si>
  <si>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</si>
  <si>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</si>
  <si>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</si>
  <si>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明細文書課税分類税額</t>
  </si>
  <si>
    <t>明細文書税タイプコード</t>
  </si>
  <si>
    <t>明細文書課税分類譲渡資産合計金額（税抜き）</t>
  </si>
  <si>
    <t>明細文書課税分類コード</t>
  </si>
  <si>
    <t>明細文書課税分類名</t>
  </si>
  <si>
    <t>明細文書の課税分類（標準税率、軽減税率、不課税、非課税、免税等）の名称</t>
  </si>
  <si>
    <t>明細文書税率</t>
  </si>
  <si>
    <t>明細文書課税分類譲渡資産合計金額(税込み)</t>
  </si>
  <si>
    <t>明細行の課税分類毎の税額を含む譲渡資産金額の合計金額</t>
  </si>
  <si>
    <t>明細文書税計算方式</t>
  </si>
  <si>
    <t>明細文書適用税制識別子</t>
  </si>
  <si>
    <t>UN01005997</t>
  </si>
  <si>
    <t>明細文書合計税額</t>
  </si>
  <si>
    <t>明細文書合計金額(税抜き)</t>
  </si>
  <si>
    <t>明細文書合計金額(税込み)</t>
  </si>
  <si>
    <t>CIIL_ Trade Settlement_ Monetary Summation. Grand Total. Amount</t>
  </si>
  <si>
    <t>明細文書総合計金額</t>
  </si>
  <si>
    <t>UN01006003</t>
  </si>
  <si>
    <t>UNCL1153</t>
  </si>
  <si>
    <t>UN01006004</t>
  </si>
  <si>
    <t>明細文書参照インボイス文書番号</t>
  </si>
  <si>
    <t>明細文書参照インボイス文書発行日</t>
  </si>
  <si>
    <t>明細文書参照インボイス文書履歴番号</t>
  </si>
  <si>
    <t>明細文書参照インボイス文書タイプ</t>
  </si>
  <si>
    <t>明細文書参照インボイス文書サブタイプ</t>
  </si>
  <si>
    <t>明細文書決済／付加文書グループ</t>
  </si>
  <si>
    <t>明細文書付加文書番号</t>
  </si>
  <si>
    <t>明細文書参照付加文書発行日</t>
  </si>
  <si>
    <t>明細文書付加文書履歴番号</t>
  </si>
  <si>
    <t>明細文書付加文書タイプ</t>
  </si>
  <si>
    <t>明細文書付加文書添付ファイル</t>
  </si>
  <si>
    <t>明細文書付加文書サブタイプコード</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</si>
  <si>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</si>
  <si>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</si>
  <si>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</si>
  <si>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</si>
  <si>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</si>
  <si>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</si>
  <si>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</si>
  <si>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</si>
  <si>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</si>
  <si>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</si>
  <si>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</si>
  <si>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</si>
  <si>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</si>
  <si>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</si>
  <si>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</si>
  <si>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</si>
  <si>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</si>
  <si>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</si>
  <si>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</si>
  <si>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</si>
  <si>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</si>
  <si>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</si>
  <si>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</si>
  <si>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</si>
  <si>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</si>
  <si>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</si>
  <si>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</si>
  <si>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</si>
  <si>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</si>
  <si>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</si>
  <si>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</si>
  <si>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</si>
  <si>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</si>
  <si>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</si>
  <si>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</si>
  <si>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</si>
  <si>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</si>
  <si>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</si>
  <si>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</si>
  <si>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</si>
  <si>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</si>
  <si>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</si>
  <si>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</si>
  <si>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</si>
  <si>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</si>
  <si>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</si>
  <si>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</si>
  <si>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</si>
  <si>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</si>
  <si>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</si>
  <si>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</si>
  <si>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</si>
  <si>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</si>
  <si>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</si>
  <si>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</si>
  <si>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</si>
  <si>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</si>
  <si>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</si>
  <si>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</si>
  <si>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</si>
  <si>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</si>
  <si>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</si>
  <si>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</si>
  <si>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</si>
  <si>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</si>
  <si>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</si>
  <si>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</si>
  <si>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</si>
  <si>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</si>
  <si>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</si>
  <si>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</si>
  <si>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</si>
  <si>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</si>
  <si>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</si>
  <si>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</si>
  <si>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</si>
  <si>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</si>
  <si>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</si>
  <si>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</si>
  <si>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</si>
  <si>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</si>
  <si>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</si>
  <si>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</si>
  <si>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</si>
  <si>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</si>
  <si>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</si>
  <si>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</si>
  <si>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</si>
  <si>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</si>
  <si>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</si>
  <si>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</si>
  <si>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</si>
  <si>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</si>
  <si>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</si>
  <si>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</si>
  <si>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</si>
  <si>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</si>
  <si>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</si>
  <si>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</si>
  <si>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</si>
  <si>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</si>
  <si>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</si>
  <si>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</si>
  <si>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</si>
  <si>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</si>
  <si>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</si>
  <si>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</si>
  <si>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</si>
  <si>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</si>
  <si>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</si>
  <si>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</si>
  <si>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</si>
  <si>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</si>
  <si>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</si>
  <si>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</si>
  <si>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</si>
  <si>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</si>
  <si>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</si>
  <si>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</si>
  <si>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</si>
  <si>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</si>
  <si>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</si>
  <si>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</si>
  <si>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</si>
  <si>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</si>
  <si>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</si>
  <si>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</si>
  <si>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</si>
  <si>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</si>
  <si>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</si>
  <si>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</si>
  <si>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</si>
  <si>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</si>
  <si>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</si>
  <si>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</si>
  <si>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</si>
  <si>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</si>
  <si>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</si>
  <si>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</si>
  <si>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</si>
  <si>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</si>
  <si>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</si>
  <si>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</si>
  <si>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</si>
  <si>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</si>
  <si>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</si>
  <si>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</si>
  <si>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</si>
  <si>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</si>
  <si>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</si>
  <si>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</si>
  <si>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</si>
  <si>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</si>
  <si>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</si>
  <si>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</si>
  <si>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</si>
  <si>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</si>
  <si>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</si>
  <si>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</si>
  <si>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</si>
  <si>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</si>
  <si>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</si>
  <si>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</si>
  <si>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</si>
  <si>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</si>
  <si>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</si>
  <si>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</si>
  <si>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</si>
  <si>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</si>
  <si>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</si>
  <si>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</si>
  <si>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</si>
  <si>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</si>
  <si>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</si>
  <si>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</si>
  <si>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</si>
  <si>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</si>
  <si>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</si>
  <si>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</si>
  <si>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</si>
  <si>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</si>
  <si>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</si>
  <si>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</si>
  <si>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</si>
  <si>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</si>
  <si>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</si>
  <si>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</si>
  <si>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</si>
  <si>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</si>
  <si>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</si>
  <si>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</si>
  <si>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</si>
  <si>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</si>
  <si>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</si>
  <si>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</si>
  <si>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</si>
  <si>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</si>
  <si>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</si>
  <si>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</si>
  <si>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</si>
  <si>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</si>
  <si>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</si>
  <si>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</si>
  <si>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</si>
  <si>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</si>
  <si>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</si>
  <si>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</si>
  <si>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</si>
  <si>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</si>
  <si>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</si>
  <si>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</si>
  <si>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</si>
  <si>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</si>
  <si>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</si>
  <si>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</si>
  <si>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</si>
  <si>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</si>
  <si>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</si>
  <si>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</si>
  <si>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</si>
  <si>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</si>
  <si>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</si>
  <si>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</si>
  <si>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</si>
  <si>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</si>
  <si>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</si>
  <si>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</si>
  <si>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</si>
  <si>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</si>
  <si>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</si>
  <si>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</si>
  <si>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</si>
  <si>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</si>
  <si>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</si>
  <si>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</si>
  <si>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</si>
  <si>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</si>
  <si>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</si>
  <si>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</si>
  <si>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</si>
  <si>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</si>
  <si>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</si>
  <si>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</si>
  <si>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</si>
  <si>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</si>
  <si>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</si>
  <si>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</si>
  <si>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</si>
  <si>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</si>
  <si>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</si>
  <si>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</si>
  <si>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</si>
  <si>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</si>
  <si>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</si>
  <si>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</si>
  <si>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</si>
  <si>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</si>
  <si>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</si>
  <si>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</si>
  <si>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</si>
  <si>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</si>
  <si>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</si>
  <si>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</si>
  <si>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</si>
  <si>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</si>
  <si>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</si>
  <si>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</si>
  <si>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</si>
  <si>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</si>
  <si>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</si>
  <si>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</si>
  <si>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</si>
  <si>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</si>
  <si>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</si>
  <si>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</si>
  <si>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</si>
  <si>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</si>
  <si>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</si>
  <si>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</si>
  <si>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</si>
  <si>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</si>
  <si>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</si>
  <si>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</si>
  <si>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</si>
  <si>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</si>
  <si>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</si>
  <si>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</si>
  <si>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</si>
  <si>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</si>
  <si>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</si>
  <si>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</si>
  <si>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</si>
  <si>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</si>
  <si>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</si>
  <si>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</si>
  <si>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</si>
  <si>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</si>
  <si>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</si>
  <si>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</si>
  <si>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</si>
  <si>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</si>
  <si>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</si>
  <si>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</si>
  <si>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</si>
  <si>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</si>
  <si>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</si>
  <si>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</si>
  <si>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</si>
  <si>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</si>
  <si>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</si>
  <si>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</si>
  <si>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</si>
  <si>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</si>
  <si>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</si>
  <si>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</si>
  <si>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</si>
  <si>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</si>
  <si>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</si>
  <si>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</si>
  <si>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</si>
  <si>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</si>
  <si>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</si>
  <si>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</si>
  <si>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</si>
  <si>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</si>
  <si>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</si>
  <si>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</si>
  <si>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</si>
  <si>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</si>
  <si>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</si>
  <si>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</si>
  <si>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</si>
  <si>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</si>
  <si>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</si>
  <si>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</si>
  <si>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</si>
  <si>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</si>
  <si>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</si>
  <si>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</si>
  <si>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</si>
  <si>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</si>
  <si>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</si>
  <si>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</si>
  <si>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</si>
  <si>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</si>
  <si>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</si>
  <si>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</si>
  <si>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</si>
  <si>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</si>
  <si>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</si>
  <si>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</si>
  <si>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</si>
  <si>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</si>
  <si>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</si>
  <si>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</si>
  <si>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</si>
  <si>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</si>
  <si>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</si>
  <si>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</si>
  <si>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</si>
  <si>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</si>
  <si>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</si>
  <si>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</si>
  <si>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</si>
  <si>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</si>
  <si>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</si>
  <si>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</si>
  <si>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</si>
  <si>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</si>
  <si>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</si>
  <si>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</si>
  <si>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</si>
  <si>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</si>
  <si>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</si>
  <si>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</si>
  <si>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</si>
  <si>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</si>
  <si>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</si>
  <si>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</si>
  <si>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</si>
  <si>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</si>
  <si>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</si>
  <si>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</si>
  <si>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</si>
  <si>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</si>
  <si>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</si>
  <si>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</si>
  <si>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</si>
  <si>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</si>
  <si>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</si>
  <si>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</si>
  <si>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</si>
  <si>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</si>
  <si>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</si>
  <si>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</si>
  <si>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</si>
  <si>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</si>
  <si>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</si>
  <si>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</si>
  <si>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</si>
  <si>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</si>
  <si>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</si>
  <si>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</si>
  <si>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</si>
  <si>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</si>
  <si>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</si>
  <si>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</si>
  <si>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</si>
  <si>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</si>
  <si>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</si>
  <si>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</si>
  <si>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</si>
  <si>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</si>
  <si>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</si>
  <si>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</si>
  <si>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</si>
  <si>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</si>
  <si>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</si>
  <si>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</si>
  <si>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</si>
  <si>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</si>
  <si>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</si>
  <si>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</si>
  <si>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</si>
  <si>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</si>
  <si>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</si>
  <si>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</si>
  <si>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</si>
  <si>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</si>
  <si>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</si>
  <si>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</si>
  <si>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</si>
  <si>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</si>
  <si>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</si>
  <si>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</si>
  <si>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</si>
  <si>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</si>
  <si>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</si>
  <si>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</si>
  <si>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</si>
  <si>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</si>
  <si>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</si>
  <si>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</si>
  <si>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</si>
  <si>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</si>
  <si>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</si>
  <si>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</si>
  <si>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</si>
  <si>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</si>
  <si>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</si>
  <si>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</si>
  <si>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</si>
  <si>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</si>
  <si>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</si>
  <si>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</si>
  <si>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</si>
  <si>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</si>
  <si>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</si>
  <si>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</si>
  <si>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</si>
  <si>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</si>
  <si>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</si>
  <si>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</si>
  <si>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</si>
  <si>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</si>
  <si>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</si>
  <si>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</si>
  <si>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</si>
  <si>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</si>
  <si>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</si>
  <si>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</si>
  <si>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</si>
  <si>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</si>
  <si>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</si>
  <si>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</si>
  <si>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</si>
  <si>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</si>
  <si>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</si>
  <si>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</si>
  <si>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</si>
  <si>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</si>
  <si>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</si>
  <si>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</si>
  <si>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</si>
  <si>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</si>
  <si>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</si>
  <si>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</si>
  <si>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</si>
  <si>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</si>
  <si>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</si>
  <si>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</si>
  <si>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</si>
  <si>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</si>
  <si>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</si>
  <si>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</si>
  <si>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</si>
  <si>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</si>
  <si>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</si>
  <si>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</si>
  <si>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</si>
  <si>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</si>
  <si>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</si>
  <si>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</si>
  <si>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</si>
  <si>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</si>
  <si>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</si>
  <si>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</si>
  <si>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</si>
  <si>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</si>
  <si>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</si>
  <si>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</si>
  <si>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</si>
  <si>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</si>
  <si>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</si>
  <si>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</si>
  <si>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</si>
  <si>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</si>
  <si>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</si>
  <si>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</si>
  <si>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</si>
  <si>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</si>
  <si>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</si>
  <si>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</si>
  <si>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</si>
  <si>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</si>
  <si>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</si>
  <si>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</si>
  <si>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</si>
  <si>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</si>
  <si>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</si>
  <si>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</si>
  <si>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</si>
  <si>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</si>
  <si>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</si>
  <si>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</si>
  <si>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</si>
  <si>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</si>
  <si>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</si>
  <si>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</si>
  <si>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</si>
  <si>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</si>
  <si>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</si>
  <si>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</si>
  <si>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</si>
  <si>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</si>
  <si>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</si>
  <si>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</si>
  <si>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</si>
  <si>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</si>
  <si>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</si>
  <si>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</si>
  <si>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</si>
  <si>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</si>
  <si>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</si>
  <si>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</si>
  <si>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</si>
  <si>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</si>
  <si>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</si>
  <si>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</si>
  <si>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</si>
  <si>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</si>
  <si>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</si>
  <si>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</si>
  <si>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</si>
  <si>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</si>
  <si>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</si>
  <si>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</si>
  <si>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</si>
  <si>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</si>
  <si>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</si>
  <si>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</si>
  <si>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</si>
  <si>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</si>
  <si>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</si>
  <si>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</si>
  <si>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</si>
  <si>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</si>
  <si>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</si>
  <si>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</si>
  <si>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</si>
  <si>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</si>
  <si>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</si>
  <si>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</si>
  <si>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</si>
  <si>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</si>
  <si>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</si>
  <si>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</si>
  <si>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</si>
  <si>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</si>
  <si>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</si>
  <si>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</si>
  <si>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</si>
  <si>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</si>
  <si>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</si>
  <si>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</si>
  <si>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</si>
  <si>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</si>
  <si>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</si>
  <si>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</si>
  <si>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</si>
  <si>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</si>
  <si>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</si>
  <si>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</si>
  <si>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</si>
  <si>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</si>
  <si>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</si>
  <si>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</si>
  <si>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</si>
  <si>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</si>
  <si>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</si>
  <si>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</si>
  <si>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</si>
  <si>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</si>
  <si>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</si>
  <si>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</si>
  <si>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</si>
  <si>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</si>
  <si>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</si>
  <si>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</si>
  <si>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</si>
  <si>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</si>
  <si>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</si>
  <si>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</si>
  <si>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</si>
  <si>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</si>
  <si>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</si>
  <si>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</si>
  <si>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</si>
  <si>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</si>
  <si>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</si>
  <si>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</si>
  <si>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</si>
  <si>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</si>
  <si>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</si>
  <si>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</si>
  <si>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</si>
  <si>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</si>
  <si>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</si>
  <si>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</si>
  <si>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</si>
  <si>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</si>
  <si>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</si>
  <si>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</si>
  <si>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</si>
  <si>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</si>
  <si>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</si>
  <si>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</si>
  <si>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</si>
  <si>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</si>
  <si>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</si>
  <si>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</si>
  <si>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</si>
  <si>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</si>
  <si>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</si>
  <si>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</si>
  <si>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</si>
  <si>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</si>
  <si>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</si>
  <si>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</si>
  <si>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</si>
  <si>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</si>
  <si>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</si>
  <si>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</si>
  <si>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</si>
  <si>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</si>
  <si>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</si>
  <si>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</si>
  <si>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</si>
  <si>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</si>
  <si>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</si>
  <si>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</si>
  <si>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</si>
  <si>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</si>
  <si>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</si>
  <si>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</si>
  <si>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</si>
  <si>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</si>
  <si>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</si>
  <si>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</si>
  <si>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</si>
  <si>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</si>
  <si>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</si>
  <si>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</si>
  <si>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</si>
  <si>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</si>
  <si>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</si>
  <si>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</si>
  <si>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</si>
  <si>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</si>
  <si>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</si>
  <si>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</si>
  <si>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</si>
  <si>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</si>
  <si>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</si>
  <si>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</si>
  <si>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</si>
  <si>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</si>
  <si>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</si>
  <si>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</si>
  <si>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</si>
  <si>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</si>
  <si>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</si>
  <si>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</si>
  <si>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</si>
  <si>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</si>
  <si>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</si>
  <si>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</si>
  <si>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</si>
  <si>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</si>
  <si>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</si>
  <si>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</si>
  <si>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</si>
  <si>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</si>
  <si>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</si>
  <si>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</si>
  <si>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</si>
  <si>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</si>
  <si>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</si>
  <si>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</si>
  <si>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</si>
  <si>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</si>
  <si>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</si>
  <si>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</si>
  <si>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</si>
  <si>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</si>
  <si>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</si>
  <si>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</si>
  <si>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</si>
  <si>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</si>
  <si>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</si>
  <si>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</si>
  <si>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</si>
  <si>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</si>
  <si>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</si>
  <si>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</si>
  <si>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</si>
  <si>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</si>
  <si>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</si>
  <si>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</si>
  <si>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</si>
  <si>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</si>
  <si>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</si>
  <si>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</si>
  <si>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</si>
  <si>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</si>
  <si>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</si>
  <si>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</si>
  <si>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</si>
  <si>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</si>
  <si>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</si>
  <si>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</si>
  <si>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</si>
  <si>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</si>
  <si>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</si>
  <si>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</si>
  <si>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</si>
  <si>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</si>
  <si>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</si>
  <si>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</si>
  <si>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</si>
  <si>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</si>
  <si>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</si>
  <si>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</si>
  <si>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</si>
  <si>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</si>
  <si>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</si>
  <si>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</si>
  <si>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</si>
  <si>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</si>
  <si>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</si>
  <si>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</si>
  <si>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</si>
  <si>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</si>
  <si>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</si>
  <si>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</si>
  <si>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</si>
  <si>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</si>
  <si>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</si>
  <si>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</si>
  <si>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</si>
  <si>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</si>
  <si>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</si>
  <si>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</si>
  <si>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</si>
  <si>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</si>
  <si>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</si>
  <si>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</si>
  <si>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</si>
  <si>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</si>
  <si>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</si>
  <si>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</si>
  <si>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</si>
  <si>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</si>
  <si>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</si>
  <si>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</si>
  <si>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</si>
  <si>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</si>
  <si>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</si>
  <si>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</si>
  <si>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</si>
  <si>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</si>
  <si>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</si>
  <si>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</si>
  <si>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</si>
  <si>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</si>
  <si>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</si>
  <si>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</si>
  <si>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</si>
  <si>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</si>
  <si>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</si>
  <si>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</si>
  <si>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</si>
  <si>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</si>
  <si>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</si>
  <si>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</si>
  <si>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</si>
  <si>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</si>
  <si>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</si>
  <si>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</si>
  <si>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</si>
  <si>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</si>
  <si>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</si>
  <si>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</si>
  <si>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</si>
  <si>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</si>
  <si>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</si>
  <si>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</si>
  <si>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</si>
  <si>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</si>
  <si>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</si>
  <si>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</si>
  <si>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</si>
  <si>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</si>
  <si>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</si>
  <si>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</si>
  <si>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</si>
  <si>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</si>
  <si>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</si>
  <si>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</si>
  <si>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</si>
  <si>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</si>
  <si>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</si>
  <si>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</si>
  <si>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</si>
  <si>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</si>
  <si>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</si>
  <si>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</si>
  <si>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</si>
  <si>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</si>
  <si>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</si>
  <si>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</si>
  <si>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</si>
  <si>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</si>
  <si>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</si>
  <si>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</si>
  <si>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</si>
  <si>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</si>
  <si>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</si>
  <si>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</si>
  <si>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</si>
  <si>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</si>
  <si>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</si>
  <si>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</si>
  <si>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</si>
  <si>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</si>
  <si>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</si>
  <si>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</si>
  <si>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</si>
  <si>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</si>
  <si>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</si>
  <si>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</si>
  <si>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</si>
  <si>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</si>
  <si>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</si>
  <si>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</si>
  <si>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</si>
  <si>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</si>
  <si>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</si>
  <si>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</si>
  <si>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</si>
  <si>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</si>
  <si>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</si>
  <si>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</si>
  <si>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</si>
  <si>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</si>
  <si>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</si>
  <si>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</si>
  <si>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</si>
  <si>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</si>
  <si>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</si>
  <si>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</si>
  <si>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</si>
  <si>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</si>
  <si>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</si>
  <si>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</si>
  <si>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</si>
  <si>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</si>
  <si>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</si>
  <si>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</si>
  <si>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</si>
  <si>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</si>
  <si>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</si>
  <si>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</si>
  <si>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</si>
  <si>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</si>
  <si>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</si>
  <si>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</si>
  <si>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</si>
  <si>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</si>
  <si>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</si>
  <si>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</si>
  <si>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</si>
  <si>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</si>
  <si>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</si>
  <si>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</si>
  <si>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</si>
  <si>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</si>
  <si>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</si>
  <si>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</si>
  <si>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</si>
  <si>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</si>
  <si>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</si>
  <si>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</si>
  <si>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</si>
  <si>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</si>
  <si>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</si>
  <si>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</si>
  <si>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</si>
  <si>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</si>
  <si>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</si>
  <si>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</si>
  <si>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</si>
  <si>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</si>
  <si>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</si>
  <si>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</si>
  <si>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</si>
  <si>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</si>
  <si>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</si>
  <si>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</si>
  <si>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</si>
  <si>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</si>
  <si>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</si>
  <si>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</si>
  <si>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</si>
  <si>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</si>
  <si>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</si>
  <si>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</si>
  <si>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</si>
  <si>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</si>
  <si>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</si>
  <si>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</si>
  <si>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</si>
  <si>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</si>
  <si>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</si>
  <si>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</si>
  <si>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</si>
  <si>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</si>
  <si>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</si>
  <si>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</si>
  <si>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</si>
  <si>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</si>
  <si>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</si>
  <si>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</si>
  <si>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</si>
  <si>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</si>
  <si>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</si>
  <si>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</si>
  <si>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</si>
  <si>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</si>
  <si>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</si>
  <si>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</si>
  <si>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</si>
  <si>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</si>
  <si>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</si>
  <si>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</si>
  <si>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</si>
  <si>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</si>
  <si>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</si>
  <si>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</si>
  <si>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</si>
  <si>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</si>
  <si>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</si>
  <si>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</si>
  <si>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</si>
  <si>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</si>
  <si>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</si>
  <si>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</si>
  <si>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</si>
  <si>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</si>
  <si>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</si>
  <si>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</si>
  <si>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</si>
  <si>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</si>
  <si>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</si>
  <si>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</si>
  <si>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</si>
  <si>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</si>
  <si>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</si>
  <si>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</si>
  <si>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</si>
  <si>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</si>
  <si>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</si>
  <si>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</si>
  <si>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</si>
  <si>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</si>
  <si>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</si>
  <si>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</si>
  <si>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</si>
  <si>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</si>
  <si>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</si>
  <si>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</si>
  <si>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</si>
  <si>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</si>
  <si>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</si>
  <si>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</si>
  <si>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</si>
  <si>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</si>
  <si>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</si>
  <si>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</si>
  <si>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</si>
  <si>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</si>
  <si>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</si>
  <si>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</si>
  <si>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</si>
  <si>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</si>
  <si>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</si>
  <si>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</si>
  <si>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</si>
  <si>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</si>
  <si>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</si>
  <si>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</si>
  <si>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</si>
  <si>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</si>
  <si>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</si>
  <si>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</si>
  <si>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</si>
  <si>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</si>
  <si>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</si>
  <si>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</si>
  <si>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</si>
  <si>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</si>
  <si>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</si>
  <si>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</si>
  <si>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</si>
  <si>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</si>
  <si>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</si>
  <si>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</si>
  <si>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</si>
  <si>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</si>
  <si>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</si>
  <si>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</si>
  <si>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</si>
  <si>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</si>
  <si>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</si>
  <si>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</si>
  <si>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</si>
  <si>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</si>
  <si>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</si>
  <si>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</si>
  <si>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</si>
  <si>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</si>
  <si>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</si>
  <si>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</si>
  <si>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</si>
  <si>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</si>
  <si>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</si>
  <si>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</si>
  <si>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</si>
  <si>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</si>
  <si>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</si>
  <si>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</si>
  <si>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</si>
  <si>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</si>
  <si>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</si>
  <si>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</si>
  <si>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</si>
  <si>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</si>
  <si>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</si>
  <si>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</si>
  <si>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</si>
  <si>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</si>
  <si>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</si>
  <si>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</si>
  <si>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</si>
  <si>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</si>
  <si>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</si>
  <si>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</si>
  <si>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</si>
  <si>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</si>
  <si>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</si>
  <si>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</si>
  <si>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</si>
  <si>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</si>
  <si>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</si>
  <si>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</si>
  <si>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</si>
  <si>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</si>
  <si>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</si>
  <si>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</si>
  <si>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</si>
  <si>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</si>
  <si>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</si>
  <si>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</si>
  <si>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</si>
  <si>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</si>
  <si>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</si>
  <si>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</si>
  <si>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</si>
  <si>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</si>
  <si>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</si>
  <si>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</si>
  <si>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</si>
  <si>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</si>
  <si>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</si>
  <si>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</si>
  <si>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</si>
  <si>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</si>
  <si>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</si>
  <si>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</si>
  <si>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</si>
  <si>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</si>
  <si>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</si>
  <si>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</si>
  <si>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</si>
  <si>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</si>
  <si>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</si>
  <si>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</si>
  <si>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</si>
  <si>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</si>
  <si>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</si>
  <si>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</si>
  <si>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</si>
  <si>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</si>
  <si>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</si>
  <si>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</si>
  <si>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</si>
  <si>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</si>
  <si>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</si>
  <si>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</si>
  <si>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</si>
  <si>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</si>
  <si>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</si>
  <si>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</si>
  <si>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</si>
  <si>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</si>
  <si>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</si>
  <si>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</si>
  <si>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</si>
  <si>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</si>
  <si>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</si>
  <si>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</si>
  <si>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</si>
  <si>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</si>
  <si>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</si>
  <si>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</si>
  <si>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</si>
  <si>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</si>
  <si>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</si>
  <si>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</si>
  <si>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</si>
  <si>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</si>
  <si>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</si>
  <si>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</si>
  <si>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</si>
  <si>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</si>
  <si>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</si>
  <si>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</si>
  <si>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</si>
  <si>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</si>
  <si>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</si>
  <si>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</si>
  <si>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</si>
  <si>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</si>
  <si>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</si>
  <si>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</si>
  <si>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</si>
  <si>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</si>
  <si>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</si>
  <si>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</si>
  <si>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</si>
  <si>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</si>
  <si>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</si>
  <si>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</si>
  <si>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</si>
  <si>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</si>
  <si>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</si>
  <si>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</si>
  <si>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</si>
  <si>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</si>
  <si>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</si>
  <si>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</si>
  <si>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</si>
  <si>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</si>
  <si>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</si>
  <si>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</si>
  <si>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</si>
  <si>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</si>
  <si>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</si>
  <si>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</si>
  <si>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</si>
  <si>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</si>
  <si>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</si>
  <si>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</si>
  <si>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</si>
  <si>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</si>
  <si>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</si>
  <si>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</si>
  <si>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</si>
  <si>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</si>
  <si>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</si>
  <si>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</si>
  <si>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</si>
  <si>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</si>
  <si>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</si>
  <si>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</si>
  <si>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</si>
  <si>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</si>
  <si>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</si>
  <si>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</si>
  <si>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</si>
  <si>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</si>
  <si>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</si>
  <si>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</si>
  <si>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</si>
  <si>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</si>
  <si>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</si>
  <si>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</si>
  <si>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</si>
  <si>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</si>
  <si>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</si>
  <si>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</si>
  <si>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</si>
  <si>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</si>
  <si>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</si>
  <si>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</si>
  <si>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</si>
  <si>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</si>
  <si>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</si>
  <si>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</si>
  <si>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</si>
  <si>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</si>
  <si>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</si>
  <si>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</si>
  <si>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</si>
  <si>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</si>
  <si>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</si>
  <si>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</si>
  <si>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</si>
  <si>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</si>
  <si>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</si>
  <si>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</si>
  <si>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</si>
  <si>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</si>
  <si>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</si>
  <si>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</si>
  <si>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</si>
  <si>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</si>
  <si>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</si>
  <si>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</si>
  <si>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</si>
  <si>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</si>
  <si>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</si>
  <si>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</si>
  <si>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</si>
  <si>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</si>
  <si>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</si>
  <si>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</si>
  <si>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</si>
  <si>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</si>
  <si>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</si>
  <si>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</si>
  <si>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</si>
  <si>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</si>
  <si>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</si>
  <si>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</si>
  <si>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</si>
  <si>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</si>
  <si>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</si>
  <si>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</si>
  <si>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</si>
  <si>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</si>
  <si>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</si>
  <si>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</si>
  <si>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</si>
  <si>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</si>
  <si>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</si>
  <si>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</si>
  <si>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</si>
  <si>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</si>
  <si>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</si>
  <si>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</si>
  <si>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</si>
  <si>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</si>
  <si>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</si>
  <si>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</si>
  <si>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</si>
  <si>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</si>
  <si>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</si>
  <si>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</si>
  <si>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</si>
  <si>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</si>
  <si>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</si>
  <si>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</si>
  <si>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</si>
  <si>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</si>
  <si>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</si>
  <si>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</si>
  <si>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</si>
  <si>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</si>
  <si>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</si>
  <si>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</si>
  <si>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</si>
  <si>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</si>
  <si>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</si>
  <si>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</si>
  <si>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</si>
  <si>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</si>
  <si>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</si>
  <si>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</si>
  <si>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</si>
  <si>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</si>
  <si>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</si>
  <si>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</si>
  <si>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</si>
  <si>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</si>
  <si>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</si>
  <si>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</si>
  <si>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</si>
  <si>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</si>
  <si>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</si>
  <si>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</si>
  <si>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</si>
  <si>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</si>
  <si>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</si>
  <si>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</si>
  <si>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</si>
  <si>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</si>
  <si>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</si>
  <si>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</si>
  <si>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</si>
  <si>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</si>
  <si>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</si>
  <si>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</si>
  <si>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</si>
  <si>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</si>
  <si>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</si>
  <si>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</si>
  <si>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</si>
  <si>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</si>
  <si>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</si>
  <si>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</si>
  <si>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</si>
  <si>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</si>
  <si>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</si>
  <si>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</si>
  <si>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</si>
  <si>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</si>
  <si>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</si>
  <si>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</si>
  <si>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</si>
  <si>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</si>
  <si>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</si>
  <si>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</si>
  <si>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</si>
  <si>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</si>
  <si>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</si>
  <si>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</si>
  <si>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</si>
  <si>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</si>
  <si>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</si>
  <si>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</si>
  <si>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</si>
  <si>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</si>
  <si>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</si>
  <si>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</si>
  <si>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</si>
  <si>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</si>
  <si>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</si>
  <si>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</si>
  <si>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</si>
  <si>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</si>
  <si>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</si>
  <si>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</si>
  <si>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</si>
  <si>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</si>
  <si>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</si>
  <si>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</si>
  <si>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</si>
  <si>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</si>
  <si>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</si>
  <si>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</si>
  <si>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</si>
  <si>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</si>
  <si>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</si>
  <si>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</si>
  <si>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</si>
  <si>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</si>
  <si>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</si>
  <si>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</si>
  <si>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</si>
  <si>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</si>
  <si>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</si>
  <si>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</si>
  <si>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</si>
  <si>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</si>
  <si>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</si>
  <si>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</si>
  <si>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</si>
  <si>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</si>
  <si>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</si>
  <si>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</si>
  <si>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</si>
  <si>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</si>
  <si>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</si>
  <si>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</si>
  <si>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</si>
  <si>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</si>
  <si>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</si>
  <si>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</si>
  <si>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</si>
  <si>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</si>
  <si>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</si>
  <si>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</si>
  <si>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</si>
  <si>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</si>
  <si>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</si>
  <si>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</si>
  <si>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</si>
  <si>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</si>
  <si>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</si>
  <si>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</si>
  <si>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</si>
  <si>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</si>
  <si>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</si>
  <si>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</si>
  <si>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</si>
  <si>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</si>
  <si>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</si>
  <si>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</si>
  <si>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</si>
  <si>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</si>
  <si>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</si>
  <si>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</si>
  <si>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</si>
  <si>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</si>
  <si>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</si>
  <si>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</si>
  <si>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</si>
  <si>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</si>
  <si>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</si>
  <si>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</si>
  <si>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</si>
  <si>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</si>
  <si>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</si>
  <si>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</si>
  <si>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</si>
  <si>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</si>
  <si>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</si>
  <si>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</si>
  <si>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</si>
  <si>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</si>
  <si>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</si>
  <si>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</si>
  <si>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</si>
  <si>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</si>
  <si>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</si>
  <si>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</si>
  <si>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</si>
  <si>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</si>
  <si>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</si>
  <si>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</si>
  <si>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</si>
  <si>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</si>
  <si>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</si>
  <si>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</si>
  <si>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</si>
  <si>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</si>
  <si>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</si>
  <si>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</si>
  <si>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</si>
  <si>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</si>
  <si>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</si>
  <si>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</si>
  <si>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</si>
  <si>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</si>
  <si>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</si>
  <si>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</si>
  <si>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</si>
  <si>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</si>
  <si>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</si>
  <si>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</si>
  <si>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</si>
  <si>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</si>
  <si>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</si>
  <si>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</si>
  <si>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</si>
  <si>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</si>
  <si>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</si>
  <si>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</si>
  <si>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</si>
  <si>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</si>
  <si>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</si>
  <si>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</si>
  <si>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</si>
  <si>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</si>
  <si>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</si>
  <si>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</si>
  <si>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</si>
  <si>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</si>
  <si>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</si>
  <si>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</si>
  <si>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</si>
  <si>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</si>
  <si>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</si>
  <si>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</si>
  <si>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</si>
  <si>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</si>
  <si>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</si>
  <si>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</si>
  <si>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</si>
  <si>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</si>
  <si>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</si>
  <si>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</si>
  <si>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</si>
  <si>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</si>
  <si>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</si>
  <si>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</si>
  <si>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</si>
  <si>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</si>
  <si>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</si>
  <si>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</si>
  <si>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</si>
  <si>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</si>
  <si>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</si>
  <si>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</si>
  <si>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</si>
  <si>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</si>
  <si>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</si>
  <si>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</si>
  <si>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</si>
  <si>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</si>
  <si>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</si>
  <si>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</si>
  <si>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</si>
  <si>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</si>
  <si>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</si>
  <si>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</si>
  <si>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</si>
  <si>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</si>
  <si>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</si>
  <si>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</si>
  <si>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</si>
  <si>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</si>
  <si>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</si>
  <si>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</si>
  <si>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</si>
  <si>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</si>
  <si>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</si>
  <si>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</si>
  <si>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</si>
  <si>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</si>
  <si>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</si>
  <si>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</si>
  <si>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</si>
  <si>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</si>
  <si>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</si>
  <si>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</si>
  <si>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</si>
  <si>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</si>
  <si>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</si>
  <si>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</si>
  <si>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</si>
  <si>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</si>
  <si>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</si>
  <si>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</si>
  <si>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</si>
  <si>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</si>
  <si>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</si>
  <si>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</si>
  <si>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</si>
  <si>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</si>
  <si>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</si>
  <si>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</si>
  <si>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</si>
  <si>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</si>
  <si>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</si>
  <si>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</si>
  <si>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</si>
  <si>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</si>
  <si>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</si>
  <si>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</si>
  <si>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</si>
  <si>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</si>
  <si>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</si>
  <si>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</si>
  <si>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</si>
  <si>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</si>
  <si>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</si>
  <si>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</si>
  <si>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</si>
  <si>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</si>
  <si>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</si>
  <si>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</si>
  <si>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</si>
  <si>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</si>
  <si>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</si>
  <si>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</si>
  <si>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</si>
  <si>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</si>
  <si>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</si>
  <si>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</si>
  <si>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</si>
  <si>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</si>
  <si>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</si>
  <si>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</si>
  <si>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</si>
  <si>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</si>
  <si>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</si>
  <si>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</si>
  <si>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</si>
  <si>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</si>
  <si>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</si>
  <si>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</si>
  <si>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</si>
  <si>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</si>
  <si>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</si>
  <si>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</si>
  <si>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</si>
  <si>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</si>
  <si>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</si>
  <si>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</si>
  <si>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</si>
  <si>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</si>
  <si>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</si>
  <si>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</si>
  <si>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</si>
  <si>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</si>
  <si>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</si>
  <si>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</si>
  <si>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</si>
  <si>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</si>
  <si>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</si>
  <si>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</si>
  <si>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</si>
  <si>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</si>
  <si>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</si>
  <si>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</si>
  <si>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</si>
  <si>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</si>
  <si>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</si>
  <si>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</si>
  <si>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</si>
  <si>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</si>
  <si>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</si>
  <si>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</si>
  <si>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</si>
  <si>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</si>
  <si>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</si>
  <si>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</si>
  <si>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</si>
  <si>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</si>
  <si>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</si>
  <si>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</si>
  <si>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</si>
  <si>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</si>
  <si>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</si>
  <si>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</si>
  <si>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</si>
  <si>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</si>
  <si>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</si>
  <si>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</si>
  <si>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</si>
  <si>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</si>
  <si>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</si>
  <si>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</si>
  <si>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</si>
  <si>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</si>
  <si>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</si>
  <si>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</si>
  <si>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</si>
  <si>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</si>
  <si>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</si>
  <si>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</si>
  <si>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</si>
  <si>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</si>
  <si>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</si>
  <si>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</si>
  <si>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</si>
  <si>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</si>
  <si>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</si>
  <si>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</si>
  <si>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</si>
  <si>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</si>
  <si>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</si>
  <si>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</si>
  <si>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</si>
  <si>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</si>
  <si>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</si>
  <si>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</si>
  <si>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</si>
  <si>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</si>
  <si>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</si>
  <si>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</si>
  <si>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</si>
  <si>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</si>
  <si>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</si>
  <si>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</si>
  <si>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</si>
  <si>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</si>
  <si>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</si>
  <si>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</si>
  <si>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</si>
  <si>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</si>
  <si>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</si>
  <si>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</si>
  <si>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</si>
  <si>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</si>
  <si>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</si>
  <si>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</si>
  <si>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</si>
  <si>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</si>
  <si>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</si>
  <si>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</si>
  <si>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</si>
  <si>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</si>
  <si>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</si>
  <si>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</si>
  <si>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</si>
  <si>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</si>
  <si>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</si>
  <si>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</si>
  <si>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</si>
  <si>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</si>
  <si>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</si>
  <si>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</si>
  <si>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</si>
  <si>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</si>
  <si>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</si>
  <si>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</si>
  <si>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</si>
  <si>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</si>
  <si>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</si>
  <si>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</si>
  <si>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</si>
  <si>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</si>
  <si>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</si>
  <si>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</si>
  <si>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</si>
  <si>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</si>
  <si>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</si>
  <si>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</si>
  <si>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</si>
  <si>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</si>
  <si>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</si>
  <si>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</si>
  <si>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</si>
  <si>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</si>
  <si>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</si>
  <si>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</si>
  <si>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</si>
  <si>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</si>
  <si>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</si>
  <si>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</si>
  <si>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</si>
  <si>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</si>
  <si>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</si>
  <si>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</si>
  <si>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</si>
  <si>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</si>
  <si>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</si>
  <si>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</si>
  <si>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</si>
  <si>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</si>
  <si>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</si>
  <si>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</si>
  <si>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</si>
  <si>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</si>
  <si>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</si>
  <si>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</si>
  <si>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</si>
  <si>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</si>
  <si>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</si>
  <si>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</si>
  <si>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</si>
  <si>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</si>
  <si>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</si>
  <si>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</si>
  <si>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</si>
  <si>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</si>
  <si>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</si>
  <si>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</si>
  <si>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</si>
  <si>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</si>
  <si>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</si>
  <si>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</si>
  <si>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</si>
  <si>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</si>
  <si>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</si>
  <si>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</si>
  <si>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</si>
  <si>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</si>
  <si>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</si>
  <si>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</si>
  <si>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</si>
  <si>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</si>
  <si>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</si>
  <si>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</si>
  <si>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</si>
  <si>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</si>
  <si>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</si>
  <si>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</si>
  <si>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</si>
  <si>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</si>
  <si>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</si>
  <si>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</si>
  <si>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</si>
  <si>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</si>
  <si>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</si>
  <si>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</si>
  <si>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</si>
  <si>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</si>
  <si>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</si>
  <si>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</si>
  <si>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</si>
  <si>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</si>
  <si>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</si>
  <si>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</si>
  <si>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</si>
  <si>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</si>
  <si>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</si>
  <si>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</si>
  <si>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</si>
  <si>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</si>
  <si>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</si>
  <si>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</si>
  <si>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</si>
  <si>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</si>
  <si>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</si>
  <si>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</si>
  <si>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</si>
  <si>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</si>
  <si>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</si>
  <si>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</si>
  <si>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</si>
  <si>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</si>
  <si>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</si>
  <si>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</si>
  <si>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</si>
  <si>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</si>
  <si>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</si>
  <si>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</si>
  <si>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</si>
  <si>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</si>
  <si>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</si>
  <si>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</si>
  <si>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</si>
  <si>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</si>
  <si>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</si>
  <si>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</si>
  <si>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</si>
  <si>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</si>
  <si>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</si>
  <si>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</si>
  <si>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</si>
  <si>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</si>
  <si>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</si>
  <si>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</si>
  <si>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</si>
  <si>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</si>
  <si>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</si>
  <si>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</si>
  <si>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</si>
  <si>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</si>
  <si>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</si>
  <si>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</si>
  <si>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</si>
  <si>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</si>
  <si>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</si>
  <si>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</si>
  <si>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</si>
  <si>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</si>
  <si>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</si>
  <si>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</si>
  <si>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</si>
  <si>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</si>
  <si>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</si>
  <si>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</si>
  <si>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</si>
  <si>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</si>
  <si>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</si>
  <si>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</si>
  <si>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</si>
  <si>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</si>
  <si>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</si>
  <si>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</si>
  <si>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</si>
  <si>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</si>
  <si>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</si>
  <si>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</si>
  <si>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</si>
  <si>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</si>
  <si>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</si>
  <si>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</si>
  <si>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</si>
  <si>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</si>
  <si>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</si>
  <si>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</si>
  <si>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</si>
  <si>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</si>
  <si>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</si>
  <si>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</si>
  <si>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</si>
  <si>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</si>
  <si>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</si>
  <si>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</si>
  <si>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</si>
  <si>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</si>
  <si>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</si>
  <si>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</si>
  <si>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</si>
  <si>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</si>
  <si>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</si>
  <si>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</si>
  <si>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</si>
  <si>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</si>
  <si>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</si>
  <si>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</si>
  <si>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</si>
  <si>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</si>
  <si>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</si>
  <si>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</si>
  <si>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</si>
  <si>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</si>
  <si>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</si>
  <si>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</si>
  <si>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</si>
  <si>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</si>
  <si>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</si>
  <si>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</si>
  <si>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</si>
  <si>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</si>
  <si>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</si>
  <si>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</si>
  <si>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</si>
  <si>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</si>
  <si>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</si>
  <si>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</si>
  <si>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</si>
  <si>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</si>
  <si>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</si>
  <si>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</si>
  <si>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</si>
  <si>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</si>
  <si>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</si>
  <si>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</si>
  <si>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</si>
  <si>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</si>
  <si>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</si>
  <si>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</si>
  <si>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</si>
  <si>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</si>
  <si>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</si>
  <si>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</si>
  <si>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</si>
  <si>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</si>
  <si>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</si>
  <si>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</si>
  <si>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</si>
  <si>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</si>
  <si>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</si>
  <si>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</si>
  <si>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</si>
  <si>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</si>
  <si>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</si>
  <si>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</si>
  <si>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</si>
  <si>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</si>
  <si>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</si>
  <si>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</si>
  <si>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</si>
  <si>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</si>
  <si>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</si>
  <si>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</si>
  <si>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</si>
  <si>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</si>
  <si>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</si>
  <si>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</si>
  <si>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</si>
  <si>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</si>
  <si>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</si>
  <si>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</si>
  <si>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</si>
  <si>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</si>
  <si>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</si>
  <si>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</si>
  <si>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</si>
  <si>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</si>
  <si>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</si>
  <si>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</si>
  <si>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</si>
  <si>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</si>
  <si>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</si>
  <si>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</si>
  <si>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</si>
  <si>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</si>
  <si>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</si>
  <si>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</si>
  <si>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</si>
  <si>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</si>
  <si>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</si>
  <si>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</si>
  <si>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</si>
  <si>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</si>
  <si>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</si>
  <si>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</si>
  <si>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</si>
  <si>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</si>
  <si>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</si>
  <si>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</si>
  <si>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</si>
  <si>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</si>
  <si>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</si>
  <si>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</si>
  <si>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</si>
  <si>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</si>
  <si>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</si>
  <si>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</si>
  <si>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</si>
  <si>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</si>
  <si>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</si>
  <si>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</si>
  <si>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</si>
  <si>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</si>
  <si>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</si>
  <si>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</si>
  <si>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</si>
  <si>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</si>
  <si>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</si>
  <si>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</si>
  <si>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</si>
  <si>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</si>
  <si>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</si>
  <si>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</si>
  <si>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</si>
  <si>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</si>
  <si>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</si>
  <si>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</si>
  <si>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</si>
  <si>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</si>
  <si>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</si>
  <si>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</si>
  <si>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</si>
  <si>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</si>
  <si>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</si>
  <si>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</si>
  <si>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</si>
  <si>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</si>
  <si>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</si>
  <si>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</si>
  <si>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</si>
  <si>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</si>
  <si>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</si>
  <si>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</si>
  <si>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</si>
  <si>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</si>
  <si>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</si>
  <si>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</si>
  <si>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</si>
  <si>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</si>
  <si>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</si>
  <si>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</si>
  <si>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</si>
  <si>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</si>
  <si>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</si>
  <si>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</si>
  <si>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</si>
  <si>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</si>
  <si>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</si>
  <si>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</si>
  <si>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</si>
  <si>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</si>
  <si>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</si>
  <si>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</si>
  <si>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</si>
  <si>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</si>
  <si>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</si>
  <si>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</si>
  <si>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</si>
  <si>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</si>
  <si>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</si>
  <si>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</si>
  <si>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</si>
  <si>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</si>
  <si>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</si>
  <si>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</si>
  <si>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</si>
  <si>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</si>
  <si>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</si>
  <si>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</si>
  <si>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</si>
  <si>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</si>
  <si>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</si>
  <si>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</si>
  <si>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</si>
  <si>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</si>
  <si>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</si>
  <si>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</si>
  <si>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</si>
  <si>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</si>
  <si>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</si>
  <si>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</si>
  <si>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</si>
  <si>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</si>
  <si>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</si>
  <si>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</si>
  <si>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</si>
  <si>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</si>
  <si>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</si>
  <si>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</si>
  <si>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</si>
  <si>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</si>
  <si>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</si>
  <si>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</si>
  <si>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</si>
  <si>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</si>
  <si>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</si>
  <si>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</si>
  <si>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</si>
  <si>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</si>
  <si>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</si>
  <si>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</si>
  <si>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</si>
  <si>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</si>
  <si>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</si>
  <si>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</si>
  <si>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</si>
  <si>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</si>
  <si>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</si>
  <si>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</si>
  <si>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</si>
  <si>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</si>
  <si>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</si>
  <si>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</si>
  <si>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</si>
  <si>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</si>
  <si>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</si>
  <si>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</si>
  <si>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</si>
  <si>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</si>
  <si>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</si>
  <si>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</si>
  <si>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</si>
  <si>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</si>
  <si>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</si>
  <si>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</si>
  <si>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</si>
  <si>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</si>
  <si>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</si>
  <si>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</si>
  <si>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</si>
  <si>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</si>
  <si>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</si>
  <si>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</si>
  <si>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</si>
  <si>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</si>
  <si>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</si>
  <si>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</si>
  <si>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</si>
  <si>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</si>
  <si>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</si>
  <si>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</si>
  <si>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</si>
  <si>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</si>
  <si>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</si>
  <si>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</si>
  <si>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</si>
  <si>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</si>
  <si>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</si>
  <si>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</si>
  <si>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</si>
  <si>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</si>
  <si>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</si>
  <si>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</si>
  <si>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</si>
  <si>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</si>
  <si>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</si>
  <si>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</si>
  <si>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</si>
  <si>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</si>
  <si>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</si>
  <si>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</si>
  <si>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</si>
  <si>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</si>
  <si>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</si>
  <si>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</si>
  <si>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</si>
  <si>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</si>
  <si>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</si>
  <si>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</si>
  <si>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</si>
  <si>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</si>
  <si>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</si>
  <si>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</si>
  <si>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</si>
  <si>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</si>
  <si>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</si>
  <si>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</si>
  <si>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</si>
  <si>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</si>
  <si>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</si>
  <si>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</si>
  <si>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</si>
  <si>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</si>
  <si>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</si>
  <si>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</si>
  <si>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</si>
  <si>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</si>
  <si>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</si>
  <si>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</si>
  <si>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</si>
  <si>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</si>
  <si>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</si>
  <si>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</si>
  <si>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</si>
  <si>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</si>
  <si>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</si>
  <si>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</si>
  <si>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</si>
  <si>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</si>
  <si>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</si>
  <si>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</si>
  <si>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</si>
  <si>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</si>
  <si>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</si>
  <si>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</si>
  <si>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</si>
  <si>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</si>
  <si>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</si>
  <si>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</si>
  <si>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</si>
  <si>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</si>
  <si>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</si>
  <si>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</si>
  <si>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</si>
  <si>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</si>
  <si>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</si>
  <si>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</si>
  <si>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</si>
  <si>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</si>
  <si>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</si>
  <si>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</si>
  <si>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</si>
  <si>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</si>
  <si>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</si>
  <si>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</si>
  <si>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</si>
  <si>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</si>
  <si>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</si>
  <si>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</si>
  <si>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</si>
  <si>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</si>
  <si>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</si>
  <si>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</si>
  <si>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</si>
  <si>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</si>
  <si>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</si>
  <si>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</si>
  <si>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</si>
  <si>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</si>
  <si>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</si>
  <si>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</si>
  <si>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</si>
  <si>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</si>
  <si>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</si>
  <si>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</si>
  <si>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</si>
  <si>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</si>
  <si>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</si>
  <si>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</si>
  <si>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</si>
  <si>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</si>
  <si>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</si>
  <si>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</si>
  <si>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</si>
  <si>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</si>
  <si>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</si>
  <si>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</si>
  <si>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</si>
  <si>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</si>
  <si>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</si>
  <si>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</si>
  <si>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</si>
  <si>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</si>
  <si>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</si>
  <si>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</si>
  <si>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</si>
  <si>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</si>
  <si>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</si>
  <si>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</si>
  <si>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</si>
  <si>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</si>
  <si>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</si>
  <si>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</si>
  <si>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</si>
  <si>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</si>
  <si>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</si>
  <si>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</si>
  <si>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</si>
  <si>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</si>
  <si>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</si>
  <si>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</si>
  <si>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</si>
  <si>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</si>
  <si>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</si>
  <si>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</si>
  <si>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</si>
  <si>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</si>
  <si>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</si>
  <si>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</si>
  <si>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</si>
  <si>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</si>
  <si>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</si>
  <si>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</si>
  <si>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</si>
  <si>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</si>
  <si>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</si>
  <si>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</si>
  <si>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</si>
  <si>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</si>
  <si>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</si>
  <si>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</si>
  <si>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</si>
  <si>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</si>
  <si>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</si>
  <si>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</si>
  <si>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</si>
  <si>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</si>
  <si>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</si>
  <si>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</si>
  <si>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</si>
  <si>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</si>
  <si>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</si>
  <si>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</si>
  <si>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</si>
  <si>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</si>
  <si>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</si>
  <si>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</si>
  <si>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</si>
  <si>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</si>
  <si>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</si>
  <si>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</si>
  <si>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</si>
  <si>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</si>
  <si>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</si>
  <si>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</si>
  <si>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</si>
  <si>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</si>
  <si>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</si>
  <si>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</si>
  <si>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</si>
  <si>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</si>
  <si>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</si>
  <si>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</si>
  <si>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</si>
  <si>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</si>
  <si>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</si>
  <si>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</si>
  <si>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</si>
  <si>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</si>
  <si>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</si>
  <si>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</si>
  <si>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</si>
  <si>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</si>
  <si>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</si>
  <si>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</si>
  <si>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</si>
  <si>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</si>
  <si>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</si>
  <si>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</si>
  <si>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</si>
  <si>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</si>
  <si>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</si>
  <si>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</si>
  <si>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</si>
  <si>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</si>
  <si>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</si>
  <si>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</si>
  <si>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</si>
  <si>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</si>
  <si>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</si>
  <si>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</si>
  <si>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</si>
  <si>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</si>
  <si>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</si>
  <si>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</si>
  <si>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</si>
  <si>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</si>
  <si>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</si>
  <si>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</si>
  <si>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</si>
  <si>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</si>
  <si>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</si>
  <si>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</si>
  <si>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</si>
  <si>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</si>
  <si>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</si>
  <si>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</si>
  <si>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</si>
  <si>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</si>
  <si>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</si>
  <si>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</si>
  <si>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</si>
  <si>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</si>
  <si>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</si>
  <si>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</si>
  <si>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</si>
  <si>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</si>
  <si>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</si>
  <si>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</si>
  <si>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</si>
  <si>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</si>
  <si>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</si>
  <si>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</si>
  <si>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</si>
  <si>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</si>
  <si>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</si>
  <si>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</si>
  <si>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</si>
  <si>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</si>
  <si>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</si>
  <si>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</si>
  <si>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</si>
  <si>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</si>
  <si>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</si>
  <si>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</si>
  <si>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</si>
  <si>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</si>
  <si>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</si>
  <si>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</si>
  <si>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</si>
  <si>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</si>
  <si>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</si>
  <si>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</si>
  <si>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</si>
  <si>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</si>
  <si>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</si>
  <si>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</si>
  <si>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</si>
  <si>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</si>
  <si>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</si>
  <si>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</si>
  <si>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</si>
  <si>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</si>
  <si>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</si>
  <si>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</si>
  <si>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</si>
  <si>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</si>
  <si>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</si>
  <si>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</si>
  <si>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</si>
  <si>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</si>
  <si>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</si>
  <si>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</si>
  <si>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</si>
  <si>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</si>
  <si>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</si>
  <si>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</si>
  <si>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</si>
  <si>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</si>
  <si>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</si>
  <si>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</si>
  <si>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</si>
  <si>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</si>
  <si>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</si>
  <si>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</si>
  <si>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</si>
  <si>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</si>
  <si>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</si>
  <si>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</si>
  <si>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</si>
  <si>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</si>
  <si>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</si>
  <si>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</si>
  <si>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</si>
  <si>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</si>
  <si>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</si>
  <si>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</si>
  <si>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</si>
  <si>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</si>
  <si>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</si>
  <si>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</si>
  <si>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</si>
  <si>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</si>
  <si>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</si>
  <si>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</si>
  <si>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</si>
  <si>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</si>
  <si>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</si>
  <si>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</si>
  <si>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</si>
  <si>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</si>
  <si>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</si>
  <si>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</si>
  <si>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</si>
  <si>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</si>
  <si>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</si>
  <si>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</si>
  <si>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</si>
  <si>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</si>
  <si>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</si>
  <si>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</si>
  <si>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</si>
  <si>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</si>
  <si>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</si>
  <si>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</si>
  <si>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</si>
  <si>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</si>
  <si>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</si>
  <si>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</si>
  <si>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</si>
  <si>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</si>
  <si>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</si>
  <si>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</si>
  <si>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</si>
  <si>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</si>
  <si>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</si>
  <si>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</si>
  <si>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</si>
  <si>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</si>
  <si>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</si>
  <si>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</si>
  <si>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</si>
  <si>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</si>
  <si>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</si>
  <si>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</si>
  <si>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</si>
  <si>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</si>
  <si>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</si>
  <si>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</si>
  <si>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</si>
  <si>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</si>
  <si>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</si>
  <si>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</si>
  <si>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</si>
  <si>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</si>
  <si>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</si>
  <si>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</si>
  <si>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</si>
  <si>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</si>
  <si>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</si>
  <si>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</si>
  <si>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</si>
  <si>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</si>
  <si>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</si>
  <si>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</si>
  <si>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</si>
  <si>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</si>
  <si>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</si>
  <si>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</si>
  <si>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</si>
  <si>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</si>
  <si>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</si>
  <si>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</si>
  <si>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</si>
  <si>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</si>
  <si>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</si>
  <si>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</si>
  <si>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</si>
  <si>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</si>
  <si>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</si>
  <si>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</si>
  <si>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</si>
  <si>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</si>
  <si>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</si>
  <si>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</si>
  <si>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</si>
  <si>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</si>
  <si>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</si>
  <si>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</si>
  <si>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</si>
  <si>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</si>
  <si>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</si>
  <si>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</si>
  <si>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</si>
  <si>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</si>
  <si>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</si>
  <si>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</si>
  <si>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</si>
  <si>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</si>
  <si>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</si>
  <si>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</si>
  <si>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</si>
  <si>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</si>
  <si>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</si>
  <si>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</si>
  <si>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</si>
  <si>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</si>
  <si>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</si>
  <si>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</si>
  <si>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</si>
  <si>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</si>
  <si>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</si>
  <si>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</si>
  <si>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</si>
  <si>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</si>
  <si>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</si>
  <si>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</si>
  <si>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</si>
  <si>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</si>
  <si>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</si>
  <si>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</si>
  <si>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</si>
  <si>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</si>
  <si>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</si>
  <si>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</si>
  <si>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</si>
  <si>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</si>
  <si>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</si>
  <si>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</si>
  <si>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</si>
  <si>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</si>
  <si>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</si>
  <si>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</si>
  <si>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</si>
  <si>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</si>
  <si>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</si>
  <si>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</si>
  <si>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</si>
  <si>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</si>
  <si>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</si>
  <si>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</si>
  <si>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</si>
  <si>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</si>
  <si>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</si>
  <si>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</si>
  <si>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</si>
  <si>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</si>
  <si>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</si>
  <si>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</si>
  <si>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</si>
  <si>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</si>
  <si>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</si>
  <si>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</si>
  <si>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</si>
  <si>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</si>
  <si>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</si>
  <si>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</si>
  <si>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</si>
  <si>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</si>
  <si>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</si>
  <si>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</si>
  <si>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</si>
  <si>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</si>
  <si>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</si>
  <si>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</si>
  <si>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</si>
  <si>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</si>
  <si>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</si>
  <si>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</si>
  <si>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</si>
  <si>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</si>
  <si>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</si>
  <si>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</si>
  <si>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</si>
  <si>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</si>
  <si>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</si>
  <si>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</si>
  <si>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</si>
  <si>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</si>
  <si>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</si>
  <si>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</si>
  <si>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</si>
  <si>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</si>
  <si>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</si>
  <si>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</si>
  <si>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</si>
  <si>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</si>
  <si>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</si>
  <si>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</si>
  <si>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</si>
  <si>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</si>
  <si>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</si>
  <si>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</si>
  <si>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</si>
  <si>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</si>
  <si>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</si>
  <si>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</si>
  <si>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</si>
  <si>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</si>
  <si>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</si>
  <si>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</si>
  <si>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</si>
  <si>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</si>
  <si>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</si>
  <si>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</si>
  <si>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</si>
  <si>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</si>
  <si>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</si>
  <si>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</si>
  <si>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</si>
  <si>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</si>
  <si>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</si>
  <si>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</si>
  <si>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</si>
  <si>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</si>
  <si>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</si>
  <si>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</si>
  <si>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</si>
  <si>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</si>
  <si>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</si>
  <si>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</si>
  <si>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</si>
  <si>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</si>
  <si>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</si>
  <si>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</si>
  <si>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</si>
  <si>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</si>
  <si>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</si>
  <si>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</si>
  <si>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</si>
  <si>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</si>
  <si>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</si>
  <si>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</si>
  <si>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</si>
  <si>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</si>
  <si>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</si>
  <si>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</si>
  <si>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</si>
  <si>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</si>
  <si>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</si>
  <si>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</si>
  <si>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</si>
  <si>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</si>
  <si>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</si>
  <si>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</si>
  <si>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</si>
  <si>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</si>
  <si>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</si>
  <si>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</si>
  <si>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</si>
  <si>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</si>
  <si>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</si>
  <si>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</si>
  <si>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</si>
  <si>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</si>
  <si>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</si>
  <si>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</si>
  <si>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</si>
  <si>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</si>
  <si>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</si>
  <si>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</si>
  <si>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</si>
  <si>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</si>
  <si>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</si>
  <si>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</si>
  <si>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</si>
  <si>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</si>
  <si>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</si>
  <si>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</si>
  <si>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</si>
  <si>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</si>
  <si>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</si>
  <si>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</si>
  <si>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</si>
  <si>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</si>
  <si>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</si>
  <si>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</si>
  <si>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</si>
  <si>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</si>
  <si>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</si>
  <si>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</si>
  <si>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</si>
  <si>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</si>
  <si>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</si>
  <si>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</si>
  <si>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</si>
  <si>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</si>
  <si>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</si>
  <si>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</si>
  <si>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</si>
  <si>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</si>
  <si>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</si>
  <si>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</si>
  <si>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</si>
  <si>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</si>
  <si>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</si>
  <si>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</si>
  <si>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</si>
  <si>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</si>
  <si>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</si>
  <si>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</si>
  <si>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</si>
  <si>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</si>
  <si>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</si>
  <si>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</si>
  <si>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</si>
  <si>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</si>
  <si>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</si>
  <si>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</si>
  <si>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</si>
  <si>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</si>
  <si>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</si>
  <si>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</si>
  <si>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</si>
  <si>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</si>
  <si>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</si>
  <si>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</si>
  <si>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</si>
  <si>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</si>
  <si>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</si>
  <si>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</si>
  <si>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</si>
  <si>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</si>
  <si>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</si>
  <si>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</si>
  <si>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</si>
  <si>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</si>
  <si>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</si>
  <si>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</si>
  <si>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</si>
  <si>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</si>
  <si>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</si>
  <si>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</si>
  <si>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</si>
  <si>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</si>
  <si>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</si>
  <si>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</si>
  <si>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</si>
  <si>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</si>
  <si>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</si>
  <si>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</si>
  <si>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</si>
  <si>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</si>
  <si>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</si>
  <si>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</si>
  <si>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</si>
  <si>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</si>
  <si>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</si>
  <si>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</si>
  <si>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</si>
  <si>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</si>
  <si>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</si>
  <si>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</si>
  <si>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</si>
  <si>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</si>
  <si>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ヘッダ税</t>
  </si>
  <si>
    <t>ヘッダ取引期間</t>
  </si>
  <si>
    <t>インボイス文書合計金額</t>
  </si>
  <si>
    <t>ヘッダ調整</t>
  </si>
  <si>
    <t>ヘッダ調整税</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</si>
  <si>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</si>
  <si>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</si>
  <si>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</si>
  <si>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</si>
  <si>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</si>
  <si>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</si>
  <si>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</si>
  <si>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</si>
  <si>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</si>
  <si>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</si>
  <si>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ヘッダ参照文書</t>
  </si>
  <si>
    <t>ヘッダ参照文書番号</t>
  </si>
  <si>
    <t>ヘッダ参照文書発行日</t>
  </si>
  <si>
    <t>ヘッダ参照文書履歴番号</t>
  </si>
  <si>
    <t>ヘッダ参照文書情報</t>
  </si>
  <si>
    <t>ヘッダ参照文書タイプコード</t>
  </si>
  <si>
    <t>ヘッダ参照文書添付ファイル</t>
  </si>
  <si>
    <t>ヘッダ参照文書サブタイプコード</t>
  </si>
  <si>
    <t>インボイス文書総合計金額税込み</t>
  </si>
  <si>
    <t>ヘッダ譲渡資産合計金額税抜き</t>
  </si>
  <si>
    <t>ヘッダ譲渡資産合計金額税込み</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</si>
  <si>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</si>
  <si>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</si>
  <si>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</si>
  <si>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</si>
  <si>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</si>
  <si>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</si>
  <si>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</si>
  <si>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</si>
  <si>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</si>
  <si>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</si>
  <si>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</si>
  <si>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</si>
  <si>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</si>
  <si>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</si>
  <si>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</si>
  <si>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</si>
  <si>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</si>
  <si>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</si>
  <si>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</si>
  <si>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</si>
  <si>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</si>
  <si>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金融口座</t>
    <rPh sb="0" eb="2">
      <t>キンユウ</t>
    </rPh>
    <phoneticPr fontId="14"/>
  </si>
  <si>
    <t>明細行返金基準金額</t>
    <rPh sb="5" eb="9">
      <t>キジュｎン</t>
    </rPh>
    <phoneticPr fontId="14"/>
  </si>
  <si>
    <t>明細行返金率</t>
    <rPh sb="5" eb="6">
      <t>リｔウ</t>
    </rPh>
    <phoneticPr fontId="14"/>
  </si>
  <si>
    <t>明細行追加請求基準金額</t>
    <rPh sb="7" eb="11">
      <t>キジュｎン</t>
    </rPh>
    <phoneticPr fontId="14"/>
  </si>
  <si>
    <t>明細行追加請求率</t>
    <rPh sb="7" eb="8">
      <t>リｔウ</t>
    </rPh>
    <phoneticPr fontId="14"/>
  </si>
  <si>
    <t>品目単価(値引後)(税込み)</t>
    <rPh sb="11" eb="12">
      <t xml:space="preserve">コミ </t>
    </rPh>
    <phoneticPr fontId="14"/>
  </si>
  <si>
    <t>0..1</t>
    <phoneticPr fontId="14"/>
  </si>
  <si>
    <t>ID</t>
    <phoneticPr fontId="14"/>
  </si>
  <si>
    <t>SME ID</t>
    <phoneticPr fontId="14"/>
  </si>
  <si>
    <t>Business Term ja</t>
    <phoneticPr fontId="14"/>
  </si>
  <si>
    <t>Business Term</t>
    <phoneticPr fontId="14"/>
  </si>
  <si>
    <t>ヘッダ総合計金額税抜き</t>
    <phoneticPr fontId="14"/>
  </si>
  <si>
    <t>Level</t>
    <phoneticPr fontId="14"/>
  </si>
  <si>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</si>
  <si>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</si>
  <si>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</si>
  <si>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</si>
  <si>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</si>
  <si>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</si>
  <si>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</si>
  <si>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</si>
  <si>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</si>
  <si>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</si>
  <si>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</si>
  <si>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</si>
  <si>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</si>
  <si>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</si>
  <si>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</si>
  <si>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</si>
  <si>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</si>
  <si>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</si>
  <si>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</si>
  <si>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</si>
  <si>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</si>
  <si>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</si>
  <si>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</si>
  <si>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</si>
  <si>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</si>
  <si>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</si>
  <si>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</si>
  <si>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</si>
  <si>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</si>
  <si>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</si>
  <si>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</si>
  <si>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</si>
  <si>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</si>
  <si>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</si>
  <si>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</si>
  <si>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</si>
  <si>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</si>
  <si>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</si>
  <si>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</si>
  <si>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</si>
  <si>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</si>
  <si>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</si>
  <si>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</si>
  <si>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</si>
  <si>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</si>
  <si>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</si>
  <si>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</si>
  <si>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</si>
  <si>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</si>
  <si>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</si>
  <si>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</si>
  <si>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</si>
  <si>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</si>
  <si>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</si>
  <si>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</si>
  <si>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</si>
  <si>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</si>
  <si>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</si>
  <si>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</si>
  <si>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</si>
  <si>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</si>
  <si>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</si>
  <si>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</si>
  <si>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</si>
  <si>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</si>
  <si>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</si>
  <si>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</si>
  <si>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</si>
  <si>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</si>
  <si>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</si>
  <si>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</si>
  <si>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</si>
  <si>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</si>
  <si>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</si>
  <si>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</si>
  <si>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</si>
  <si>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</si>
  <si>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</si>
  <si>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</si>
  <si>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</si>
  <si>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</si>
  <si>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</si>
  <si>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</si>
  <si>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</si>
  <si>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</si>
  <si>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</si>
  <si>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</si>
  <si>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</si>
  <si>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</si>
  <si>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</si>
  <si>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</si>
  <si>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</si>
  <si>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</si>
  <si>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</si>
  <si>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</si>
  <si>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</si>
  <si>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</si>
  <si>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</si>
  <si>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</si>
  <si>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</si>
  <si>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</si>
  <si>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</si>
  <si>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</si>
  <si>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</si>
  <si>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</si>
  <si>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</si>
  <si>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</si>
  <si>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</si>
  <si>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</si>
  <si>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</si>
  <si>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</si>
  <si>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</si>
  <si>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</si>
  <si>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</si>
  <si>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</si>
  <si>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</si>
  <si>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</si>
  <si>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</si>
  <si>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</si>
  <si>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</si>
  <si>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</si>
  <si>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</si>
  <si>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</si>
  <si>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</si>
  <si>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</si>
  <si>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</si>
  <si>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</si>
  <si>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</si>
  <si>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</si>
  <si>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</si>
  <si>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</si>
  <si>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</si>
  <si>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</si>
  <si>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</si>
  <si>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</si>
  <si>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</si>
  <si>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</si>
  <si>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</si>
  <si>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</si>
  <si>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</si>
  <si>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</si>
  <si>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</si>
  <si>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</si>
  <si>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</si>
  <si>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</si>
  <si>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</si>
  <si>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</si>
  <si>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</si>
  <si>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</si>
  <si>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</si>
  <si>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</si>
  <si>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</si>
  <si>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</si>
  <si>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</si>
  <si>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</si>
  <si>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</si>
  <si>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</si>
  <si>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</si>
  <si>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</si>
  <si>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</si>
  <si>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</si>
  <si>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</si>
  <si>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</si>
  <si>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</si>
  <si>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</si>
  <si>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</si>
  <si>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</si>
  <si>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</si>
  <si>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</si>
  <si>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</si>
  <si>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</si>
  <si>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</si>
  <si>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</si>
  <si>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</si>
  <si>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</si>
  <si>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</si>
  <si>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</si>
  <si>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</si>
  <si>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</si>
  <si>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</si>
  <si>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</si>
  <si>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</si>
  <si>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</si>
  <si>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</si>
  <si>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</si>
  <si>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</si>
  <si>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</si>
  <si>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</si>
  <si>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</si>
  <si>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</si>
  <si>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</si>
  <si>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</si>
  <si>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</si>
  <si>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</si>
  <si>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</si>
  <si>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</si>
  <si>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</si>
  <si>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</si>
  <si>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</si>
  <si>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</si>
  <si>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</si>
  <si>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</si>
  <si>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</si>
  <si>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</si>
  <si>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</si>
  <si>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</si>
  <si>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</si>
  <si>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</si>
  <si>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</si>
  <si>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</si>
  <si>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</si>
  <si>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</si>
  <si>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</si>
  <si>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</si>
  <si>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</si>
  <si>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</si>
  <si>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</si>
  <si>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</si>
  <si>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</si>
  <si>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</si>
  <si>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</si>
  <si>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</si>
  <si>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</si>
  <si>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</si>
  <si>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</si>
  <si>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</si>
  <si>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</si>
  <si>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</si>
  <si>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</si>
  <si>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</si>
  <si>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</si>
  <si>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</si>
  <si>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</si>
  <si>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</si>
  <si>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</si>
  <si>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</si>
  <si>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</si>
  <si>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</si>
  <si>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</si>
  <si>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</si>
  <si>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</si>
  <si>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</si>
  <si>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</si>
  <si>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</si>
  <si>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</si>
  <si>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</si>
  <si>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</si>
  <si>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</si>
  <si>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</si>
  <si>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</si>
  <si>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</si>
  <si>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</si>
  <si>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</si>
  <si>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</si>
  <si>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</si>
  <si>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</si>
  <si>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</si>
  <si>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</si>
  <si>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</si>
  <si>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</si>
  <si>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</si>
  <si>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</si>
  <si>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</si>
  <si>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</si>
  <si>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</si>
  <si>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</si>
  <si>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</si>
  <si>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</si>
  <si>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</si>
  <si>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</si>
  <si>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</si>
  <si>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</si>
  <si>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</si>
  <si>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</si>
  <si>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</si>
  <si>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</si>
  <si>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</si>
  <si>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</si>
  <si>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</si>
  <si>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</si>
  <si>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</si>
  <si>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</si>
  <si>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</si>
  <si>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</si>
  <si>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</si>
  <si>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</si>
  <si>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</si>
  <si>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</si>
  <si>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</si>
  <si>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</si>
  <si>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</si>
  <si>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</si>
  <si>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</si>
  <si>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</si>
  <si>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</si>
  <si>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</si>
  <si>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</si>
  <si>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</si>
  <si>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</si>
  <si>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</si>
  <si>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</si>
  <si>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</si>
  <si>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</si>
  <si>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</si>
  <si>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</si>
  <si>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</si>
  <si>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</si>
  <si>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</si>
  <si>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</si>
  <si>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</si>
  <si>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</si>
  <si>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</si>
  <si>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</si>
  <si>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</si>
  <si>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</si>
  <si>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</si>
  <si>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</si>
  <si>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</si>
  <si>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</si>
  <si>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</si>
  <si>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</si>
  <si>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</si>
  <si>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</si>
  <si>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</si>
  <si>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</si>
  <si>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</si>
  <si>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</si>
  <si>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</si>
  <si>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</si>
  <si>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</si>
  <si>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</si>
  <si>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</si>
  <si>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</si>
  <si>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</si>
  <si>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</si>
  <si>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</si>
  <si>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</si>
  <si>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</si>
  <si>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</si>
  <si>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</si>
  <si>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</si>
  <si>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</si>
  <si>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</si>
  <si>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</si>
  <si>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</si>
  <si>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</si>
  <si>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</si>
  <si>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</si>
  <si>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</si>
  <si>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</si>
  <si>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</si>
  <si>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</si>
  <si>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</si>
  <si>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</si>
  <si>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</si>
  <si>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</si>
  <si>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</si>
  <si>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</si>
  <si>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</si>
  <si>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</si>
  <si>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</si>
  <si>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</si>
  <si>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</si>
  <si>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</si>
  <si>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</si>
  <si>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</si>
  <si>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</si>
  <si>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</si>
  <si>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</si>
  <si>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</si>
  <si>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</si>
  <si>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</si>
  <si>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</si>
  <si>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</si>
  <si>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</si>
  <si>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</si>
  <si>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</si>
  <si>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</si>
  <si>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</si>
  <si>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</si>
  <si>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</si>
  <si>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</si>
  <si>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</si>
  <si>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</si>
  <si>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</si>
  <si>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</si>
  <si>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</si>
  <si>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</si>
  <si>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</si>
  <si>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</si>
  <si>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</si>
  <si>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</si>
  <si>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</si>
  <si>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</si>
  <si>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</si>
  <si>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</si>
  <si>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</si>
  <si>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</si>
  <si>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</si>
  <si>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</si>
  <si>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</si>
  <si>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</si>
  <si>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</si>
  <si>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</si>
  <si>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</si>
  <si>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</si>
  <si>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</si>
  <si>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</si>
  <si>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</si>
  <si>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</si>
  <si>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</si>
  <si>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</si>
  <si>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</si>
  <si>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</si>
  <si>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</si>
  <si>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</si>
  <si>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</si>
  <si>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</si>
  <si>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</si>
  <si>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</si>
  <si>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</si>
  <si>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</si>
  <si>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</si>
  <si>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</si>
  <si>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</si>
  <si>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</si>
  <si>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</si>
  <si>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</si>
  <si>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</si>
  <si>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</si>
  <si>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</si>
  <si>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</si>
  <si>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</si>
  <si>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</si>
  <si>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</si>
  <si>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</si>
  <si>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</si>
  <si>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</si>
  <si>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</si>
  <si>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</si>
  <si>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</si>
  <si>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</si>
  <si>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</si>
  <si>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</si>
  <si>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</si>
  <si>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</si>
  <si>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</si>
  <si>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</si>
  <si>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</si>
  <si>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</si>
  <si>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</si>
  <si>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</si>
  <si>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</si>
  <si>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</si>
  <si>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</si>
  <si>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</si>
  <si>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</si>
  <si>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</si>
  <si>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</si>
  <si>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</si>
  <si>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</si>
  <si>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</si>
  <si>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</si>
  <si>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</si>
  <si>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</si>
  <si>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</si>
  <si>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</si>
  <si>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</si>
  <si>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</si>
  <si>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</si>
  <si>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</si>
  <si>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</si>
  <si>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</si>
  <si>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</si>
  <si>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</si>
  <si>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</si>
  <si>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</si>
  <si>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</si>
  <si>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</si>
  <si>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</si>
  <si>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</si>
  <si>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</si>
  <si>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</si>
  <si>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</si>
  <si>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</si>
  <si>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</si>
  <si>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</si>
  <si>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</si>
  <si>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</si>
  <si>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</si>
  <si>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</si>
  <si>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</si>
  <si>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</si>
  <si>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</si>
  <si>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</si>
  <si>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</si>
  <si>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</si>
  <si>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</si>
  <si>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</si>
  <si>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</si>
  <si>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</si>
  <si>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</si>
  <si>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</si>
  <si>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</si>
  <si>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</si>
  <si>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</si>
  <si>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</si>
  <si>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</si>
  <si>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</si>
  <si>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</si>
  <si>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</si>
  <si>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</si>
  <si>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</si>
  <si>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</si>
  <si>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</si>
  <si>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</si>
  <si>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</si>
  <si>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</si>
  <si>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</si>
  <si>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</si>
  <si>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</si>
  <si>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</si>
  <si>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</si>
  <si>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</si>
  <si>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</si>
  <si>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</si>
  <si>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</si>
  <si>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</si>
  <si>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</si>
  <si>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</si>
  <si>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</si>
  <si>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</si>
  <si>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</si>
  <si>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</si>
  <si>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</si>
  <si>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</si>
  <si>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</si>
  <si>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</si>
  <si>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</si>
  <si>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</si>
  <si>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</si>
  <si>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</si>
  <si>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</si>
  <si>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</si>
  <si>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</si>
  <si>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</si>
  <si>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</si>
  <si>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</si>
  <si>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</si>
  <si>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</si>
  <si>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</si>
  <si>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</si>
  <si>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</si>
  <si>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</si>
  <si>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</si>
  <si>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</si>
  <si>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</si>
  <si>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</si>
  <si>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</si>
  <si>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</si>
  <si>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</si>
  <si>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</si>
  <si>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</si>
  <si>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</si>
  <si>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</si>
  <si>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</si>
  <si>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</si>
  <si>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</si>
  <si>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</si>
  <si>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</si>
  <si>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</si>
  <si>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</si>
  <si>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</si>
  <si>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</si>
  <si>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</si>
  <si>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</si>
  <si>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</si>
  <si>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</si>
  <si>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</si>
  <si>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</si>
  <si>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</si>
  <si>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</si>
  <si>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</si>
  <si>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</si>
  <si>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</si>
  <si>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</si>
  <si>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</si>
  <si>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</si>
  <si>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</si>
  <si>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</si>
  <si>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</si>
  <si>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</si>
  <si>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</si>
  <si>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</si>
  <si>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</si>
  <si>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</si>
  <si>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</si>
  <si>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</si>
  <si>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</si>
  <si>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</si>
  <si>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</si>
  <si>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</si>
  <si>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</si>
  <si>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</si>
  <si>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</si>
  <si>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</si>
  <si>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</si>
  <si>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</si>
  <si>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</si>
  <si>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</si>
  <si>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</si>
  <si>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</si>
  <si>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</si>
  <si>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</si>
  <si>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</si>
  <si>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</si>
  <si>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</si>
  <si>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</si>
  <si>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</si>
  <si>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</si>
  <si>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</si>
  <si>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</si>
  <si>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</si>
  <si>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</si>
  <si>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</si>
  <si>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</si>
  <si>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</si>
  <si>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</si>
  <si>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</si>
  <si>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</si>
  <si>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</si>
  <si>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</si>
  <si>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</si>
  <si>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</si>
  <si>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</si>
  <si>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</si>
  <si>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</si>
  <si>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</si>
  <si>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</si>
  <si>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</si>
  <si>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</si>
  <si>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</si>
  <si>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</si>
  <si>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</si>
  <si>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</si>
  <si>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</si>
  <si>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</si>
  <si>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</si>
  <si>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</si>
  <si>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</si>
  <si>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</si>
  <si>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</si>
  <si>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</si>
  <si>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</si>
  <si>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</si>
  <si>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</si>
  <si>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</si>
  <si>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</si>
  <si>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</si>
  <si>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</si>
  <si>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</si>
  <si>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</si>
  <si>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</si>
  <si>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</si>
  <si>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</si>
  <si>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</si>
  <si>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</si>
  <si>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</si>
  <si>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</si>
  <si>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</si>
  <si>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</si>
  <si>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</si>
  <si>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</si>
  <si>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</si>
  <si>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</si>
  <si>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</si>
  <si>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</si>
  <si>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</si>
  <si>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</si>
  <si>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</si>
  <si>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</si>
  <si>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</si>
  <si>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</si>
  <si>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</si>
  <si>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</si>
  <si>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</si>
  <si>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</si>
  <si>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</si>
  <si>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</si>
  <si>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</si>
  <si>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</si>
  <si>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</si>
  <si>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</si>
  <si>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</si>
  <si>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</si>
  <si>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</si>
  <si>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</si>
  <si>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</si>
  <si>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</si>
  <si>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</si>
  <si>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</si>
  <si>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</si>
  <si>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</si>
  <si>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</si>
  <si>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</si>
  <si>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</si>
  <si>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</si>
  <si>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</si>
  <si>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</si>
  <si>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</si>
  <si>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</si>
  <si>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</si>
  <si>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</si>
  <si>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</si>
  <si>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</si>
  <si>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</si>
  <si>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</si>
  <si>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</si>
  <si>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</si>
  <si>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</si>
  <si>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</si>
  <si>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</si>
  <si>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</si>
  <si>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</si>
  <si>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</si>
  <si>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</si>
  <si>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</si>
  <si>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</si>
  <si>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</si>
  <si>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</si>
  <si>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</si>
  <si>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</si>
  <si>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</si>
  <si>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</si>
  <si>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</si>
  <si>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</si>
  <si>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</si>
  <si>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</si>
  <si>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</si>
  <si>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</si>
  <si>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</si>
  <si>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</si>
  <si>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</si>
  <si>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</si>
  <si>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</si>
  <si>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</si>
  <si>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</si>
  <si>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</si>
  <si>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</si>
  <si>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</si>
  <si>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</si>
  <si>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</si>
  <si>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</si>
  <si>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</si>
  <si>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</si>
  <si>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</si>
  <si>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</si>
  <si>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</si>
  <si>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</si>
  <si>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</si>
  <si>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</si>
  <si>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</si>
  <si>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</si>
  <si>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</si>
  <si>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</si>
  <si>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</si>
  <si>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</si>
  <si>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</si>
  <si>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</si>
  <si>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</si>
  <si>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</si>
  <si>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</si>
  <si>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</si>
  <si>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</si>
  <si>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</si>
  <si>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</si>
  <si>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</si>
  <si>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</si>
  <si>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</si>
  <si>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</si>
  <si>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</si>
  <si>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</si>
  <si>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</si>
  <si>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</si>
  <si>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</si>
  <si>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</si>
  <si>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</si>
  <si>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</si>
  <si>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</si>
  <si>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</si>
  <si>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</si>
  <si>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</si>
  <si>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</si>
  <si>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</si>
  <si>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</si>
  <si>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</si>
  <si>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</si>
  <si>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</si>
  <si>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</si>
  <si>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</si>
  <si>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</si>
  <si>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</si>
  <si>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</si>
  <si>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</si>
  <si>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</si>
  <si>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</si>
  <si>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</si>
  <si>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</si>
  <si>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</si>
  <si>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</si>
  <si>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</si>
  <si>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</si>
  <si>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</si>
  <si>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</si>
  <si>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</si>
  <si>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</si>
  <si>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</si>
  <si>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</si>
  <si>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</si>
  <si>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</si>
  <si>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</si>
  <si>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</si>
  <si>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</si>
  <si>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</si>
  <si>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</si>
  <si>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</si>
  <si>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</si>
  <si>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</si>
  <si>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</si>
  <si>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</si>
  <si>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</si>
  <si>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</si>
  <si>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</si>
  <si>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</si>
  <si>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</si>
  <si>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</si>
  <si>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</si>
  <si>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</si>
  <si>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</si>
  <si>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</si>
  <si>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</si>
  <si>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</si>
  <si>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</si>
  <si>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</si>
  <si>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</si>
  <si>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</si>
  <si>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</si>
  <si>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</si>
  <si>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</si>
  <si>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</si>
  <si>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</si>
  <si>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</si>
  <si>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</si>
  <si>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</si>
  <si>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</si>
  <si>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</si>
  <si>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</si>
  <si>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</si>
  <si>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</si>
  <si>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</si>
  <si>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</si>
  <si>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</si>
  <si>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</si>
  <si>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</si>
  <si>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</si>
  <si>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</si>
  <si>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</si>
  <si>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</si>
  <si>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</si>
  <si>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</si>
  <si>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</si>
  <si>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</si>
  <si>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</si>
  <si>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</si>
  <si>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</si>
  <si>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</si>
  <si>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</si>
  <si>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</si>
  <si>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</si>
  <si>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</si>
  <si>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</si>
  <si>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</si>
  <si>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</si>
  <si>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</si>
  <si>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</si>
  <si>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</si>
  <si>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</si>
  <si>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</si>
  <si>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</si>
  <si>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</si>
  <si>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</si>
  <si>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</si>
  <si>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</si>
  <si>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</si>
  <si>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</si>
  <si>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</si>
  <si>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</si>
  <si>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</si>
  <si>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</si>
  <si>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</si>
  <si>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</si>
  <si>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</si>
  <si>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</si>
  <si>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</si>
  <si>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</si>
  <si>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</si>
  <si>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</si>
  <si>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</si>
  <si>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</si>
  <si>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</si>
  <si>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</si>
  <si>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</si>
  <si>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</si>
  <si>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</si>
  <si>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</si>
  <si>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</si>
  <si>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</si>
  <si>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</si>
  <si>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</si>
  <si>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</si>
  <si>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</si>
  <si>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</si>
  <si>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</si>
  <si>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</si>
  <si>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</si>
  <si>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</si>
  <si>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</si>
  <si>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</si>
  <si>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</si>
  <si>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</si>
  <si>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</si>
  <si>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</si>
  <si>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</si>
  <si>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</si>
  <si>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</si>
  <si>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</si>
  <si>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</si>
  <si>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</si>
  <si>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</si>
  <si>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</si>
  <si>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</si>
  <si>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</si>
  <si>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</si>
  <si>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</si>
  <si>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</si>
  <si>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</si>
  <si>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</si>
  <si>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</si>
  <si>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</si>
  <si>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</si>
  <si>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</si>
  <si>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</si>
  <si>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</si>
  <si>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</si>
  <si>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</si>
  <si>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</si>
  <si>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</si>
  <si>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</si>
  <si>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</si>
  <si>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</si>
  <si>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</si>
  <si>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</si>
  <si>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</si>
  <si>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</si>
  <si>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</si>
  <si>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</si>
  <si>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</si>
  <si>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</si>
  <si>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</si>
  <si>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</si>
  <si>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</si>
  <si>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</si>
  <si>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</si>
  <si>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</si>
  <si>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</si>
  <si>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</si>
  <si>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</si>
  <si>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</si>
  <si>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</si>
  <si>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</si>
  <si>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</si>
  <si>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</si>
  <si>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</si>
  <si>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</si>
  <si>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</si>
  <si>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</si>
  <si>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</si>
  <si>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</si>
  <si>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</si>
  <si>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</si>
  <si>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</si>
  <si>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</si>
  <si>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</si>
  <si>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</si>
  <si>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</si>
  <si>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</si>
  <si>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</si>
  <si>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</si>
  <si>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</si>
  <si>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</si>
  <si>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</si>
  <si>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</si>
  <si>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</si>
  <si>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</si>
  <si>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</si>
  <si>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</si>
  <si>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</si>
  <si>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</si>
  <si>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</si>
  <si>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</si>
  <si>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</si>
  <si>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明細文書の税に関するグループ。</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</si>
  <si>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</si>
  <si>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</si>
  <si>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</si>
  <si>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</si>
  <si>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</si>
  <si>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（外貨建て請求書）明細文書課税分類譲渡資産合計金額（税抜き）</t>
  </si>
  <si>
    <t>（外貨建て請求書）明細文書課税分類コード</t>
  </si>
  <si>
    <t>外貨建て請求書の明細文書の課税分類（標準税率、軽減税率）を識別するコード</t>
  </si>
  <si>
    <t>（外貨建て請求書）明細文書税率</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</si>
  <si>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</si>
  <si>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</si>
  <si>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</si>
  <si>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</si>
  <si>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</si>
  <si>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</si>
  <si>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</si>
  <si>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</si>
  <si>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</si>
  <si>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</si>
  <si>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</si>
  <si>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</si>
  <si>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</si>
  <si>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</si>
  <si>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</si>
  <si>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</si>
  <si>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</si>
  <si>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</si>
  <si>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</si>
  <si>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</si>
  <si>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</si>
  <si>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</si>
  <si>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</si>
  <si>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</si>
  <si>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</si>
  <si>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</si>
  <si>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</si>
  <si>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</si>
  <si>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</si>
  <si>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</si>
  <si>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</si>
  <si>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</si>
  <si>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</si>
  <si>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</si>
  <si>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</si>
  <si>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</si>
  <si>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</si>
  <si>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</si>
  <si>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</si>
  <si>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</si>
  <si>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</si>
  <si>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</si>
  <si>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</si>
  <si>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</si>
  <si>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</si>
  <si>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</si>
  <si>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</si>
  <si>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</si>
  <si>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</si>
  <si>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</si>
  <si>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</si>
  <si>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</si>
  <si>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</si>
  <si>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</si>
  <si>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</si>
  <si>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</si>
  <si>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</si>
  <si>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</si>
  <si>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</si>
  <si>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</si>
  <si>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</si>
  <si>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</si>
  <si>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</si>
  <si>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</si>
  <si>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</si>
  <si>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</si>
  <si>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</si>
  <si>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</si>
  <si>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</si>
  <si>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</si>
  <si>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</si>
  <si>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</si>
  <si>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</si>
  <si>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</si>
  <si>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</si>
  <si>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</si>
  <si>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</si>
  <si>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</si>
  <si>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</si>
  <si>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</si>
  <si>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</si>
  <si>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</si>
  <si>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</si>
  <si>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</si>
  <si>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</si>
  <si>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</si>
  <si>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</si>
  <si>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</si>
  <si>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</si>
  <si>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</si>
  <si>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</si>
  <si>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</si>
  <si>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</si>
  <si>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</si>
  <si>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</si>
  <si>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</si>
  <si>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</si>
  <si>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</si>
  <si>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</si>
  <si>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</si>
  <si>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</si>
  <si>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</si>
  <si>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</si>
  <si>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</si>
  <si>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</si>
  <si>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</si>
  <si>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</si>
  <si>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</si>
  <si>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</si>
  <si>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</si>
  <si>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</si>
  <si>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</si>
  <si>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</si>
  <si>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</si>
  <si>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</si>
  <si>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</si>
  <si>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</si>
  <si>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</si>
  <si>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</si>
  <si>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</si>
  <si>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</si>
  <si>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</si>
  <si>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</si>
  <si>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</si>
  <si>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</si>
  <si>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</si>
  <si>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</si>
  <si>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</si>
  <si>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</si>
  <si>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</si>
  <si>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</si>
  <si>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</si>
  <si>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</si>
  <si>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</si>
  <si>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</si>
  <si>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</si>
  <si>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</si>
  <si>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</si>
  <si>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</si>
  <si>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</si>
  <si>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</si>
  <si>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</si>
  <si>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</si>
  <si>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</si>
  <si>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</si>
  <si>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</si>
  <si>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</si>
  <si>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</si>
  <si>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</si>
  <si>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</si>
  <si>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</si>
  <si>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</si>
  <si>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</si>
  <si>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</si>
  <si>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</si>
  <si>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</si>
  <si>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</si>
  <si>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</si>
  <si>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</si>
  <si>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</si>
  <si>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</si>
  <si>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</si>
  <si>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</si>
  <si>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</si>
  <si>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</si>
  <si>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</si>
  <si>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</si>
  <si>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</si>
  <si>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</si>
  <si>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</si>
  <si>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</si>
  <si>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</si>
  <si>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</si>
  <si>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</si>
  <si>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</si>
  <si>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</si>
  <si>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</si>
  <si>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</si>
  <si>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</si>
  <si>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</si>
  <si>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</si>
  <si>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</si>
  <si>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</si>
  <si>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</si>
  <si>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</si>
  <si>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</si>
  <si>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</si>
  <si>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</si>
  <si>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</si>
  <si>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</si>
  <si>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</si>
  <si>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</si>
  <si>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</si>
  <si>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</si>
  <si>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</si>
  <si>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</si>
  <si>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</si>
  <si>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</si>
  <si>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</si>
  <si>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</si>
  <si>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</si>
  <si>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</si>
  <si>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</si>
  <si>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</si>
  <si>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</si>
  <si>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</si>
  <si>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</si>
  <si>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</si>
  <si>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明細文書追加請求合計金額</t>
  </si>
  <si>
    <t>明細文書レベルの追加請求合計金額</t>
  </si>
  <si>
    <t>明細文書返金合計金額</t>
  </si>
  <si>
    <t>明細文書レベルの返金合計金額</t>
  </si>
  <si>
    <t>明細文書の合計税額</t>
  </si>
  <si>
    <t>明細文書グロス合計金額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</si>
  <si>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</si>
  <si>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</si>
  <si>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</si>
  <si>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</si>
  <si>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</si>
  <si>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（外貨建て請求書）明細文書合計税額</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</si>
  <si>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</si>
  <si>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</si>
  <si>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</si>
  <si>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</si>
  <si>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</si>
  <si>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</si>
  <si>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明細文書合計金額</t>
  </si>
  <si>
    <t>明細文書外貨建て請求書合計金額</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</si>
  <si>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</si>
  <si>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</si>
  <si>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</si>
  <si>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</si>
  <si>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</si>
  <si>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</si>
  <si>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</si>
  <si>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</si>
  <si>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</si>
  <si>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</si>
  <si>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</si>
  <si>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</si>
  <si>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</si>
  <si>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</si>
  <si>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</si>
  <si>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</si>
  <si>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</si>
  <si>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</si>
  <si>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</si>
  <si>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</si>
  <si>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</si>
  <si>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</si>
  <si>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</si>
  <si>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</si>
  <si>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</si>
  <si>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</si>
  <si>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</si>
  <si>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</si>
  <si>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</si>
  <si>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</si>
  <si>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</si>
  <si>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</si>
  <si>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</si>
  <si>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</si>
  <si>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</si>
  <si>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</si>
  <si>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</si>
  <si>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</si>
  <si>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</si>
  <si>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</si>
  <si>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</si>
  <si>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</si>
  <si>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</si>
  <si>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</si>
  <si>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</si>
  <si>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</si>
  <si>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</si>
  <si>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</si>
  <si>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</si>
  <si>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</si>
  <si>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</si>
  <si>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</si>
  <si>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</si>
  <si>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</si>
  <si>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</si>
  <si>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</si>
  <si>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</si>
  <si>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</si>
  <si>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</si>
  <si>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</si>
  <si>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</si>
  <si>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</si>
  <si>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</si>
  <si>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</si>
  <si>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</si>
  <si>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</si>
  <si>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</si>
  <si>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</si>
  <si>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</si>
  <si>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</si>
  <si>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</si>
  <si>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</si>
  <si>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</si>
  <si>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</si>
  <si>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</si>
  <si>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</si>
  <si>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</si>
  <si>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</si>
  <si>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</si>
  <si>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</si>
  <si>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</si>
  <si>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</si>
  <si>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</si>
  <si>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</si>
  <si>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</si>
  <si>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</si>
  <si>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</si>
  <si>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</si>
  <si>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</si>
  <si>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</si>
  <si>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</si>
  <si>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</si>
  <si>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</si>
  <si>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</si>
  <si>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</si>
  <si>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</si>
  <si>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</si>
  <si>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</si>
  <si>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</si>
  <si>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</si>
  <si>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</si>
  <si>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</si>
  <si>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</si>
  <si>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</si>
  <si>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</si>
  <si>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</si>
  <si>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</si>
  <si>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</si>
  <si>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</si>
  <si>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</si>
  <si>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</si>
  <si>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</si>
  <si>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</si>
  <si>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</si>
  <si>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</si>
  <si>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</si>
  <si>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</si>
  <si>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</si>
  <si>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</si>
  <si>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</si>
  <si>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</si>
  <si>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</si>
  <si>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</si>
  <si>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</si>
  <si>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</si>
  <si>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</si>
  <si>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</si>
  <si>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</si>
  <si>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</si>
  <si>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</si>
  <si>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</si>
  <si>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</si>
  <si>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</si>
  <si>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</si>
  <si>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</si>
  <si>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</si>
  <si>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</si>
  <si>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</si>
  <si>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</si>
  <si>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</si>
  <si>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</si>
  <si>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</si>
  <si>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</si>
  <si>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</si>
  <si>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</si>
  <si>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</si>
  <si>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</si>
  <si>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</si>
  <si>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</si>
  <si>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</si>
  <si>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</si>
  <si>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</si>
  <si>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</si>
  <si>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</si>
  <si>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</si>
  <si>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</si>
  <si>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</si>
  <si>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</si>
  <si>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</si>
  <si>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</si>
  <si>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</si>
  <si>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</si>
  <si>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</si>
  <si>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</si>
  <si>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</si>
  <si>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</si>
  <si>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</si>
  <si>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</si>
  <si>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</si>
  <si>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</si>
  <si>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</si>
  <si>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</si>
  <si>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</si>
  <si>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</si>
  <si>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</si>
  <si>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</si>
  <si>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</si>
  <si>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</si>
  <si>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</si>
  <si>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</si>
  <si>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</si>
  <si>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</si>
  <si>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</si>
  <si>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</si>
  <si>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</si>
  <si>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</si>
  <si>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</si>
  <si>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</si>
  <si>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</si>
  <si>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</si>
  <si>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ヘッダ参照文書参照タイプコード</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</si>
  <si>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</si>
  <si>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</si>
  <si>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</si>
  <si>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</si>
  <si>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</si>
  <si>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</si>
  <si>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</si>
  <si>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</si>
  <si>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</si>
  <si>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</si>
  <si>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</si>
  <si>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</si>
  <si>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</si>
  <si>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</si>
  <si>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</si>
  <si>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</si>
  <si>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</si>
  <si>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</si>
  <si>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</si>
  <si>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</si>
  <si>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</si>
  <si>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明細行参照インボイス明細文書番号</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</si>
  <si>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</si>
  <si>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</si>
  <si>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</si>
  <si>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</si>
  <si>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</si>
  <si>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</si>
  <si>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</si>
  <si>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</si>
  <si>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</si>
  <si>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インボイス参照文書</t>
  </si>
  <si>
    <t>ICL64</t>
  </si>
  <si>
    <t>IID272</t>
  </si>
  <si>
    <t>IID273</t>
  </si>
  <si>
    <t>配送</t>
  </si>
  <si>
    <t>ICL56</t>
  </si>
  <si>
    <t>IID235</t>
  </si>
  <si>
    <t>IID236</t>
  </si>
  <si>
    <t>IID237</t>
  </si>
  <si>
    <t>IID238</t>
  </si>
  <si>
    <t>出荷回答書</t>
  </si>
  <si>
    <t>明細文書参照出荷回答書番号</t>
  </si>
  <si>
    <t>明細文書参照出荷回答書履歴番号</t>
  </si>
  <si>
    <t>明細文書参照出荷回答書タイプコード</t>
  </si>
  <si>
    <t>明細文書参照文書サブタイプコード</t>
  </si>
  <si>
    <t>明細文書参照インボイス文書参照タイプコード</t>
  </si>
  <si>
    <t>明細文書付加文書参照タイプコード</t>
  </si>
  <si>
    <t>明細文書返金</t>
  </si>
  <si>
    <t>明細文書返金の率</t>
  </si>
  <si>
    <t>明細文書返金課税分類合計金額</t>
  </si>
  <si>
    <t>明細文書返金の理由</t>
  </si>
  <si>
    <t>明細文書返金の理由コード</t>
  </si>
  <si>
    <t>明細文書返金金額の基準となる金額</t>
  </si>
  <si>
    <t>明細文書返金税率</t>
  </si>
  <si>
    <t>明細文書返金課税分類コード</t>
  </si>
  <si>
    <t>明細文書追加請求</t>
  </si>
  <si>
    <t>明細文書追加請求の率</t>
  </si>
  <si>
    <t>明細文書追加請求課税分類合計金額</t>
  </si>
  <si>
    <t>明細文書追加請求の理由</t>
  </si>
  <si>
    <t>明細文書追加請求の理由コード</t>
  </si>
  <si>
    <t>明細文書追加請求金額の基準となる金額</t>
  </si>
  <si>
    <t>明細文書追加請求税率</t>
  </si>
  <si>
    <t>明細文書追加請求課税分類コード</t>
  </si>
  <si>
    <t>スキーマID</t>
    <phoneticPr fontId="14"/>
  </si>
  <si>
    <t>コードの発番機関コード</t>
    <phoneticPr fontId="14"/>
  </si>
  <si>
    <t>IBT-037</t>
    <phoneticPr fontId="14"/>
  </si>
  <si>
    <t>IBT-039</t>
    <phoneticPr fontId="14"/>
  </si>
  <si>
    <t>IBT-047</t>
    <phoneticPr fontId="14"/>
  </si>
  <si>
    <t>IBT-046</t>
    <phoneticPr fontId="14"/>
  </si>
  <si>
    <t>IBT-046-1</t>
    <phoneticPr fontId="14"/>
  </si>
  <si>
    <t>IBT-047-1</t>
    <phoneticPr fontId="14"/>
  </si>
  <si>
    <t>インボイス文書発効時刻</t>
    <rPh sb="9" eb="11">
      <t>ジコｋウ</t>
    </rPh>
    <phoneticPr fontId="14"/>
  </si>
  <si>
    <t>インボイス文書の発行時刻，またはインボイス文書の書面上の発行異国。</t>
    <rPh sb="10" eb="12">
      <t>ジコｋウ</t>
    </rPh>
    <rPh sb="30" eb="32">
      <t>イコｋウ</t>
    </rPh>
    <phoneticPr fontId="14"/>
  </si>
  <si>
    <t>IBT-168</t>
    <phoneticPr fontId="14"/>
  </si>
  <si>
    <t>IBT-054</t>
    <phoneticPr fontId="14"/>
  </si>
  <si>
    <t>Description</t>
    <phoneticPr fontId="14"/>
  </si>
  <si>
    <t>説明</t>
    <rPh sb="0" eb="2">
      <t>セツメイ</t>
    </rPh>
    <phoneticPr fontId="14"/>
  </si>
  <si>
    <t>IBT-061</t>
    <phoneticPr fontId="14"/>
  </si>
  <si>
    <t>IBT-060-1</t>
    <phoneticPr fontId="14"/>
  </si>
  <si>
    <t>IBT-061-1</t>
    <phoneticPr fontId="14"/>
  </si>
  <si>
    <t>IBT-071-1</t>
    <phoneticPr fontId="14"/>
  </si>
  <si>
    <t>IBT-077</t>
    <phoneticPr fontId="14"/>
  </si>
  <si>
    <t>IBT-079</t>
    <phoneticPr fontId="14"/>
  </si>
  <si>
    <t>IBT-182</t>
    <phoneticPr fontId="14"/>
  </si>
  <si>
    <t>IBT-179</t>
    <phoneticPr fontId="14"/>
  </si>
  <si>
    <t>IBT-180</t>
    <phoneticPr fontId="14"/>
  </si>
  <si>
    <t>IBT-181</t>
    <phoneticPr fontId="14"/>
  </si>
  <si>
    <t>税スキーマ</t>
    <phoneticPr fontId="14"/>
  </si>
  <si>
    <t>1..1</t>
    <phoneticPr fontId="14"/>
  </si>
  <si>
    <t>IBT-102-1</t>
    <phoneticPr fontId="14"/>
  </si>
  <si>
    <t>IBT-095-1</t>
    <phoneticPr fontId="14"/>
  </si>
  <si>
    <t>Code</t>
    <phoneticPr fontId="14"/>
  </si>
  <si>
    <t>ubl:Invoice/cac:TaxTotal[cbc:TaxAmount/@currencyID=/Invoice/cbc:TaxCurrencyCode]</t>
    <phoneticPr fontId="14"/>
  </si>
  <si>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</si>
  <si>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</si>
  <si>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</si>
  <si>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</si>
  <si>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</si>
  <si>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</si>
  <si>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</si>
  <si>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14"/>
  </si>
  <si>
    <t>ubl:Invoice/cac:TaxTotal[cbc:TaxAmount/@currencyID=/Invoice/cbc:DocumentCurrencyCode]/cac:TaxSubtotal/cbc:TaxAmount</t>
    <phoneticPr fontId="14"/>
  </si>
  <si>
    <t>ubl:Invoice/cac:TaxTotal[cbc:TaxAmount/@currencyID=/Invoice/cbc:DocumentCurrencyCode]/cac:TaxSubtotal/cac:TaxCategory/cbc:ID</t>
    <phoneticPr fontId="14"/>
  </si>
  <si>
    <t>ubl:Invoice/cac:TaxTotal[cbc:TaxAmount/@currencyID=/Invoice/cbc:DocumentCurrencyCode]/cac:TaxSubtotal/cac:TaxCategory/cbc:Percent</t>
    <phoneticPr fontId="14"/>
  </si>
  <si>
    <t>明細文書税</t>
    <phoneticPr fontId="14"/>
  </si>
  <si>
    <t>（外貨建て請求書）明細文書課税分類税額</t>
    <phoneticPr fontId="14"/>
  </si>
  <si>
    <t>（外貨建て請求書）明細文書税</t>
    <phoneticPr fontId="14"/>
  </si>
  <si>
    <t>IBG-38</t>
    <phoneticPr fontId="14"/>
  </si>
  <si>
    <t>IBT-190</t>
    <phoneticPr fontId="14"/>
  </si>
  <si>
    <t>IBT-192</t>
    <phoneticPr fontId="14"/>
  </si>
  <si>
    <t>IBT-193</t>
    <phoneticPr fontId="14"/>
  </si>
  <si>
    <t>ubl:Invoice/cbc:AccountingCost</t>
    <phoneticPr fontId="14"/>
  </si>
  <si>
    <t>IBT-019</t>
    <phoneticPr fontId="14"/>
  </si>
  <si>
    <t>IBT-176</t>
    <phoneticPr fontId="14"/>
  </si>
  <si>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</si>
  <si>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</si>
  <si>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</si>
  <si>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</si>
  <si>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</si>
  <si>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</si>
  <si>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</si>
  <si>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</si>
  <si>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</si>
  <si>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</si>
  <si>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</si>
  <si>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</si>
  <si>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</si>
  <si>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</si>
  <si>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</si>
  <si>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</si>
  <si>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</si>
  <si>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</si>
  <si>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</si>
  <si>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</si>
  <si>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</si>
  <si>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</si>
  <si>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</si>
  <si>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</si>
  <si>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</si>
  <si>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</si>
  <si>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</si>
  <si>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</si>
  <si>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</si>
  <si>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</si>
  <si>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</si>
  <si>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</si>
  <si>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</si>
  <si>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</si>
  <si>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</si>
  <si>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</si>
  <si>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</si>
  <si>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</si>
  <si>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</si>
  <si>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</si>
  <si>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</si>
  <si>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</si>
  <si>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</si>
  <si>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</si>
  <si>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</si>
  <si>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</si>
  <si>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</si>
  <si>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</si>
  <si>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</si>
  <si>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</si>
  <si>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</si>
  <si>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</si>
  <si>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</si>
  <si>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</si>
  <si>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</si>
  <si>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</si>
  <si>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14"/>
  </si>
  <si>
    <t>IBT-184</t>
    <phoneticPr fontId="14"/>
  </si>
  <si>
    <t>IBT-167</t>
    <phoneticPr fontId="14"/>
  </si>
  <si>
    <t>IBG-30</t>
    <phoneticPr fontId="14"/>
  </si>
  <si>
    <t>IBT-157-1</t>
    <phoneticPr fontId="14"/>
  </si>
  <si>
    <t>明細行課税分類譲渡資産金額（税込み）</t>
    <phoneticPr fontId="14"/>
  </si>
  <si>
    <t>IBT-201</t>
    <phoneticPr fontId="14"/>
  </si>
  <si>
    <t>データ型</t>
    <phoneticPr fontId="14"/>
  </si>
  <si>
    <t>__</t>
    <phoneticPr fontId="14"/>
  </si>
  <si>
    <t>Text</t>
    <phoneticPr fontId="14"/>
  </si>
  <si>
    <t>Amount</t>
    <phoneticPr fontId="14"/>
  </si>
  <si>
    <t>Percentage</t>
    <phoneticPr fontId="14"/>
  </si>
  <si>
    <t>Unit Price Amount</t>
    <phoneticPr fontId="14"/>
  </si>
  <si>
    <t>Quantity</t>
    <phoneticPr fontId="14"/>
  </si>
  <si>
    <t>Numeric</t>
    <phoneticPr fontId="14"/>
  </si>
  <si>
    <t>/Invoice</t>
    <phoneticPr fontId="14"/>
  </si>
  <si>
    <t>IBG-00</t>
    <phoneticPr fontId="14"/>
  </si>
  <si>
    <t>Invoice</t>
    <phoneticPr fontId="14"/>
  </si>
  <si>
    <t>デジタルインボイス</t>
    <phoneticPr fontId="14"/>
  </si>
  <si>
    <t>CL0</t>
    <phoneticPr fontId="14"/>
  </si>
  <si>
    <t>鑑ヘッダ</t>
  </si>
  <si>
    <t>インボイス文書決済／鑑ヘッダ税グループ</t>
  </si>
  <si>
    <t>文書ヘッダ</t>
  </si>
  <si>
    <t>//rsm:CIIHSupplyChainTradeTransaction/ram:IncludedCIILSupplyChainTradeLineItem/ram:SpecifiedCIILSupplyChainTradeSettlement/ram:ApplicableCITradeTax[ram:CalculatedAmount/@currencyID=//rsm:CIIHSupplyChainTradeTransaction/ram:ApplicableCIIHSupplyChainTradeSettlement/ram:TaxCurrencyCode]/ram:LocalTaxSystemID</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</si>
  <si>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</si>
  <si>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</si>
  <si>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</si>
  <si>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</si>
  <si>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</si>
  <si>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</si>
  <si>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</si>
  <si>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</si>
  <si>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</si>
  <si>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</si>
  <si>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</si>
  <si>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</si>
  <si>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</si>
  <si>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</si>
  <si>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</si>
  <si>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</si>
  <si>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</si>
  <si>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</si>
  <si>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</si>
  <si>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</si>
  <si>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</si>
  <si>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</si>
  <si>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</si>
  <si>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</si>
  <si>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</si>
  <si>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</si>
  <si>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</si>
  <si>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</si>
  <si>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</si>
  <si>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</si>
  <si>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</si>
  <si>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</si>
  <si>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</si>
  <si>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</si>
  <si>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</si>
  <si>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</si>
  <si>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</si>
  <si>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</si>
  <si>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</si>
  <si>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</si>
  <si>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</si>
  <si>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</si>
  <si>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</si>
  <si>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</si>
  <si>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</si>
  <si>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</si>
  <si>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</si>
  <si>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</si>
  <si>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</si>
  <si>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</si>
  <si>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</si>
  <si>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</si>
  <si>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</si>
  <si>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</si>
  <si>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</si>
  <si>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</si>
  <si>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</si>
  <si>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</si>
  <si>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</si>
  <si>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</si>
  <si>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</si>
  <si>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</si>
  <si>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</si>
  <si>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</si>
  <si>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</si>
  <si>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</si>
  <si>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</si>
  <si>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</si>
  <si>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</si>
  <si>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</si>
  <si>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</si>
  <si>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</si>
  <si>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</si>
  <si>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</si>
  <si>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</si>
  <si>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</si>
  <si>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</si>
  <si>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</si>
  <si>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</si>
  <si>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</si>
  <si>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</si>
  <si>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</si>
  <si>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</si>
  <si>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</si>
  <si>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</si>
  <si>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</si>
  <si>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</si>
  <si>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</si>
  <si>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</si>
  <si>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</si>
  <si>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</si>
  <si>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</si>
  <si>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</si>
  <si>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</si>
  <si>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</si>
  <si>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取引設定</t>
  </si>
  <si>
    <t>インボイス文書</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</si>
  <si>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</si>
  <si>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</si>
  <si>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</si>
  <si>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</si>
  <si>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</si>
  <si>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</si>
  <si>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</si>
  <si>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</si>
  <si>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</si>
  <si>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</si>
  <si>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</si>
  <si>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</si>
  <si>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</si>
  <si>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</si>
  <si>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</si>
  <si>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</si>
  <si>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</si>
  <si>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</si>
  <si>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</si>
  <si>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</si>
  <si>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</si>
  <si>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</si>
  <si>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</si>
  <si>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</si>
  <si>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</si>
  <si>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</si>
  <si>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</si>
  <si>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</si>
  <si>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</si>
  <si>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</si>
  <si>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</si>
  <si>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</si>
  <si>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</si>
  <si>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</si>
  <si>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</si>
  <si>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</si>
  <si>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</si>
  <si>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</si>
  <si>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</si>
  <si>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</si>
  <si>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</si>
  <si>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</si>
  <si>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</si>
  <si>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</si>
  <si>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</si>
  <si>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</si>
  <si>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</si>
  <si>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</si>
  <si>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</si>
  <si>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</si>
  <si>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</si>
  <si>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</si>
  <si>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</si>
  <si>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__</t>
  </si>
  <si>
    <t>明細文書課税分類</t>
  </si>
  <si>
    <t>明細文書の課税分類ごとの税に関するグループ。</t>
  </si>
  <si>
    <t>（外貨建て請求書）明細文書課税分類</t>
  </si>
  <si>
    <t>外貨建て請求書のための税グループ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</si>
  <si>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</si>
  <si>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</si>
  <si>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</si>
  <si>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</si>
  <si>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</si>
  <si>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</si>
  <si>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</si>
  <si>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</si>
  <si>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</si>
  <si>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</si>
  <si>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</si>
  <si>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</si>
  <si>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</si>
  <si>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</si>
  <si>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</si>
  <si>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</si>
  <si>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</si>
  <si>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</si>
  <si>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</si>
  <si>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</si>
  <si>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</si>
  <si>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</si>
  <si>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</si>
  <si>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</si>
  <si>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</si>
  <si>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</si>
  <si>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</si>
  <si>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</si>
  <si>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</si>
  <si>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</si>
  <si>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</si>
  <si>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</si>
  <si>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</si>
  <si>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</si>
  <si>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</si>
  <si>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</si>
  <si>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</si>
  <si>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</si>
  <si>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</si>
  <si>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</si>
  <si>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</si>
  <si>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</si>
  <si>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</si>
  <si>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</si>
  <si>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</si>
  <si>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</si>
  <si>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</si>
  <si>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</si>
  <si>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</si>
  <si>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</si>
  <si>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</si>
  <si>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</si>
  <si>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</si>
  <si>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</si>
  <si>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</si>
  <si>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</si>
  <si>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</si>
  <si>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</si>
  <si>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</si>
  <si>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</si>
  <si>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</si>
  <si>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</si>
  <si>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</si>
  <si>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</si>
  <si>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</si>
  <si>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</si>
  <si>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</si>
  <si>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</si>
  <si>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</si>
  <si>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</si>
  <si>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</si>
  <si>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</si>
  <si>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</si>
  <si>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</si>
  <si>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</si>
  <si>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</si>
  <si>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</si>
  <si>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</si>
  <si>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</si>
  <si>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</si>
  <si>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</si>
  <si>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</si>
  <si>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</si>
  <si>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</si>
  <si>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</si>
  <si>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</si>
  <si>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</si>
  <si>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</si>
  <si>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</si>
  <si>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</si>
  <si>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</si>
  <si>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</si>
  <si>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</si>
  <si>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</si>
  <si>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</si>
  <si>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</si>
  <si>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</si>
  <si>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</si>
  <si>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</si>
  <si>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</si>
  <si>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</si>
  <si>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</si>
  <si>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</si>
  <si>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</si>
  <si>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</si>
  <si>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</si>
  <si>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</si>
  <si>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</si>
  <si>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</si>
  <si>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</si>
  <si>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</si>
  <si>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</si>
  <si>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</si>
  <si>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</si>
  <si>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</si>
  <si>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</si>
  <si>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</si>
  <si>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</si>
  <si>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</si>
  <si>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</si>
  <si>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</si>
  <si>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</si>
  <si>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</si>
  <si>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</si>
  <si>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</si>
  <si>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レベル</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</si>
  <si>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</si>
  <si>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</si>
  <si>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</si>
  <si>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</si>
  <si>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</si>
  <si>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</si>
  <si>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</si>
  <si>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JBG-000</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</si>
  <si>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</si>
  <si>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</si>
  <si>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</si>
  <si>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</si>
  <si>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</si>
  <si>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</si>
  <si>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</si>
  <si>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</si>
  <si>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</si>
  <si>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ヘッダ参照文書添付ファイルMIMEコード</t>
  </si>
  <si>
    <t>ヘッダ参照文書添付ファイル外部ドキュメントのロケーション</t>
  </si>
  <si>
    <t>ヘッダ参照文書添付ファイルのファイル名</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</si>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</sst>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1]\Te\x\t"/>
    <numFmt numFmtId="165" formatCode="yyyy\-mm\-dd;@"/>
    <numFmt numFmtId="166" formatCode="0;\-0;;@"/>
  </numFmts>
  <fonts count="18">
    <font>
      <sz val="11"/>
      <color theme="1"/>
      <name val="Calibri"/>
      <family val="3"/>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b/>
      <sz val="11"/>
      <color theme="1"/>
      <name val="Calibri"/>
      <family val="2"/>
      <scheme val="minor"/>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39">
    <xf numFmtId="164" fontId="0" fillId="0" borderId="0">
      <alignment vertical="center"/>
    </xf>
    <xf numFmtId="164" fontId="8" fillId="0" borderId="0">
      <alignment vertical="center"/>
    </xf>
    <xf numFmtId="0" fontId="9" fillId="0" borderId="0"/>
    <xf numFmtId="0" fontId="7" fillId="0" borderId="0">
      <alignment vertical="center"/>
    </xf>
    <xf numFmtId="38" fontId="8" fillId="0" borderId="0" applyFont="0" applyFill="0" applyBorder="0" applyAlignment="0" applyProtection="0">
      <alignment vertical="center"/>
    </xf>
    <xf numFmtId="0" fontId="6" fillId="0" borderId="0">
      <alignment vertical="center"/>
    </xf>
    <xf numFmtId="0" fontId="6" fillId="0" borderId="0">
      <alignment vertical="center"/>
    </xf>
    <xf numFmtId="0" fontId="8" fillId="0" borderId="0">
      <alignment vertical="center"/>
    </xf>
    <xf numFmtId="0" fontId="6" fillId="0" borderId="0">
      <alignment vertical="center"/>
    </xf>
    <xf numFmtId="0" fontId="6" fillId="0" borderId="0">
      <alignment vertical="center"/>
    </xf>
    <xf numFmtId="164" fontId="6" fillId="0" borderId="0">
      <alignment vertical="center"/>
    </xf>
    <xf numFmtId="164" fontId="6" fillId="0" borderId="0">
      <alignment vertical="center"/>
    </xf>
    <xf numFmtId="164" fontId="6" fillId="0" borderId="0">
      <alignment vertical="center"/>
    </xf>
    <xf numFmtId="0" fontId="6" fillId="0" borderId="0">
      <alignment vertical="center"/>
    </xf>
    <xf numFmtId="164"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164" fontId="6" fillId="0" borderId="0">
      <alignment vertical="center"/>
    </xf>
    <xf numFmtId="0" fontId="6" fillId="0" borderId="0">
      <alignment vertical="center"/>
    </xf>
    <xf numFmtId="0" fontId="6" fillId="0" borderId="0">
      <alignment vertical="center"/>
    </xf>
    <xf numFmtId="0" fontId="10" fillId="0" borderId="0"/>
    <xf numFmtId="0" fontId="4" fillId="0" borderId="0">
      <alignment vertical="center"/>
    </xf>
    <xf numFmtId="38" fontId="8" fillId="0" borderId="0" applyFon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164" fontId="4" fillId="0" borderId="0">
      <alignment vertical="center"/>
    </xf>
    <xf numFmtId="0" fontId="4" fillId="0" borderId="0">
      <alignment vertical="center"/>
    </xf>
    <xf numFmtId="164" fontId="15" fillId="0" borderId="0"/>
    <xf numFmtId="164" fontId="4" fillId="0" borderId="0">
      <alignment vertical="center"/>
    </xf>
    <xf numFmtId="164" fontId="4" fillId="0" borderId="0">
      <alignment vertical="center"/>
    </xf>
    <xf numFmtId="0" fontId="3" fillId="0" borderId="0"/>
    <xf numFmtId="0" fontId="2" fillId="0" borderId="0">
      <alignment vertical="center"/>
    </xf>
  </cellStyleXfs>
  <cellXfs count="69">
    <xf numFmtId="164" fontId="0" fillId="0" borderId="0" xfId="0">
      <alignment vertical="center"/>
    </xf>
    <xf numFmtId="0" fontId="0" fillId="0" borderId="0" xfId="0" applyNumberFormat="1">
      <alignment vertical="center"/>
    </xf>
    <xf numFmtId="0" fontId="0" fillId="0" borderId="0" xfId="0" applyNumberFormat="1" applyAlignment="1">
      <alignment vertical="center" wrapText="1"/>
    </xf>
    <xf numFmtId="0" fontId="0" fillId="0" borderId="0" xfId="0" applyNumberFormat="1" applyAlignment="1">
      <alignment horizontal="center" vertical="center"/>
    </xf>
    <xf numFmtId="0" fontId="6" fillId="0" borderId="0" xfId="25" applyAlignment="1">
      <alignment horizontal="center" vertical="center" textRotation="90" wrapText="1"/>
    </xf>
    <xf numFmtId="0" fontId="6" fillId="0" borderId="0" xfId="25" applyAlignment="1">
      <alignment horizontal="center" vertical="center"/>
    </xf>
    <xf numFmtId="0" fontId="6" fillId="0" borderId="0" xfId="25" applyAlignment="1">
      <alignment horizontal="center" vertical="center" textRotation="90"/>
    </xf>
    <xf numFmtId="0" fontId="6" fillId="0" borderId="0" xfId="25">
      <alignment vertical="center"/>
    </xf>
    <xf numFmtId="0" fontId="6" fillId="0" borderId="0" xfId="25" quotePrefix="1">
      <alignment vertical="center"/>
    </xf>
    <xf numFmtId="165" fontId="6" fillId="0" borderId="0" xfId="25" applyNumberFormat="1">
      <alignment vertical="center"/>
    </xf>
    <xf numFmtId="0" fontId="6" fillId="0" borderId="0" xfId="25" applyAlignment="1">
      <alignment vertical="center" wrapText="1"/>
    </xf>
    <xf numFmtId="0" fontId="11" fillId="0" borderId="0" xfId="26" applyFont="1" applyAlignment="1">
      <alignment vertical="top" wrapText="1"/>
    </xf>
    <xf numFmtId="0" fontId="11" fillId="0" borderId="0" xfId="26" applyFont="1" applyAlignment="1">
      <alignment horizontal="center" vertical="top" wrapText="1"/>
    </xf>
    <xf numFmtId="0" fontId="11" fillId="0" borderId="0" xfId="26" applyFont="1" applyAlignment="1">
      <alignment horizontal="left" vertical="top" wrapText="1"/>
    </xf>
    <xf numFmtId="1" fontId="6" fillId="0" borderId="0" xfId="25" applyNumberFormat="1">
      <alignment vertical="center"/>
    </xf>
    <xf numFmtId="0" fontId="6" fillId="2" borderId="0" xfId="25" applyFill="1">
      <alignment vertical="center"/>
    </xf>
    <xf numFmtId="0" fontId="6" fillId="2" borderId="0" xfId="25" applyFill="1" applyAlignment="1">
      <alignment horizontal="center" vertical="center"/>
    </xf>
    <xf numFmtId="0" fontId="6" fillId="0" borderId="1" xfId="25" applyBorder="1">
      <alignment vertical="center"/>
    </xf>
    <xf numFmtId="0" fontId="12" fillId="3" borderId="0" xfId="25" applyFont="1" applyFill="1" applyAlignment="1">
      <alignment vertical="top" wrapText="1"/>
    </xf>
    <xf numFmtId="0" fontId="13" fillId="0" borderId="0" xfId="25" applyFont="1">
      <alignment vertical="center"/>
    </xf>
    <xf numFmtId="1" fontId="6" fillId="0" borderId="0" xfId="25" applyNumberFormat="1" applyAlignment="1">
      <alignment horizontal="center" vertical="center" textRotation="90"/>
    </xf>
    <xf numFmtId="1" fontId="6" fillId="0" borderId="0" xfId="25" applyNumberFormat="1" applyAlignment="1">
      <alignment horizontal="center" vertical="center"/>
    </xf>
    <xf numFmtId="1" fontId="6"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5" fillId="0" borderId="0" xfId="25" applyFont="1">
      <alignment vertical="center"/>
    </xf>
    <xf numFmtId="0" fontId="5"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6" fillId="0" borderId="0" xfId="25" applyAlignment="1">
      <alignment horizontal="left" vertical="center" indent="1"/>
    </xf>
    <xf numFmtId="0" fontId="6" fillId="0" borderId="0" xfId="25" applyAlignment="1">
      <alignment horizontal="left" vertical="center" indent="2"/>
    </xf>
    <xf numFmtId="0" fontId="5" fillId="0" borderId="0" xfId="25" applyFont="1" applyAlignment="1">
      <alignment horizontal="left" vertical="center" indent="2"/>
    </xf>
    <xf numFmtId="0" fontId="11" fillId="0" borderId="0" xfId="26" applyFont="1" applyAlignment="1">
      <alignment horizontal="left" vertical="top" wrapText="1" indent="2"/>
    </xf>
    <xf numFmtId="0" fontId="6" fillId="2" borderId="0" xfId="25" applyFill="1" applyAlignment="1">
      <alignment horizontal="left" vertical="center" indent="2"/>
    </xf>
    <xf numFmtId="0" fontId="6" fillId="0" borderId="0" xfId="25" applyAlignment="1">
      <alignment horizontal="left" vertical="center" indent="3"/>
    </xf>
    <xf numFmtId="0" fontId="11" fillId="0" borderId="0" xfId="26" applyFont="1" applyAlignment="1">
      <alignment horizontal="left" vertical="top" wrapText="1" indent="3"/>
    </xf>
    <xf numFmtId="0" fontId="6" fillId="0" borderId="0" xfId="25" applyAlignment="1">
      <alignment horizontal="left" vertical="center" indent="4"/>
    </xf>
    <xf numFmtId="0" fontId="11" fillId="0" borderId="0" xfId="25" applyFont="1" applyAlignment="1">
      <alignment horizontal="left" indent="4"/>
    </xf>
    <xf numFmtId="0" fontId="11" fillId="0" borderId="0" xfId="26" applyFont="1" applyAlignment="1">
      <alignment horizontal="left" vertical="top" wrapText="1" indent="4"/>
    </xf>
    <xf numFmtId="0" fontId="6" fillId="0" borderId="0" xfId="25" applyAlignment="1">
      <alignment horizontal="left" vertical="center"/>
    </xf>
    <xf numFmtId="0" fontId="2" fillId="0" borderId="0" xfId="25" applyFont="1">
      <alignment vertical="center"/>
    </xf>
    <xf numFmtId="0" fontId="0" fillId="0" borderId="0" xfId="0" applyNumberFormat="1" applyAlignment="1">
      <alignment horizontal="center" vertical="center" textRotation="255"/>
    </xf>
    <xf numFmtId="0" fontId="2" fillId="0" borderId="0" xfId="38">
      <alignment vertical="center"/>
    </xf>
    <xf numFmtId="0" fontId="2" fillId="0" borderId="0" xfId="38" applyAlignment="1">
      <alignment horizontal="center" vertical="center"/>
    </xf>
    <xf numFmtId="166" fontId="0" fillId="0" borderId="0" xfId="0" applyNumberFormat="1" applyAlignment="1">
      <alignment horizontal="center" vertical="center"/>
    </xf>
    <xf numFmtId="164" fontId="17" fillId="0" borderId="0" xfId="1" applyFont="1">
      <alignment vertical="center"/>
    </xf>
    <xf numFmtId="0" fontId="2" fillId="0" borderId="0" xfId="38" applyAlignment="1">
      <alignment horizontal="left" vertical="center"/>
    </xf>
    <xf numFmtId="0" fontId="0" fillId="2" borderId="0" xfId="0" applyNumberFormat="1" applyFill="1" applyAlignment="1">
      <alignment horizontal="left" vertical="center"/>
    </xf>
    <xf numFmtId="0" fontId="2" fillId="0" borderId="0" xfId="25" applyFont="1" applyAlignment="1">
      <alignment horizontal="left" vertical="center" indent="3"/>
    </xf>
    <xf numFmtId="0" fontId="1" fillId="0" borderId="0" xfId="25" applyFont="1">
      <alignment vertical="center"/>
    </xf>
    <xf numFmtId="0" fontId="1" fillId="0" borderId="0" xfId="25" applyFont="1" applyAlignment="1">
      <alignment horizontal="left" vertical="center" indent="3"/>
    </xf>
    <xf numFmtId="0" fontId="1" fillId="0" borderId="0" xfId="25" applyFont="1" applyAlignment="1">
      <alignment horizontal="center" vertical="center"/>
    </xf>
    <xf numFmtId="0" fontId="0" fillId="0" borderId="0" xfId="0" applyNumberFormat="1" applyAlignment="1">
      <alignment horizontal="center" vertical="center" wrapText="1"/>
    </xf>
    <xf numFmtId="0" fontId="1" fillId="0" borderId="0" xfId="38" applyFont="1">
      <alignment vertical="center"/>
    </xf>
    <xf numFmtId="0" fontId="0" fillId="4" borderId="0" xfId="0" applyNumberFormat="1" applyFill="1">
      <alignment vertical="center"/>
    </xf>
    <xf numFmtId="0" fontId="0" fillId="0" borderId="0" xfId="0" applyNumberFormat="1" applyAlignment="1">
      <alignment horizontal="center" vertical="center" textRotation="255" wrapText="1"/>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16" fillId="4" borderId="0" xfId="0" applyNumberFormat="1" applyFont="1" applyFill="1" applyAlignment="1">
      <alignment horizontal="left" vertical="center"/>
    </xf>
    <xf numFmtId="0" fontId="16" fillId="4" borderId="0" xfId="0" applyNumberFormat="1" applyFon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6" fillId="0" borderId="0" xfId="25" applyBorder="1">
      <alignment vertical="center"/>
    </xf>
    <xf numFmtId="0" fontId="0" fillId="0" borderId="0" xfId="0" applyNumberFormat="1" applyAlignment="1">
      <alignment vertical="center"/>
    </xf>
    <xf numFmtId="166" fontId="0" fillId="0" borderId="0" xfId="0" applyNumberFormat="1" applyAlignment="1">
      <alignment vertical="center"/>
    </xf>
    <xf numFmtId="166" fontId="0" fillId="2" borderId="0" xfId="0" applyNumberFormat="1" applyFill="1" applyAlignment="1">
      <alignment vertical="center"/>
    </xf>
    <xf numFmtId="166" fontId="0" fillId="4" borderId="0" xfId="0" applyNumberFormat="1" applyFill="1" applyAlignment="1">
      <alignment vertical="center"/>
    </xf>
    <xf numFmtId="0" fontId="0" fillId="5" borderId="0" xfId="0" applyNumberFormat="1" applyFill="1" applyAlignment="1">
      <alignment horizontal="center" vertical="center"/>
    </xf>
  </cellXfs>
  <cellStyles count="39">
    <cellStyle name="Comma [0] 2" xfId="28" xr:uid="{3AD8A7A2-EFB7-4188-B726-04F6E78D8218}"/>
    <cellStyle name="Normal" xfId="0" builtinId="0"/>
    <cellStyle name="Normal 2" xfId="37" xr:uid="{0BE1A52A-A407-41E3-86E3-495BCCA21809}"/>
    <cellStyle name="Normal 2 2" xfId="26" xr:uid="{8432CEDE-1AE4-41D8-B64D-42B308E83C01}"/>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29">
    <dxf>
      <fill>
        <patternFill>
          <bgColor rgb="FFFFCCFF"/>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theme="0" tint="-4.9989318521683403E-2"/>
        </patternFill>
      </fill>
    </dxf>
    <dxf>
      <fill>
        <patternFill>
          <bgColor theme="9" tint="0.79998168889431442"/>
        </patternFill>
      </fill>
    </dxf>
    <dxf>
      <fill>
        <patternFill>
          <bgColor theme="8" tint="0.79998168889431442"/>
        </patternFill>
      </fill>
    </dxf>
    <dxf>
      <font>
        <color theme="0"/>
      </font>
      <fill>
        <patternFill>
          <bgColor theme="4" tint="0.39994506668294322"/>
        </patternFill>
      </fill>
    </dxf>
    <dxf>
      <fill>
        <patternFill>
          <bgColor theme="0" tint="-0.499984740745262"/>
        </patternFill>
      </fill>
    </dxf>
    <dxf>
      <fill>
        <patternFill>
          <bgColor theme="8" tint="0.79998168889431442"/>
        </patternFill>
      </fill>
    </dxf>
    <dxf>
      <fill>
        <patternFill>
          <bgColor rgb="FFFFCCFF"/>
        </patternFill>
      </fill>
    </dxf>
    <dxf>
      <fill>
        <patternFill>
          <bgColor rgb="FFFFCCFF"/>
        </patternFill>
      </fill>
    </dxf>
    <dxf>
      <fill>
        <patternFill>
          <bgColor rgb="FFFFCCFF"/>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ont>
        <color rgb="FF9C0006"/>
      </font>
      <fill>
        <patternFill>
          <bgColor rgb="FFFFC7CE"/>
        </patternFill>
      </fill>
    </dxf>
    <dxf>
      <fill>
        <patternFill>
          <bgColor theme="8" tint="0.79998168889431442"/>
        </patternFill>
      </fill>
    </dxf>
    <dxf>
      <fill>
        <patternFill>
          <bgColor rgb="FFFF0000"/>
        </patternFill>
      </fill>
    </dxf>
    <dxf>
      <fill>
        <patternFill>
          <bgColor theme="0" tint="-4.9989318521683403E-2"/>
        </patternFill>
      </fill>
    </dxf>
    <dxf>
      <fill>
        <patternFill>
          <bgColor theme="0" tint="-0.14996795556505021"/>
        </patternFill>
      </fill>
    </dxf>
    <dxf>
      <fill>
        <patternFill>
          <bgColor rgb="FFFFFF00"/>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dimension ref="A1:AC549"/>
  <sheetViews>
    <sheetView tabSelected="1" zoomScale="80" zoomScaleNormal="80" workbookViewId="0">
      <pane ySplit="1" topLeftCell="A494" activePane="bottomLeft" state="frozen"/>
      <selection pane="bottomLeft" activeCell="N536" sqref="N536"/>
    </sheetView>
  </sheetViews>
  <sheetFormatPr defaultColWidth="6.7109375" defaultRowHeight="14.25" customHeight="1"/>
  <cols>
    <col min="1" max="1" width="6.7109375" style="3"/>
    <col min="2" max="2" width="12.28515625" style="1" customWidth="1"/>
    <col min="3" max="3" width="9.7109375" style="1" bestFit="1" customWidth="1"/>
    <col min="4" max="4" width="7" style="3" customWidth="1"/>
    <col min="5" max="5" width="6.7109375" style="3"/>
    <col min="6" max="6" width="30.42578125" style="1" customWidth="1"/>
    <col min="7" max="7" width="7.28515625" style="1" customWidth="1"/>
    <col min="8" max="8" width="11.140625" style="3" customWidth="1"/>
    <col min="9" max="9" width="14" style="1" customWidth="1"/>
    <col min="10" max="12" width="7.28515625" style="1" customWidth="1"/>
    <col min="13" max="13" width="41" style="1" customWidth="1"/>
    <col min="14" max="14" width="44.140625" style="1" customWidth="1"/>
    <col min="15" max="15" width="8.28515625" style="3" customWidth="1"/>
    <col min="16" max="17" width="5" style="3" customWidth="1"/>
    <col min="18" max="18" width="158.140625" style="28" customWidth="1"/>
    <col min="19" max="19" width="9" style="3" customWidth="1"/>
    <col min="20" max="20" width="10.140625" style="1" customWidth="1"/>
    <col min="21" max="22" width="9" style="3" customWidth="1"/>
    <col min="23" max="23" width="20.85546875" style="1" customWidth="1"/>
    <col min="24" max="24" width="24.85546875" style="1" customWidth="1"/>
    <col min="25" max="26" width="7.85546875" style="1" customWidth="1"/>
    <col min="27" max="27" width="7.85546875" style="3" customWidth="1"/>
    <col min="28" max="28" width="7.85546875" style="64" customWidth="1"/>
    <col min="29" max="29" width="61.5703125" style="1" customWidth="1"/>
    <col min="30" max="16384" width="6.7109375" style="1"/>
  </cols>
  <sheetData>
    <row r="1" spans="1:29" s="3" customFormat="1" ht="87" customHeight="1">
      <c r="A1" s="27" t="s">
        <v>5600</v>
      </c>
      <c r="B1" s="52" t="s">
        <v>5601</v>
      </c>
      <c r="C1" s="3" t="s">
        <v>3959</v>
      </c>
      <c r="D1" s="55" t="s">
        <v>5880</v>
      </c>
      <c r="E1" s="41" t="s">
        <v>862</v>
      </c>
      <c r="F1" s="3" t="s">
        <v>860</v>
      </c>
      <c r="G1" s="41" t="s">
        <v>861</v>
      </c>
      <c r="H1" s="3" t="s">
        <v>5583</v>
      </c>
      <c r="I1" s="27" t="s">
        <v>857</v>
      </c>
      <c r="J1" s="41" t="s">
        <v>858</v>
      </c>
      <c r="K1" s="41" t="s">
        <v>856</v>
      </c>
      <c r="L1" s="27" t="s">
        <v>3960</v>
      </c>
      <c r="M1" s="3" t="s">
        <v>860</v>
      </c>
      <c r="N1" s="41" t="s">
        <v>861</v>
      </c>
      <c r="O1" s="41" t="s">
        <v>5894</v>
      </c>
      <c r="P1" s="41" t="s">
        <v>862</v>
      </c>
      <c r="Q1" s="27" t="s">
        <v>3964</v>
      </c>
      <c r="R1" s="3" t="s">
        <v>3800</v>
      </c>
      <c r="S1" s="27" t="s">
        <v>5622</v>
      </c>
      <c r="T1" s="3" t="s">
        <v>1117</v>
      </c>
      <c r="U1" s="3" t="s">
        <v>1119</v>
      </c>
      <c r="V1" s="27" t="s">
        <v>1610</v>
      </c>
      <c r="W1" s="3" t="s">
        <v>3962</v>
      </c>
      <c r="X1" s="3" t="s">
        <v>3961</v>
      </c>
      <c r="Y1" s="3" t="s">
        <v>5481</v>
      </c>
      <c r="Z1" s="3" t="s">
        <v>5482</v>
      </c>
      <c r="AA1" s="3" t="s">
        <v>5894</v>
      </c>
      <c r="AB1" s="64" t="s">
        <v>1612</v>
      </c>
      <c r="AC1" s="3" t="s">
        <v>3829</v>
      </c>
    </row>
    <row r="2" spans="1:29" ht="14.25" customHeight="1">
      <c r="A2" s="3">
        <v>1000</v>
      </c>
      <c r="B2" s="1" t="s">
        <v>5596</v>
      </c>
      <c r="C2" s="1" t="s">
        <v>5888</v>
      </c>
      <c r="D2" s="3">
        <v>0</v>
      </c>
      <c r="E2" s="3" t="s">
        <v>2</v>
      </c>
      <c r="F2" s="1" t="s">
        <v>868</v>
      </c>
      <c r="G2" s="1" t="s">
        <v>5520</v>
      </c>
      <c r="H2" s="3" t="s">
        <v>5584</v>
      </c>
      <c r="J2" s="1" t="s">
        <v>1</v>
      </c>
      <c r="K2" s="1">
        <v>1010</v>
      </c>
      <c r="L2" s="1" t="s">
        <v>5595</v>
      </c>
      <c r="M2" s="1" t="s">
        <v>868</v>
      </c>
      <c r="N2" s="1" t="s">
        <v>869</v>
      </c>
      <c r="P2" s="3" t="s">
        <v>2</v>
      </c>
      <c r="Q2" s="3">
        <v>1</v>
      </c>
      <c r="R2" s="28" t="s">
        <v>5650</v>
      </c>
      <c r="S2" s="3">
        <v>1000</v>
      </c>
      <c r="T2" s="1" t="s">
        <v>5592</v>
      </c>
      <c r="U2" s="3" t="s">
        <v>2</v>
      </c>
      <c r="V2" s="3">
        <v>0</v>
      </c>
      <c r="W2" s="1" t="s">
        <v>5593</v>
      </c>
      <c r="X2" s="1" t="s">
        <v>5594</v>
      </c>
      <c r="AC2" s="1" t="s">
        <v>5591</v>
      </c>
    </row>
    <row r="3" spans="1:29" ht="14.25" customHeight="1">
      <c r="A3" s="3">
        <v>1010</v>
      </c>
      <c r="B3" s="1" t="s">
        <v>5596</v>
      </c>
      <c r="C3" s="1" t="str">
        <f>"JBG-00"&amp;(MID(C2,5,3)+1)</f>
        <v>JBG-001</v>
      </c>
      <c r="E3" s="3" t="s">
        <v>16</v>
      </c>
      <c r="F3" s="1" t="s">
        <v>5695</v>
      </c>
      <c r="G3" s="1" t="s">
        <v>378</v>
      </c>
      <c r="H3" s="3" t="s">
        <v>5584</v>
      </c>
      <c r="I3" s="1" t="s">
        <v>4</v>
      </c>
      <c r="J3" s="1" t="s">
        <v>43</v>
      </c>
      <c r="K3" s="1">
        <v>1030</v>
      </c>
      <c r="L3" s="1" t="s">
        <v>1550</v>
      </c>
      <c r="M3" s="1" t="s">
        <v>377</v>
      </c>
      <c r="N3" s="1" t="s">
        <v>378</v>
      </c>
      <c r="P3" s="3" t="s">
        <v>21</v>
      </c>
      <c r="Q3" s="3">
        <v>2</v>
      </c>
      <c r="R3" s="28" t="s">
        <v>5651</v>
      </c>
      <c r="S3" s="3" t="s">
        <v>3061</v>
      </c>
      <c r="U3" s="3" t="s">
        <v>3061</v>
      </c>
    </row>
    <row r="4" spans="1:29" ht="14.25" customHeight="1">
      <c r="A4" s="3">
        <v>1020</v>
      </c>
      <c r="B4" s="1" t="s">
        <v>5596</v>
      </c>
      <c r="C4" s="1" t="str">
        <f>"JBT-00"&amp;(MID(C3,5,3)+1)</f>
        <v>JBT-002</v>
      </c>
      <c r="D4" s="3">
        <v>1</v>
      </c>
      <c r="E4" s="3" t="s">
        <v>16</v>
      </c>
      <c r="F4" s="1" t="s">
        <v>379</v>
      </c>
      <c r="G4" s="1" t="s">
        <v>13</v>
      </c>
      <c r="H4" s="3" t="s">
        <v>1656</v>
      </c>
      <c r="I4" s="1" t="s">
        <v>10</v>
      </c>
      <c r="J4" s="1" t="s">
        <v>11</v>
      </c>
      <c r="K4" s="1">
        <v>1040</v>
      </c>
      <c r="L4" s="1" t="s">
        <v>1551</v>
      </c>
      <c r="M4" s="1" t="s">
        <v>379</v>
      </c>
      <c r="N4" s="1" t="s">
        <v>13</v>
      </c>
      <c r="P4" s="3" t="s">
        <v>16</v>
      </c>
      <c r="Q4" s="3">
        <v>3</v>
      </c>
      <c r="R4" s="28" t="s">
        <v>5652</v>
      </c>
      <c r="S4" s="3" t="s">
        <v>3061</v>
      </c>
      <c r="U4" s="3" t="s">
        <v>3061</v>
      </c>
    </row>
    <row r="5" spans="1:29" ht="14.25" customHeight="1">
      <c r="A5" s="3">
        <v>1030</v>
      </c>
      <c r="B5" s="1" t="s">
        <v>5596</v>
      </c>
      <c r="C5" s="1" t="str">
        <f>"JBT-00"&amp;(MID(C4,5,3)+1)</f>
        <v>JBT-003</v>
      </c>
      <c r="D5" s="3">
        <v>1</v>
      </c>
      <c r="E5" s="3" t="s">
        <v>16</v>
      </c>
      <c r="F5" s="1" t="s">
        <v>381</v>
      </c>
      <c r="G5" s="1" t="s">
        <v>382</v>
      </c>
      <c r="H5" s="3" t="s">
        <v>1640</v>
      </c>
      <c r="I5" s="1" t="s">
        <v>380</v>
      </c>
      <c r="J5" s="1" t="s">
        <v>11</v>
      </c>
      <c r="K5" s="1">
        <v>1050</v>
      </c>
      <c r="L5" s="1" t="s">
        <v>1120</v>
      </c>
      <c r="M5" s="1" t="s">
        <v>381</v>
      </c>
      <c r="N5" s="1" t="s">
        <v>382</v>
      </c>
      <c r="P5" s="3" t="s">
        <v>16</v>
      </c>
      <c r="Q5" s="3">
        <v>3</v>
      </c>
      <c r="R5" s="28" t="s">
        <v>5698</v>
      </c>
      <c r="S5" s="3" t="s">
        <v>3061</v>
      </c>
      <c r="U5" s="3" t="s">
        <v>3061</v>
      </c>
    </row>
    <row r="6" spans="1:29" ht="14.25" customHeight="1">
      <c r="A6" s="3">
        <v>1040</v>
      </c>
      <c r="B6" s="1" t="s">
        <v>5596</v>
      </c>
      <c r="C6" s="1" t="str">
        <f>"JBG-00"&amp;(MID(C3,5,3)+1)</f>
        <v>JBG-002</v>
      </c>
      <c r="E6" s="3" t="s">
        <v>16</v>
      </c>
      <c r="F6" s="1" t="s">
        <v>383</v>
      </c>
      <c r="G6" s="1" t="s">
        <v>384</v>
      </c>
      <c r="H6" s="3" t="s">
        <v>5584</v>
      </c>
      <c r="I6" s="1" t="s">
        <v>18</v>
      </c>
      <c r="J6" s="1" t="s">
        <v>19</v>
      </c>
      <c r="K6" s="1">
        <v>1060</v>
      </c>
      <c r="L6" s="1" t="s">
        <v>1552</v>
      </c>
      <c r="M6" s="1" t="s">
        <v>383</v>
      </c>
      <c r="N6" s="1" t="s">
        <v>384</v>
      </c>
      <c r="P6" s="3" t="s">
        <v>21</v>
      </c>
      <c r="Q6" s="3">
        <v>3</v>
      </c>
      <c r="R6" s="28" t="s">
        <v>5653</v>
      </c>
      <c r="S6" s="3" t="s">
        <v>3061</v>
      </c>
      <c r="U6" s="3" t="s">
        <v>3061</v>
      </c>
      <c r="V6" s="3" t="s">
        <v>3061</v>
      </c>
      <c r="W6" s="1" t="s">
        <v>3061</v>
      </c>
      <c r="X6" s="1" t="s">
        <v>3061</v>
      </c>
      <c r="Y6" s="1" t="s">
        <v>3061</v>
      </c>
      <c r="Z6" s="1" t="s">
        <v>3061</v>
      </c>
      <c r="AB6" s="65" t="s">
        <v>3061</v>
      </c>
      <c r="AC6" s="1" t="s">
        <v>3061</v>
      </c>
    </row>
    <row r="7" spans="1:29" ht="14.25" customHeight="1">
      <c r="A7" s="3">
        <v>1050</v>
      </c>
      <c r="B7" s="1" t="s">
        <v>5596</v>
      </c>
      <c r="C7" s="1" t="str">
        <f>"JBT-00"&amp;(MID(C5,5,3)+1)</f>
        <v>JBT-004</v>
      </c>
      <c r="D7" s="3">
        <v>1</v>
      </c>
      <c r="E7" s="3" t="s">
        <v>21</v>
      </c>
      <c r="F7" s="1" t="s">
        <v>385</v>
      </c>
      <c r="G7" s="1" t="s">
        <v>4126</v>
      </c>
      <c r="H7" s="3" t="s">
        <v>1656</v>
      </c>
      <c r="I7" s="1" t="s">
        <v>32</v>
      </c>
      <c r="J7" s="1" t="s">
        <v>11</v>
      </c>
      <c r="K7" s="1">
        <v>1080</v>
      </c>
      <c r="L7" s="1" t="s">
        <v>1124</v>
      </c>
      <c r="M7" s="1" t="s">
        <v>385</v>
      </c>
      <c r="N7" s="1" t="s">
        <v>4126</v>
      </c>
      <c r="P7" s="3" t="s">
        <v>21</v>
      </c>
      <c r="Q7" s="3">
        <v>4</v>
      </c>
      <c r="R7" s="28" t="s">
        <v>5654</v>
      </c>
      <c r="S7" s="3">
        <v>1020</v>
      </c>
      <c r="T7" s="1" t="s">
        <v>1125</v>
      </c>
      <c r="U7" s="3" t="s">
        <v>21</v>
      </c>
      <c r="V7" s="3">
        <v>2</v>
      </c>
      <c r="W7" s="1" t="s">
        <v>1792</v>
      </c>
      <c r="X7" s="1" t="s">
        <v>1793</v>
      </c>
      <c r="Y7" s="1" t="s">
        <v>1794</v>
      </c>
      <c r="Z7" s="1" t="s">
        <v>1795</v>
      </c>
      <c r="AB7" s="65" t="s">
        <v>1695</v>
      </c>
      <c r="AC7" s="1" t="s">
        <v>3965</v>
      </c>
    </row>
    <row r="8" spans="1:29" ht="14.25" customHeight="1">
      <c r="A8" s="3">
        <v>1060</v>
      </c>
      <c r="B8" s="1" t="s">
        <v>5596</v>
      </c>
      <c r="C8" s="1" t="str">
        <f>"JBT-00"&amp;(MID(C7,5,3)+1)</f>
        <v>JBT-005</v>
      </c>
      <c r="D8" s="3">
        <v>1</v>
      </c>
      <c r="E8" s="3" t="s">
        <v>16</v>
      </c>
      <c r="F8" s="1" t="s">
        <v>387</v>
      </c>
      <c r="G8" s="1" t="s">
        <v>388</v>
      </c>
      <c r="H8" s="3" t="s">
        <v>1695</v>
      </c>
      <c r="I8" s="1" t="s">
        <v>23</v>
      </c>
      <c r="J8" s="1" t="s">
        <v>11</v>
      </c>
      <c r="K8" s="1">
        <v>1090</v>
      </c>
      <c r="L8" s="1" t="s">
        <v>1126</v>
      </c>
      <c r="M8" s="1" t="s">
        <v>387</v>
      </c>
      <c r="N8" s="1" t="s">
        <v>388</v>
      </c>
      <c r="P8" s="3" t="s">
        <v>16</v>
      </c>
      <c r="Q8" s="3">
        <v>4</v>
      </c>
      <c r="R8" s="28" t="s">
        <v>5655</v>
      </c>
      <c r="S8" s="3" t="s">
        <v>3061</v>
      </c>
      <c r="U8" s="3" t="s">
        <v>3061</v>
      </c>
      <c r="V8" s="3" t="s">
        <v>3061</v>
      </c>
      <c r="W8" s="1" t="s">
        <v>3061</v>
      </c>
      <c r="X8" s="1" t="s">
        <v>3061</v>
      </c>
      <c r="Y8" s="1" t="s">
        <v>3061</v>
      </c>
      <c r="Z8" s="1" t="s">
        <v>3061</v>
      </c>
      <c r="AB8" s="65" t="s">
        <v>3061</v>
      </c>
      <c r="AC8" s="1" t="s">
        <v>3061</v>
      </c>
    </row>
    <row r="9" spans="1:29" ht="14.25" customHeight="1">
      <c r="A9" s="3">
        <v>1070</v>
      </c>
      <c r="B9" s="1" t="s">
        <v>5596</v>
      </c>
      <c r="C9" s="1" t="str">
        <f>"JBG-00"&amp;(MID(C6,5,3)+1)</f>
        <v>JBG-003</v>
      </c>
      <c r="E9" s="3" t="s">
        <v>16</v>
      </c>
      <c r="F9" s="1" t="s">
        <v>389</v>
      </c>
      <c r="G9" s="1" t="s">
        <v>390</v>
      </c>
      <c r="H9" s="3" t="s">
        <v>5584</v>
      </c>
      <c r="I9" s="1" t="s">
        <v>25</v>
      </c>
      <c r="J9" s="1" t="s">
        <v>19</v>
      </c>
      <c r="K9" s="1">
        <v>1100</v>
      </c>
      <c r="M9" s="1" t="s">
        <v>389</v>
      </c>
      <c r="N9" s="1" t="s">
        <v>390</v>
      </c>
      <c r="P9" s="3" t="s">
        <v>21</v>
      </c>
      <c r="Q9" s="3">
        <v>4</v>
      </c>
      <c r="R9" s="28" t="s">
        <v>5656</v>
      </c>
      <c r="S9" s="3" t="s">
        <v>3061</v>
      </c>
      <c r="AB9" s="65"/>
    </row>
    <row r="10" spans="1:29" ht="14.25" customHeight="1">
      <c r="A10" s="3">
        <v>1080</v>
      </c>
      <c r="B10" s="1" t="s">
        <v>5596</v>
      </c>
      <c r="C10" s="1" t="str">
        <f>"JBT-00"&amp;(MID(C8,5,3)+1)</f>
        <v>JBT-006</v>
      </c>
      <c r="D10" s="3">
        <v>1</v>
      </c>
      <c r="E10" s="3" t="s">
        <v>21</v>
      </c>
      <c r="F10" s="1" t="s">
        <v>391</v>
      </c>
      <c r="G10" s="1" t="s">
        <v>392</v>
      </c>
      <c r="H10" s="3" t="s">
        <v>1656</v>
      </c>
      <c r="I10" s="1" t="s">
        <v>27</v>
      </c>
      <c r="J10" s="1" t="s">
        <v>11</v>
      </c>
      <c r="K10" s="1">
        <v>1120</v>
      </c>
      <c r="L10" s="1" t="s">
        <v>1127</v>
      </c>
      <c r="M10" s="1" t="s">
        <v>391</v>
      </c>
      <c r="N10" s="1" t="s">
        <v>392</v>
      </c>
      <c r="P10" s="3" t="s">
        <v>21</v>
      </c>
      <c r="Q10" s="3">
        <v>5</v>
      </c>
      <c r="R10" s="28" t="s">
        <v>5657</v>
      </c>
      <c r="S10" s="3" t="s">
        <v>3061</v>
      </c>
      <c r="U10" s="3" t="s">
        <v>3061</v>
      </c>
      <c r="V10" s="3" t="s">
        <v>3061</v>
      </c>
      <c r="W10" s="1" t="s">
        <v>3061</v>
      </c>
      <c r="X10" s="1" t="s">
        <v>3061</v>
      </c>
      <c r="Y10" s="1" t="s">
        <v>3061</v>
      </c>
      <c r="Z10" s="1" t="s">
        <v>3061</v>
      </c>
      <c r="AB10" s="65" t="s">
        <v>3061</v>
      </c>
      <c r="AC10" s="1" t="s">
        <v>3061</v>
      </c>
    </row>
    <row r="11" spans="1:29" ht="14.25" customHeight="1">
      <c r="A11" s="3">
        <v>1090</v>
      </c>
      <c r="B11" s="1" t="s">
        <v>5596</v>
      </c>
      <c r="C11" s="1" t="str">
        <f>"JBT-00"&amp;(MID(C10,5,3)+1)</f>
        <v>JBT-007</v>
      </c>
      <c r="D11" s="3">
        <v>1</v>
      </c>
      <c r="E11" s="3" t="s">
        <v>21</v>
      </c>
      <c r="F11" s="1" t="s">
        <v>393</v>
      </c>
      <c r="G11" s="1" t="s">
        <v>394</v>
      </c>
      <c r="H11" s="3" t="s">
        <v>1640</v>
      </c>
      <c r="I11" s="1" t="s">
        <v>42</v>
      </c>
      <c r="J11" s="1" t="s">
        <v>11</v>
      </c>
      <c r="K11" s="1">
        <v>1130</v>
      </c>
      <c r="L11" s="1" t="s">
        <v>1128</v>
      </c>
      <c r="M11" s="1" t="s">
        <v>393</v>
      </c>
      <c r="N11" s="1" t="s">
        <v>394</v>
      </c>
      <c r="P11" s="3" t="s">
        <v>21</v>
      </c>
      <c r="Q11" s="3">
        <v>5</v>
      </c>
      <c r="R11" s="28" t="s">
        <v>5699</v>
      </c>
      <c r="S11" s="3" t="s">
        <v>3061</v>
      </c>
      <c r="U11" s="3" t="s">
        <v>3061</v>
      </c>
      <c r="V11" s="3" t="s">
        <v>3061</v>
      </c>
      <c r="W11" s="1" t="s">
        <v>3061</v>
      </c>
      <c r="X11" s="1" t="s">
        <v>3061</v>
      </c>
      <c r="Y11" s="1" t="s">
        <v>3061</v>
      </c>
      <c r="Z11" s="1" t="s">
        <v>3061</v>
      </c>
      <c r="AB11" s="65" t="s">
        <v>3061</v>
      </c>
      <c r="AC11" s="1" t="s">
        <v>3061</v>
      </c>
    </row>
    <row r="12" spans="1:29" ht="14.25" customHeight="1">
      <c r="A12" s="3">
        <v>1100</v>
      </c>
      <c r="B12" s="1" t="s">
        <v>5596</v>
      </c>
      <c r="C12" s="1" t="str">
        <f>"JBG-00"&amp;(MID(C9,5,3)+1)</f>
        <v>JBG-004</v>
      </c>
      <c r="E12" s="3" t="s">
        <v>16</v>
      </c>
      <c r="F12" s="1" t="s">
        <v>396</v>
      </c>
      <c r="G12" s="1" t="s">
        <v>397</v>
      </c>
      <c r="H12" s="3" t="s">
        <v>5584</v>
      </c>
      <c r="I12" s="1" t="s">
        <v>395</v>
      </c>
      <c r="J12" s="1" t="s">
        <v>19</v>
      </c>
      <c r="K12" s="1">
        <v>1140</v>
      </c>
      <c r="L12" s="1" t="s">
        <v>1553</v>
      </c>
      <c r="M12" s="1" t="s">
        <v>396</v>
      </c>
      <c r="N12" s="1" t="s">
        <v>397</v>
      </c>
      <c r="P12" s="3" t="s">
        <v>16</v>
      </c>
      <c r="Q12" s="3">
        <v>3</v>
      </c>
      <c r="R12" s="28" t="s">
        <v>5658</v>
      </c>
      <c r="S12" s="3" t="s">
        <v>3061</v>
      </c>
      <c r="U12" s="3" t="s">
        <v>3061</v>
      </c>
      <c r="V12" s="3" t="s">
        <v>3061</v>
      </c>
      <c r="W12" s="1" t="s">
        <v>3061</v>
      </c>
      <c r="X12" s="1" t="s">
        <v>3061</v>
      </c>
      <c r="Y12" s="1" t="s">
        <v>3061</v>
      </c>
      <c r="Z12" s="1" t="s">
        <v>3061</v>
      </c>
      <c r="AB12" s="65" t="s">
        <v>3061</v>
      </c>
      <c r="AC12" s="1" t="s">
        <v>3061</v>
      </c>
    </row>
    <row r="13" spans="1:29" ht="14.25" customHeight="1">
      <c r="A13" s="3">
        <v>1110</v>
      </c>
      <c r="B13" s="1" t="s">
        <v>5596</v>
      </c>
      <c r="C13" s="1" t="str">
        <f>"JBT-00"&amp;(MID(C11,5,3)+1)</f>
        <v>JBT-008</v>
      </c>
      <c r="D13" s="3">
        <v>1</v>
      </c>
      <c r="E13" s="3" t="s">
        <v>16</v>
      </c>
      <c r="F13" s="1" t="s">
        <v>398</v>
      </c>
      <c r="G13" s="1" t="s">
        <v>399</v>
      </c>
      <c r="H13" s="3" t="s">
        <v>1656</v>
      </c>
      <c r="I13" s="1" t="s">
        <v>32</v>
      </c>
      <c r="J13" s="1" t="s">
        <v>11</v>
      </c>
      <c r="K13" s="1">
        <v>1160</v>
      </c>
      <c r="L13" s="1" t="s">
        <v>1129</v>
      </c>
      <c r="M13" s="1" t="s">
        <v>398</v>
      </c>
      <c r="N13" s="1" t="s">
        <v>399</v>
      </c>
      <c r="P13" s="3" t="s">
        <v>16</v>
      </c>
      <c r="Q13" s="3">
        <v>4</v>
      </c>
      <c r="R13" s="28" t="s">
        <v>5659</v>
      </c>
      <c r="S13" s="3" t="s">
        <v>3061</v>
      </c>
      <c r="U13" s="3" t="s">
        <v>3061</v>
      </c>
      <c r="V13" s="3" t="s">
        <v>3061</v>
      </c>
      <c r="W13" s="1" t="s">
        <v>3061</v>
      </c>
      <c r="X13" s="1" t="s">
        <v>3061</v>
      </c>
      <c r="Y13" s="1" t="s">
        <v>3061</v>
      </c>
      <c r="Z13" s="1" t="s">
        <v>3061</v>
      </c>
      <c r="AB13" s="65" t="s">
        <v>3061</v>
      </c>
      <c r="AC13" s="1" t="s">
        <v>3061</v>
      </c>
    </row>
    <row r="14" spans="1:29" ht="14.25" customHeight="1">
      <c r="A14" s="3">
        <v>1120</v>
      </c>
      <c r="B14" s="1" t="s">
        <v>5596</v>
      </c>
      <c r="C14" s="1" t="str">
        <f>"JBT-00"&amp;(MID(C13,5,3)+1)</f>
        <v>JBT-009</v>
      </c>
      <c r="D14" s="3">
        <v>1</v>
      </c>
      <c r="E14" s="3" t="s">
        <v>16</v>
      </c>
      <c r="F14" s="1" t="s">
        <v>400</v>
      </c>
      <c r="G14" s="1" t="s">
        <v>401</v>
      </c>
      <c r="H14" s="3" t="s">
        <v>1695</v>
      </c>
      <c r="I14" s="1" t="s">
        <v>23</v>
      </c>
      <c r="J14" s="1" t="s">
        <v>11</v>
      </c>
      <c r="K14" s="1">
        <v>1170</v>
      </c>
      <c r="L14" s="1" t="s">
        <v>1130</v>
      </c>
      <c r="M14" s="1" t="s">
        <v>400</v>
      </c>
      <c r="N14" s="1" t="s">
        <v>401</v>
      </c>
      <c r="P14" s="3" t="s">
        <v>16</v>
      </c>
      <c r="Q14" s="3">
        <v>4</v>
      </c>
      <c r="R14" s="28" t="s">
        <v>5660</v>
      </c>
      <c r="S14" s="3" t="s">
        <v>3061</v>
      </c>
      <c r="U14" s="3" t="s">
        <v>3061</v>
      </c>
      <c r="V14" s="3" t="s">
        <v>3061</v>
      </c>
      <c r="W14" s="1" t="s">
        <v>3061</v>
      </c>
      <c r="X14" s="1" t="s">
        <v>3061</v>
      </c>
      <c r="Y14" s="1" t="s">
        <v>3061</v>
      </c>
      <c r="Z14" s="1" t="s">
        <v>3061</v>
      </c>
      <c r="AB14" s="65" t="s">
        <v>3061</v>
      </c>
      <c r="AC14" s="1" t="s">
        <v>3061</v>
      </c>
    </row>
    <row r="15" spans="1:29" ht="14.25" customHeight="1">
      <c r="A15" s="3">
        <v>1130</v>
      </c>
      <c r="B15" s="1" t="s">
        <v>5596</v>
      </c>
      <c r="C15" s="1" t="str">
        <f>"JBG-00"&amp;(MID(C12,5,3)+1)</f>
        <v>JBG-005</v>
      </c>
      <c r="E15" s="3" t="s">
        <v>16</v>
      </c>
      <c r="F15" s="1" t="s">
        <v>39</v>
      </c>
      <c r="G15" s="1" t="s">
        <v>402</v>
      </c>
      <c r="H15" s="3" t="s">
        <v>5584</v>
      </c>
      <c r="I15" s="1" t="s">
        <v>37</v>
      </c>
      <c r="J15" s="1" t="s">
        <v>19</v>
      </c>
      <c r="K15" s="1">
        <v>1180</v>
      </c>
      <c r="L15" s="1" t="s">
        <v>1554</v>
      </c>
      <c r="M15" s="1" t="s">
        <v>39</v>
      </c>
      <c r="N15" s="1" t="s">
        <v>402</v>
      </c>
      <c r="P15" s="3" t="s">
        <v>16</v>
      </c>
      <c r="Q15" s="3">
        <v>3</v>
      </c>
      <c r="R15" s="28" t="s">
        <v>5661</v>
      </c>
      <c r="S15" s="3" t="s">
        <v>3061</v>
      </c>
      <c r="U15" s="3" t="s">
        <v>3061</v>
      </c>
      <c r="V15" s="3" t="s">
        <v>3061</v>
      </c>
      <c r="W15" s="1" t="s">
        <v>3061</v>
      </c>
      <c r="X15" s="1" t="s">
        <v>3061</v>
      </c>
      <c r="Y15" s="1" t="s">
        <v>3061</v>
      </c>
      <c r="Z15" s="1" t="s">
        <v>3061</v>
      </c>
      <c r="AB15" s="65" t="s">
        <v>3061</v>
      </c>
      <c r="AC15" s="1" t="s">
        <v>3061</v>
      </c>
    </row>
    <row r="16" spans="1:29" ht="14.25" customHeight="1">
      <c r="A16" s="3">
        <v>1140</v>
      </c>
      <c r="B16" s="1" t="s">
        <v>5596</v>
      </c>
      <c r="C16" s="1" t="str">
        <f>"JBT-0"&amp;(MID(C14,5,3)+1)</f>
        <v>JBT-010</v>
      </c>
      <c r="D16" s="3">
        <v>1</v>
      </c>
      <c r="E16" s="3" t="s">
        <v>16</v>
      </c>
      <c r="F16" s="1" t="s">
        <v>403</v>
      </c>
      <c r="G16" s="1" t="s">
        <v>404</v>
      </c>
      <c r="H16" s="3" t="s">
        <v>1656</v>
      </c>
      <c r="I16" s="1" t="s">
        <v>32</v>
      </c>
      <c r="J16" s="1" t="s">
        <v>11</v>
      </c>
      <c r="K16" s="1">
        <v>1200</v>
      </c>
      <c r="L16" s="1" t="s">
        <v>1131</v>
      </c>
      <c r="M16" s="1" t="s">
        <v>403</v>
      </c>
      <c r="N16" s="1" t="s">
        <v>404</v>
      </c>
      <c r="P16" s="3" t="s">
        <v>16</v>
      </c>
      <c r="Q16" s="3">
        <v>4</v>
      </c>
      <c r="R16" s="28" t="s">
        <v>5662</v>
      </c>
      <c r="S16" s="3" t="s">
        <v>3061</v>
      </c>
      <c r="U16" s="3" t="s">
        <v>3061</v>
      </c>
      <c r="V16" s="3" t="s">
        <v>3061</v>
      </c>
      <c r="W16" s="1" t="s">
        <v>3061</v>
      </c>
      <c r="X16" s="1" t="s">
        <v>3061</v>
      </c>
      <c r="Y16" s="1" t="s">
        <v>3061</v>
      </c>
      <c r="Z16" s="1" t="s">
        <v>3061</v>
      </c>
      <c r="AB16" s="65" t="s">
        <v>3061</v>
      </c>
      <c r="AC16" s="1" t="s">
        <v>3061</v>
      </c>
    </row>
    <row r="17" spans="1:29" ht="14.25" customHeight="1">
      <c r="A17" s="3">
        <v>1150</v>
      </c>
      <c r="B17" s="1" t="s">
        <v>5596</v>
      </c>
      <c r="C17" s="1" t="str">
        <f>"JBT-0"&amp;(MID(C16,5,3)+1)</f>
        <v>JBT-011</v>
      </c>
      <c r="D17" s="3">
        <v>1</v>
      </c>
      <c r="E17" s="3" t="s">
        <v>16</v>
      </c>
      <c r="F17" s="1" t="s">
        <v>405</v>
      </c>
      <c r="G17" s="1" t="s">
        <v>406</v>
      </c>
      <c r="H17" s="3" t="s">
        <v>1695</v>
      </c>
      <c r="I17" s="1" t="s">
        <v>23</v>
      </c>
      <c r="J17" s="1" t="s">
        <v>11</v>
      </c>
      <c r="K17" s="1">
        <v>1210</v>
      </c>
      <c r="L17" s="1" t="s">
        <v>1132</v>
      </c>
      <c r="M17" s="1" t="s">
        <v>405</v>
      </c>
      <c r="N17" s="1" t="s">
        <v>406</v>
      </c>
      <c r="P17" s="3" t="s">
        <v>16</v>
      </c>
      <c r="Q17" s="3">
        <v>4</v>
      </c>
      <c r="R17" s="28" t="s">
        <v>5663</v>
      </c>
      <c r="S17" s="3" t="s">
        <v>3061</v>
      </c>
      <c r="U17" s="3" t="s">
        <v>3061</v>
      </c>
      <c r="V17" s="3" t="s">
        <v>3061</v>
      </c>
      <c r="W17" s="1" t="s">
        <v>3061</v>
      </c>
      <c r="X17" s="1" t="s">
        <v>3061</v>
      </c>
      <c r="Y17" s="1" t="s">
        <v>3061</v>
      </c>
      <c r="Z17" s="1" t="s">
        <v>3061</v>
      </c>
      <c r="AB17" s="65" t="s">
        <v>3061</v>
      </c>
      <c r="AC17" s="1" t="s">
        <v>3061</v>
      </c>
    </row>
    <row r="18" spans="1:29" ht="14.25" customHeight="1">
      <c r="A18" s="3">
        <v>1160</v>
      </c>
      <c r="B18" s="1" t="s">
        <v>5596</v>
      </c>
      <c r="C18" s="1" t="str">
        <f>"JBG-00"&amp;(MID(C15,5,3)+1)</f>
        <v>JBG-006</v>
      </c>
      <c r="E18" s="3" t="s">
        <v>16</v>
      </c>
      <c r="F18" s="1" t="s">
        <v>407</v>
      </c>
      <c r="G18" s="1" t="s">
        <v>408</v>
      </c>
      <c r="H18" s="3" t="s">
        <v>5584</v>
      </c>
      <c r="I18" s="1" t="s">
        <v>40</v>
      </c>
      <c r="J18" s="1" t="s">
        <v>19</v>
      </c>
      <c r="K18" s="1">
        <v>1220</v>
      </c>
      <c r="L18" s="1" t="s">
        <v>1555</v>
      </c>
      <c r="M18" s="1" t="s">
        <v>407</v>
      </c>
      <c r="N18" s="1" t="s">
        <v>408</v>
      </c>
      <c r="P18" s="3" t="s">
        <v>21</v>
      </c>
      <c r="Q18" s="3">
        <v>3</v>
      </c>
      <c r="R18" s="28" t="s">
        <v>5664</v>
      </c>
      <c r="S18" s="3" t="s">
        <v>3061</v>
      </c>
      <c r="U18" s="3" t="s">
        <v>3061</v>
      </c>
      <c r="V18" s="3" t="s">
        <v>3061</v>
      </c>
      <c r="W18" s="1" t="s">
        <v>3061</v>
      </c>
      <c r="X18" s="1" t="s">
        <v>3061</v>
      </c>
      <c r="Y18" s="1" t="s">
        <v>3061</v>
      </c>
      <c r="Z18" s="1" t="s">
        <v>3061</v>
      </c>
      <c r="AB18" s="65" t="s">
        <v>3061</v>
      </c>
      <c r="AC18" s="1" t="s">
        <v>3061</v>
      </c>
    </row>
    <row r="19" spans="1:29" ht="14.25" customHeight="1">
      <c r="A19" s="3">
        <v>1170</v>
      </c>
      <c r="B19" s="1" t="s">
        <v>5596</v>
      </c>
      <c r="C19" s="1" t="str">
        <f>"JBT-0"&amp;(MID(C17,5,3)+1)</f>
        <v>JBT-012</v>
      </c>
      <c r="D19" s="3">
        <v>1</v>
      </c>
      <c r="E19" s="3" t="s">
        <v>21</v>
      </c>
      <c r="F19" s="1" t="s">
        <v>409</v>
      </c>
      <c r="G19" s="1" t="s">
        <v>410</v>
      </c>
      <c r="H19" s="3" t="s">
        <v>1656</v>
      </c>
      <c r="I19" s="1" t="s">
        <v>32</v>
      </c>
      <c r="J19" s="1" t="s">
        <v>11</v>
      </c>
      <c r="K19" s="1">
        <v>1240</v>
      </c>
      <c r="L19" s="1" t="s">
        <v>1133</v>
      </c>
      <c r="M19" s="1" t="s">
        <v>409</v>
      </c>
      <c r="N19" s="1" t="s">
        <v>410</v>
      </c>
      <c r="P19" s="3" t="s">
        <v>21</v>
      </c>
      <c r="Q19" s="3">
        <v>4</v>
      </c>
      <c r="R19" s="28" t="s">
        <v>5665</v>
      </c>
      <c r="S19" s="3">
        <v>1010</v>
      </c>
      <c r="T19" s="1" t="s">
        <v>1134</v>
      </c>
      <c r="U19" s="3" t="s">
        <v>21</v>
      </c>
      <c r="V19" s="3">
        <v>2</v>
      </c>
      <c r="W19" s="1" t="s">
        <v>1799</v>
      </c>
      <c r="X19" s="1" t="s">
        <v>1800</v>
      </c>
      <c r="Y19" s="1" t="s">
        <v>1801</v>
      </c>
      <c r="Z19" s="1" t="s">
        <v>1802</v>
      </c>
      <c r="AB19" s="65" t="s">
        <v>1632</v>
      </c>
      <c r="AC19" s="1" t="s">
        <v>3966</v>
      </c>
    </row>
    <row r="20" spans="1:29" ht="14.25" customHeight="1">
      <c r="A20" s="3">
        <v>1180</v>
      </c>
      <c r="B20" s="1" t="s">
        <v>5596</v>
      </c>
      <c r="C20" s="1" t="str">
        <f>"JBT-0"&amp;(MID(C19,5,3)+1)</f>
        <v>JBT-013</v>
      </c>
      <c r="D20" s="3">
        <v>1</v>
      </c>
      <c r="E20" s="3" t="s">
        <v>16</v>
      </c>
      <c r="F20" s="1" t="s">
        <v>411</v>
      </c>
      <c r="G20" s="1" t="s">
        <v>412</v>
      </c>
      <c r="H20" s="3" t="s">
        <v>1695</v>
      </c>
      <c r="I20" s="1" t="s">
        <v>23</v>
      </c>
      <c r="J20" s="1" t="s">
        <v>11</v>
      </c>
      <c r="K20" s="1">
        <v>1250</v>
      </c>
      <c r="L20" s="1" t="s">
        <v>1135</v>
      </c>
      <c r="M20" s="1" t="s">
        <v>411</v>
      </c>
      <c r="N20" s="1" t="s">
        <v>412</v>
      </c>
      <c r="P20" s="3" t="s">
        <v>16</v>
      </c>
      <c r="Q20" s="3">
        <v>4</v>
      </c>
      <c r="R20" s="28" t="s">
        <v>5666</v>
      </c>
      <c r="S20" s="3" t="s">
        <v>3061</v>
      </c>
      <c r="U20" s="3" t="s">
        <v>3061</v>
      </c>
      <c r="V20" s="3" t="s">
        <v>3061</v>
      </c>
      <c r="W20" s="1" t="s">
        <v>3061</v>
      </c>
      <c r="X20" s="1" t="s">
        <v>3061</v>
      </c>
      <c r="Y20" s="1" t="s">
        <v>3061</v>
      </c>
      <c r="Z20" s="1" t="s">
        <v>3061</v>
      </c>
      <c r="AB20" s="65" t="s">
        <v>3061</v>
      </c>
      <c r="AC20" s="1" t="s">
        <v>3061</v>
      </c>
    </row>
    <row r="21" spans="1:29" ht="14.25" customHeight="1">
      <c r="A21" s="3">
        <v>1190</v>
      </c>
      <c r="B21" s="1" t="s">
        <v>5596</v>
      </c>
      <c r="C21" s="1" t="str">
        <f>"JBG-00"&amp;(MID(C18,5,3)+1)</f>
        <v>JBG-007</v>
      </c>
      <c r="E21" s="3" t="s">
        <v>16</v>
      </c>
      <c r="F21" s="1" t="s">
        <v>413</v>
      </c>
      <c r="G21" s="1" t="s">
        <v>414</v>
      </c>
      <c r="H21" s="3" t="s">
        <v>5584</v>
      </c>
      <c r="I21" s="1" t="s">
        <v>25</v>
      </c>
      <c r="J21" s="1" t="s">
        <v>19</v>
      </c>
      <c r="K21" s="1">
        <v>1260</v>
      </c>
      <c r="M21" s="1" t="s">
        <v>413</v>
      </c>
      <c r="N21" s="1" t="s">
        <v>414</v>
      </c>
      <c r="P21" s="3" t="s">
        <v>21</v>
      </c>
      <c r="Q21" s="3">
        <v>4</v>
      </c>
      <c r="R21" s="28" t="s">
        <v>5667</v>
      </c>
      <c r="S21" s="3" t="s">
        <v>3061</v>
      </c>
      <c r="U21" s="3" t="s">
        <v>3061</v>
      </c>
      <c r="V21" s="3" t="s">
        <v>3061</v>
      </c>
      <c r="W21" s="1" t="s">
        <v>3061</v>
      </c>
      <c r="X21" s="1" t="s">
        <v>3061</v>
      </c>
      <c r="Y21" s="1" t="s">
        <v>3061</v>
      </c>
      <c r="Z21" s="1" t="s">
        <v>3061</v>
      </c>
      <c r="AB21" s="65" t="s">
        <v>3061</v>
      </c>
      <c r="AC21" s="1" t="s">
        <v>3061</v>
      </c>
    </row>
    <row r="22" spans="1:29" ht="14.25" customHeight="1">
      <c r="A22" s="3">
        <v>1200</v>
      </c>
      <c r="B22" s="1" t="s">
        <v>5596</v>
      </c>
      <c r="C22" s="1" t="str">
        <f>"JBT-0"&amp;(MID(C20,5,3)+1)</f>
        <v>JBT-014</v>
      </c>
      <c r="D22" s="3">
        <v>1</v>
      </c>
      <c r="E22" s="3" t="s">
        <v>16</v>
      </c>
      <c r="F22" s="1" t="s">
        <v>391</v>
      </c>
      <c r="G22" s="1" t="s">
        <v>415</v>
      </c>
      <c r="H22" s="3" t="s">
        <v>1656</v>
      </c>
      <c r="I22" s="1" t="s">
        <v>27</v>
      </c>
      <c r="J22" s="1" t="s">
        <v>11</v>
      </c>
      <c r="K22" s="1">
        <v>1280</v>
      </c>
      <c r="L22" s="1" t="s">
        <v>5433</v>
      </c>
      <c r="M22" s="1" t="s">
        <v>391</v>
      </c>
      <c r="N22" s="1" t="s">
        <v>415</v>
      </c>
      <c r="P22" s="3" t="s">
        <v>21</v>
      </c>
      <c r="Q22" s="3">
        <v>5</v>
      </c>
      <c r="R22" s="28" t="s">
        <v>5668</v>
      </c>
      <c r="S22" s="3" t="s">
        <v>3061</v>
      </c>
      <c r="U22" s="3" t="s">
        <v>3061</v>
      </c>
      <c r="V22" s="3" t="s">
        <v>3061</v>
      </c>
      <c r="W22" s="1" t="s">
        <v>3061</v>
      </c>
      <c r="X22" s="1" t="s">
        <v>3061</v>
      </c>
      <c r="Y22" s="1" t="s">
        <v>3061</v>
      </c>
      <c r="Z22" s="1" t="s">
        <v>3061</v>
      </c>
      <c r="AB22" s="65" t="s">
        <v>3061</v>
      </c>
      <c r="AC22" s="1" t="s">
        <v>3061</v>
      </c>
    </row>
    <row r="23" spans="1:29" ht="14.25" customHeight="1">
      <c r="A23" s="3">
        <v>1210</v>
      </c>
      <c r="B23" s="1" t="s">
        <v>5596</v>
      </c>
      <c r="C23" s="1" t="str">
        <f>"JBT-0"&amp;(MID(C22,5,3)+1)</f>
        <v>JBT-015</v>
      </c>
      <c r="D23" s="3">
        <v>1</v>
      </c>
      <c r="E23" s="3" t="s">
        <v>16</v>
      </c>
      <c r="F23" s="1" t="s">
        <v>393</v>
      </c>
      <c r="G23" s="1" t="s">
        <v>416</v>
      </c>
      <c r="H23" s="3" t="s">
        <v>1640</v>
      </c>
      <c r="I23" s="1" t="s">
        <v>42</v>
      </c>
      <c r="J23" s="1" t="s">
        <v>11</v>
      </c>
      <c r="K23" s="1">
        <v>1290</v>
      </c>
      <c r="L23" s="1" t="s">
        <v>5434</v>
      </c>
      <c r="M23" s="1" t="s">
        <v>393</v>
      </c>
      <c r="N23" s="1" t="s">
        <v>416</v>
      </c>
      <c r="P23" s="3" t="s">
        <v>21</v>
      </c>
      <c r="Q23" s="3">
        <v>5</v>
      </c>
      <c r="R23" s="28" t="s">
        <v>5700</v>
      </c>
      <c r="S23" s="3" t="s">
        <v>3061</v>
      </c>
      <c r="U23" s="3" t="s">
        <v>3061</v>
      </c>
      <c r="V23" s="3" t="s">
        <v>3061</v>
      </c>
      <c r="W23" s="1" t="s">
        <v>3061</v>
      </c>
      <c r="X23" s="1" t="s">
        <v>3061</v>
      </c>
      <c r="Y23" s="1" t="s">
        <v>3061</v>
      </c>
      <c r="Z23" s="1" t="s">
        <v>3061</v>
      </c>
      <c r="AB23" s="65" t="s">
        <v>3061</v>
      </c>
      <c r="AC23" s="1" t="s">
        <v>3061</v>
      </c>
    </row>
    <row r="24" spans="1:29" ht="14.25" customHeight="1">
      <c r="A24" s="3">
        <v>1220</v>
      </c>
      <c r="B24" s="1" t="s">
        <v>5596</v>
      </c>
      <c r="C24" s="1" t="str">
        <f>"JBT-0"&amp;(MID(C23,5,3)+1)</f>
        <v>JBT-016</v>
      </c>
      <c r="D24" s="3">
        <v>1</v>
      </c>
      <c r="E24" s="3" t="s">
        <v>16</v>
      </c>
      <c r="F24" s="1" t="s">
        <v>1675</v>
      </c>
      <c r="H24" s="3" t="s">
        <v>1640</v>
      </c>
      <c r="I24" s="68" t="s">
        <v>5893</v>
      </c>
      <c r="K24" s="1" t="s">
        <v>3061</v>
      </c>
      <c r="S24" s="3">
        <v>1090</v>
      </c>
      <c r="T24" s="7" t="s">
        <v>3392</v>
      </c>
      <c r="U24" s="3" t="s">
        <v>16</v>
      </c>
      <c r="V24" s="3">
        <v>1</v>
      </c>
      <c r="W24" s="1" t="s">
        <v>1674</v>
      </c>
      <c r="X24" s="1" t="s">
        <v>1675</v>
      </c>
      <c r="Y24" s="1" t="s">
        <v>1676</v>
      </c>
      <c r="Z24" s="1">
        <v>0</v>
      </c>
      <c r="AB24" s="65" t="s">
        <v>1640</v>
      </c>
      <c r="AC24" s="1" t="s">
        <v>4991</v>
      </c>
    </row>
    <row r="25" spans="1:29" ht="14.25" customHeight="1">
      <c r="A25" s="3">
        <v>1230</v>
      </c>
      <c r="B25" s="1" t="s">
        <v>5596</v>
      </c>
      <c r="C25" s="1" t="str">
        <f>"JBT-0"&amp;(MID(C24,5,3)+1)</f>
        <v>JBT-017</v>
      </c>
      <c r="D25" s="3">
        <v>1</v>
      </c>
      <c r="E25" s="3" t="s">
        <v>16</v>
      </c>
      <c r="F25" s="1" t="s">
        <v>1681</v>
      </c>
      <c r="G25" s="1" t="s">
        <v>1683</v>
      </c>
      <c r="H25" s="3" t="s">
        <v>1656</v>
      </c>
      <c r="I25" s="68" t="s">
        <v>5893</v>
      </c>
      <c r="K25" s="1" t="s">
        <v>3061</v>
      </c>
      <c r="S25" s="3">
        <v>1170</v>
      </c>
      <c r="T25" s="7" t="s">
        <v>3397</v>
      </c>
      <c r="U25" s="3" t="s">
        <v>16</v>
      </c>
      <c r="V25" s="3">
        <v>1</v>
      </c>
      <c r="W25" s="1" t="s">
        <v>1680</v>
      </c>
      <c r="X25" s="1" t="s">
        <v>1681</v>
      </c>
      <c r="Y25" s="1" t="s">
        <v>1682</v>
      </c>
      <c r="Z25" s="1" t="s">
        <v>1683</v>
      </c>
      <c r="AB25" s="65" t="s">
        <v>1656</v>
      </c>
      <c r="AC25" s="1" t="s">
        <v>4992</v>
      </c>
    </row>
    <row r="26" spans="1:29" ht="14.25" customHeight="1">
      <c r="A26" s="3">
        <v>1240</v>
      </c>
      <c r="B26" s="1" t="s">
        <v>5596</v>
      </c>
      <c r="C26" s="1" t="str">
        <f>"JBT-0"&amp;(MID(C25,5,3)+1)</f>
        <v>JBT-018</v>
      </c>
      <c r="D26" s="3">
        <v>1</v>
      </c>
      <c r="E26" s="3" t="s">
        <v>16</v>
      </c>
      <c r="F26" s="1" t="s">
        <v>670</v>
      </c>
      <c r="G26" s="1" t="s">
        <v>1690</v>
      </c>
      <c r="H26" s="3" t="s">
        <v>1640</v>
      </c>
      <c r="I26" s="68" t="s">
        <v>5893</v>
      </c>
      <c r="K26" s="1" t="s">
        <v>3061</v>
      </c>
      <c r="S26" s="3">
        <v>1060</v>
      </c>
      <c r="T26" s="7" t="s">
        <v>3400</v>
      </c>
      <c r="U26" s="3" t="s">
        <v>16</v>
      </c>
      <c r="V26" s="3">
        <v>1</v>
      </c>
      <c r="W26" s="1" t="s">
        <v>1688</v>
      </c>
      <c r="X26" s="1" t="s">
        <v>670</v>
      </c>
      <c r="Y26" s="1" t="s">
        <v>1689</v>
      </c>
      <c r="Z26" s="1" t="s">
        <v>1690</v>
      </c>
      <c r="AB26" s="65" t="s">
        <v>1640</v>
      </c>
      <c r="AC26" s="1" t="s">
        <v>4993</v>
      </c>
    </row>
    <row r="27" spans="1:29" ht="14.25" customHeight="1">
      <c r="A27" s="3">
        <v>1250</v>
      </c>
      <c r="B27" s="1" t="s">
        <v>5596</v>
      </c>
      <c r="C27" s="1" t="str">
        <f>"JBT-0"&amp;(MID(C26,5,3)+1)</f>
        <v>JBT-019</v>
      </c>
      <c r="D27" s="3">
        <v>1</v>
      </c>
      <c r="E27" s="3" t="s">
        <v>16</v>
      </c>
      <c r="F27" s="1" t="s">
        <v>1694</v>
      </c>
      <c r="G27" s="1" t="s">
        <v>1697</v>
      </c>
      <c r="H27" s="3" t="s">
        <v>1695</v>
      </c>
      <c r="I27" s="68" t="s">
        <v>5893</v>
      </c>
      <c r="K27" s="1" t="s">
        <v>3061</v>
      </c>
      <c r="S27" s="3">
        <v>1130</v>
      </c>
      <c r="T27" s="7" t="s">
        <v>3404</v>
      </c>
      <c r="U27" s="3" t="s">
        <v>16</v>
      </c>
      <c r="V27" s="3">
        <v>1</v>
      </c>
      <c r="W27" s="1" t="s">
        <v>1693</v>
      </c>
      <c r="X27" s="1" t="s">
        <v>1694</v>
      </c>
      <c r="Y27" s="1" t="s">
        <v>1696</v>
      </c>
      <c r="Z27" s="1" t="s">
        <v>1697</v>
      </c>
      <c r="AB27" s="65" t="s">
        <v>1695</v>
      </c>
      <c r="AC27" s="1" t="s">
        <v>4994</v>
      </c>
    </row>
    <row r="28" spans="1:29" ht="14.25" customHeight="1">
      <c r="A28" s="3">
        <v>1260</v>
      </c>
      <c r="B28" s="1" t="s">
        <v>5596</v>
      </c>
      <c r="C28" s="1" t="str">
        <f>"JBG-00"&amp;(MID(C21,5,3)+1)</f>
        <v>JBG-008</v>
      </c>
      <c r="E28" s="3" t="s">
        <v>16</v>
      </c>
      <c r="F28" s="1" t="s">
        <v>5696</v>
      </c>
      <c r="G28" s="1" t="s">
        <v>419</v>
      </c>
      <c r="H28" s="3" t="s">
        <v>5584</v>
      </c>
      <c r="I28" s="1" t="s">
        <v>417</v>
      </c>
      <c r="J28" s="1" t="s">
        <v>43</v>
      </c>
      <c r="K28" s="1">
        <v>1300</v>
      </c>
      <c r="L28" s="1" t="s">
        <v>1556</v>
      </c>
      <c r="M28" s="1" t="s">
        <v>418</v>
      </c>
      <c r="N28" s="1" t="s">
        <v>419</v>
      </c>
      <c r="P28" s="3" t="s">
        <v>21</v>
      </c>
      <c r="Q28" s="3">
        <v>2</v>
      </c>
      <c r="R28" s="28" t="s">
        <v>5669</v>
      </c>
      <c r="S28" s="3" t="s">
        <v>3061</v>
      </c>
      <c r="U28" s="3" t="s">
        <v>3061</v>
      </c>
      <c r="V28" s="3" t="s">
        <v>3061</v>
      </c>
      <c r="W28" s="1" t="s">
        <v>3061</v>
      </c>
      <c r="X28" s="1" t="s">
        <v>3061</v>
      </c>
      <c r="Y28" s="1" t="s">
        <v>3061</v>
      </c>
      <c r="Z28" s="1" t="s">
        <v>3061</v>
      </c>
      <c r="AB28" s="65" t="s">
        <v>3061</v>
      </c>
      <c r="AC28" s="1" t="s">
        <v>3061</v>
      </c>
    </row>
    <row r="29" spans="1:29" ht="14.25" customHeight="1">
      <c r="A29" s="3">
        <v>1270</v>
      </c>
      <c r="B29" s="1" t="s">
        <v>5596</v>
      </c>
      <c r="C29" s="1" t="str">
        <f>"JBT-0"&amp;(MID(C27,5,3)+1)</f>
        <v>JBT-020</v>
      </c>
      <c r="D29" s="3">
        <v>1</v>
      </c>
      <c r="E29" s="3" t="s">
        <v>21</v>
      </c>
      <c r="F29" s="1" t="s">
        <v>420</v>
      </c>
      <c r="G29" s="1" t="s">
        <v>421</v>
      </c>
      <c r="H29" s="3" t="s">
        <v>1632</v>
      </c>
      <c r="I29" s="1" t="s">
        <v>45</v>
      </c>
      <c r="J29" s="1" t="s">
        <v>11</v>
      </c>
      <c r="K29" s="1">
        <v>1310</v>
      </c>
      <c r="L29" s="1" t="s">
        <v>1557</v>
      </c>
      <c r="M29" s="1" t="s">
        <v>420</v>
      </c>
      <c r="N29" s="1" t="s">
        <v>421</v>
      </c>
      <c r="P29" s="3" t="s">
        <v>21</v>
      </c>
      <c r="Q29" s="3">
        <v>3</v>
      </c>
      <c r="R29" s="28" t="s">
        <v>5670</v>
      </c>
      <c r="S29" s="3">
        <v>1030</v>
      </c>
      <c r="T29" s="1" t="s">
        <v>1136</v>
      </c>
      <c r="U29" s="3" t="s">
        <v>21</v>
      </c>
      <c r="V29" s="3">
        <v>1</v>
      </c>
      <c r="W29" s="1" t="s">
        <v>1137</v>
      </c>
      <c r="X29" s="1" t="s">
        <v>1631</v>
      </c>
      <c r="Y29" s="1" t="s">
        <v>1138</v>
      </c>
      <c r="Z29" s="1" t="s">
        <v>1633</v>
      </c>
      <c r="AB29" s="65" t="s">
        <v>1632</v>
      </c>
      <c r="AC29" s="1" t="s">
        <v>3967</v>
      </c>
    </row>
    <row r="30" spans="1:29" ht="14.25" customHeight="1">
      <c r="A30" s="3">
        <v>1280</v>
      </c>
      <c r="B30" s="1" t="s">
        <v>5596</v>
      </c>
      <c r="C30" s="1" t="str">
        <f>"JBT-0"&amp;(MID(C29,5,3)+1)</f>
        <v>JBT-021</v>
      </c>
      <c r="D30" s="3">
        <v>1</v>
      </c>
      <c r="E30" s="3" t="s">
        <v>16</v>
      </c>
      <c r="F30" s="1" t="s">
        <v>422</v>
      </c>
      <c r="G30" s="1" t="s">
        <v>423</v>
      </c>
      <c r="H30" s="3" t="s">
        <v>1695</v>
      </c>
      <c r="I30" s="1" t="s">
        <v>48</v>
      </c>
      <c r="J30" s="1" t="s">
        <v>11</v>
      </c>
      <c r="K30" s="1">
        <v>1320</v>
      </c>
      <c r="L30" s="1" t="s">
        <v>1139</v>
      </c>
      <c r="M30" s="1" t="s">
        <v>422</v>
      </c>
      <c r="N30" s="1" t="s">
        <v>423</v>
      </c>
      <c r="P30" s="3" t="s">
        <v>16</v>
      </c>
      <c r="Q30" s="3">
        <v>3</v>
      </c>
      <c r="R30" s="28" t="s">
        <v>5671</v>
      </c>
      <c r="S30" s="3" t="s">
        <v>3061</v>
      </c>
      <c r="U30" s="3" t="s">
        <v>3061</v>
      </c>
      <c r="V30" s="3" t="s">
        <v>3061</v>
      </c>
      <c r="W30" s="1" t="s">
        <v>3061</v>
      </c>
      <c r="X30" s="1" t="s">
        <v>3061</v>
      </c>
      <c r="Y30" s="1" t="s">
        <v>3061</v>
      </c>
      <c r="Z30" s="1" t="s">
        <v>3061</v>
      </c>
      <c r="AB30" s="65" t="s">
        <v>3061</v>
      </c>
      <c r="AC30" s="1" t="s">
        <v>3061</v>
      </c>
    </row>
    <row r="31" spans="1:29" ht="14.25" customHeight="1">
      <c r="A31" s="3">
        <v>1290</v>
      </c>
      <c r="B31" s="1" t="s">
        <v>5596</v>
      </c>
      <c r="C31" s="1" t="str">
        <f>"JBT-0"&amp;(MID(C30,5,3)+1)</f>
        <v>JBT-022</v>
      </c>
      <c r="D31" s="3">
        <v>1</v>
      </c>
      <c r="E31" s="3" t="s">
        <v>21</v>
      </c>
      <c r="F31" s="1" t="s">
        <v>425</v>
      </c>
      <c r="G31" s="1" t="s">
        <v>4127</v>
      </c>
      <c r="H31" s="3" t="s">
        <v>1656</v>
      </c>
      <c r="I31" s="1" t="s">
        <v>424</v>
      </c>
      <c r="J31" s="1" t="s">
        <v>11</v>
      </c>
      <c r="K31" s="1">
        <v>1330</v>
      </c>
      <c r="L31" s="1" t="s">
        <v>1140</v>
      </c>
      <c r="M31" s="1" t="s">
        <v>425</v>
      </c>
      <c r="N31" s="1" t="s">
        <v>4127</v>
      </c>
      <c r="P31" s="3" t="s">
        <v>21</v>
      </c>
      <c r="Q31" s="3">
        <v>3</v>
      </c>
      <c r="R31" s="28" t="s">
        <v>5672</v>
      </c>
      <c r="S31" s="3">
        <v>1070</v>
      </c>
      <c r="T31" s="1" t="s">
        <v>1141</v>
      </c>
      <c r="U31" s="3" t="s">
        <v>21</v>
      </c>
      <c r="V31" s="3">
        <v>1</v>
      </c>
      <c r="W31" s="1" t="s">
        <v>1142</v>
      </c>
      <c r="X31" s="1" t="s">
        <v>1655</v>
      </c>
      <c r="Y31" s="1" t="s">
        <v>1143</v>
      </c>
      <c r="Z31" s="1" t="s">
        <v>1657</v>
      </c>
      <c r="AB31" s="65" t="s">
        <v>1656</v>
      </c>
      <c r="AC31" s="1" t="s">
        <v>3968</v>
      </c>
    </row>
    <row r="32" spans="1:29" ht="14.25" customHeight="1">
      <c r="A32" s="3">
        <v>1300</v>
      </c>
      <c r="B32" s="1" t="s">
        <v>5596</v>
      </c>
      <c r="C32" s="1" t="str">
        <f>"JBT-0"&amp;(MID(C31,5,3)+1)</f>
        <v>JBT-023</v>
      </c>
      <c r="D32" s="3">
        <v>1</v>
      </c>
      <c r="E32" s="3" t="s">
        <v>21</v>
      </c>
      <c r="F32" s="1" t="s">
        <v>57</v>
      </c>
      <c r="G32" s="1" t="s">
        <v>426</v>
      </c>
      <c r="H32" s="3" t="s">
        <v>1640</v>
      </c>
      <c r="I32" s="1" t="s">
        <v>55</v>
      </c>
      <c r="J32" s="1" t="s">
        <v>11</v>
      </c>
      <c r="K32" s="1">
        <v>1340</v>
      </c>
      <c r="L32" s="1" t="s">
        <v>1144</v>
      </c>
      <c r="M32" s="1" t="s">
        <v>57</v>
      </c>
      <c r="N32" s="1" t="s">
        <v>426</v>
      </c>
      <c r="P32" s="3" t="s">
        <v>21</v>
      </c>
      <c r="Q32" s="3">
        <v>3</v>
      </c>
      <c r="R32" s="28" t="s">
        <v>5701</v>
      </c>
      <c r="S32" s="3">
        <v>1040</v>
      </c>
      <c r="T32" s="1" t="s">
        <v>1145</v>
      </c>
      <c r="U32" s="3" t="s">
        <v>21</v>
      </c>
      <c r="V32" s="3">
        <v>1</v>
      </c>
      <c r="W32" s="1" t="s">
        <v>1146</v>
      </c>
      <c r="X32" s="1" t="s">
        <v>1639</v>
      </c>
      <c r="Y32" s="1" t="s">
        <v>1147</v>
      </c>
      <c r="Z32" s="1" t="s">
        <v>1641</v>
      </c>
      <c r="AB32" s="65" t="s">
        <v>1640</v>
      </c>
      <c r="AC32" s="1" t="s">
        <v>3969</v>
      </c>
    </row>
    <row r="33" spans="1:29" ht="14.25" customHeight="1">
      <c r="A33" s="3">
        <v>1310</v>
      </c>
      <c r="B33" s="1" t="s">
        <v>5596</v>
      </c>
      <c r="C33" s="1" t="str">
        <f>"JBT-0"&amp;(MID(C32,5,3)+1)</f>
        <v>JBT-024</v>
      </c>
      <c r="D33" s="3">
        <v>1</v>
      </c>
      <c r="E33" s="3" t="s">
        <v>3958</v>
      </c>
      <c r="F33" s="1" t="s">
        <v>5477</v>
      </c>
      <c r="G33" s="1" t="s">
        <v>5478</v>
      </c>
      <c r="H33" s="3" t="s">
        <v>1649</v>
      </c>
      <c r="K33" s="1" t="s">
        <v>3061</v>
      </c>
      <c r="S33" s="3">
        <v>1050</v>
      </c>
      <c r="T33" s="1" t="s">
        <v>3858</v>
      </c>
      <c r="U33" s="3" t="s">
        <v>16</v>
      </c>
      <c r="V33" s="3">
        <v>1</v>
      </c>
      <c r="W33" s="1" t="s">
        <v>1647</v>
      </c>
      <c r="X33" s="1" t="s">
        <v>1648</v>
      </c>
      <c r="Y33" s="1" t="s">
        <v>1650</v>
      </c>
      <c r="Z33" s="1" t="s">
        <v>1651</v>
      </c>
      <c r="AB33" s="65" t="s">
        <v>1649</v>
      </c>
      <c r="AC33" s="1" t="s">
        <v>4990</v>
      </c>
    </row>
    <row r="34" spans="1:29" ht="14.25" customHeight="1">
      <c r="A34" s="3">
        <v>1320</v>
      </c>
      <c r="B34" s="1" t="s">
        <v>5596</v>
      </c>
      <c r="C34" s="1" t="str">
        <f>"JBT-0"&amp;(MID(C33,5,3)+1)</f>
        <v>JBT-025</v>
      </c>
      <c r="D34" s="3">
        <v>1</v>
      </c>
      <c r="E34" s="3" t="s">
        <v>16</v>
      </c>
      <c r="F34" s="1" t="s">
        <v>4129</v>
      </c>
      <c r="G34" s="1" t="s">
        <v>4130</v>
      </c>
      <c r="H34" s="3" t="s">
        <v>1656</v>
      </c>
      <c r="I34" s="1" t="s">
        <v>4128</v>
      </c>
      <c r="J34" s="1" t="s">
        <v>11</v>
      </c>
      <c r="K34" s="1">
        <v>1350</v>
      </c>
      <c r="L34" s="1" t="s">
        <v>1148</v>
      </c>
      <c r="M34" s="1" t="s">
        <v>4129</v>
      </c>
      <c r="N34" s="1" t="s">
        <v>4130</v>
      </c>
      <c r="P34" s="3" t="s">
        <v>16</v>
      </c>
      <c r="Q34" s="3">
        <v>3</v>
      </c>
      <c r="R34" s="28" t="s">
        <v>5673</v>
      </c>
      <c r="S34" s="3" t="s">
        <v>3061</v>
      </c>
      <c r="U34" s="3" t="s">
        <v>3061</v>
      </c>
      <c r="V34" s="3" t="s">
        <v>3061</v>
      </c>
      <c r="W34" s="1" t="s">
        <v>3061</v>
      </c>
      <c r="X34" s="1" t="s">
        <v>3061</v>
      </c>
      <c r="Y34" s="1" t="s">
        <v>3061</v>
      </c>
      <c r="Z34" s="1" t="s">
        <v>3061</v>
      </c>
      <c r="AB34" s="65" t="s">
        <v>3061</v>
      </c>
      <c r="AC34" s="1" t="s">
        <v>3061</v>
      </c>
    </row>
    <row r="35" spans="1:29" ht="14.25" customHeight="1">
      <c r="A35" s="3">
        <v>1330</v>
      </c>
      <c r="B35" s="1" t="s">
        <v>5596</v>
      </c>
      <c r="C35" s="1" t="str">
        <f>"JBT-0"&amp;(MID(C34,5,3)+1)</f>
        <v>JBT-026</v>
      </c>
      <c r="D35" s="3">
        <v>1</v>
      </c>
      <c r="E35" s="3" t="s">
        <v>16</v>
      </c>
      <c r="F35" s="1" t="s">
        <v>872</v>
      </c>
      <c r="G35" s="1" t="s">
        <v>873</v>
      </c>
      <c r="H35" s="3" t="s">
        <v>5497</v>
      </c>
      <c r="I35" s="1" t="s">
        <v>60</v>
      </c>
      <c r="J35" s="1" t="s">
        <v>11</v>
      </c>
      <c r="K35" s="1">
        <v>1360</v>
      </c>
      <c r="L35" s="1" t="s">
        <v>1149</v>
      </c>
      <c r="M35" s="1" t="s">
        <v>872</v>
      </c>
      <c r="N35" s="1" t="s">
        <v>873</v>
      </c>
      <c r="P35" s="3" t="s">
        <v>16</v>
      </c>
      <c r="Q35" s="3">
        <v>3</v>
      </c>
      <c r="R35" s="28" t="s">
        <v>5674</v>
      </c>
      <c r="S35" s="3" t="s">
        <v>3061</v>
      </c>
      <c r="U35" s="3" t="s">
        <v>3061</v>
      </c>
      <c r="V35" s="3" t="s">
        <v>3061</v>
      </c>
      <c r="W35" s="1" t="s">
        <v>3061</v>
      </c>
      <c r="X35" s="1" t="s">
        <v>3061</v>
      </c>
      <c r="Y35" s="1" t="s">
        <v>3061</v>
      </c>
      <c r="Z35" s="1" t="s">
        <v>3061</v>
      </c>
      <c r="AB35" s="65" t="s">
        <v>3061</v>
      </c>
      <c r="AC35" s="1" t="s">
        <v>3061</v>
      </c>
    </row>
    <row r="36" spans="1:29" ht="14.25" customHeight="1">
      <c r="A36" s="3">
        <v>1340</v>
      </c>
      <c r="B36" s="1" t="s">
        <v>5596</v>
      </c>
      <c r="C36" s="1" t="str">
        <f>"JBT-0"&amp;(MID(C35,5,3)+1)</f>
        <v>JBT-027</v>
      </c>
      <c r="D36" s="3">
        <v>1</v>
      </c>
      <c r="E36" s="3" t="s">
        <v>21</v>
      </c>
      <c r="F36" s="1" t="s">
        <v>428</v>
      </c>
      <c r="G36" s="1" t="s">
        <v>4132</v>
      </c>
      <c r="H36" s="3" t="s">
        <v>1656</v>
      </c>
      <c r="I36" s="1" t="s">
        <v>427</v>
      </c>
      <c r="J36" s="1" t="s">
        <v>11</v>
      </c>
      <c r="K36" s="1">
        <v>1370</v>
      </c>
      <c r="L36" s="1" t="s">
        <v>1150</v>
      </c>
      <c r="M36" s="1" t="s">
        <v>428</v>
      </c>
      <c r="N36" s="1" t="s">
        <v>4132</v>
      </c>
      <c r="O36" s="3" t="s">
        <v>5893</v>
      </c>
      <c r="P36" s="3" t="s">
        <v>21</v>
      </c>
      <c r="Q36" s="3">
        <v>3</v>
      </c>
      <c r="R36" s="28" t="s">
        <v>5675</v>
      </c>
      <c r="S36" s="3" t="s">
        <v>3061</v>
      </c>
      <c r="U36" s="3" t="s">
        <v>3061</v>
      </c>
      <c r="V36" s="3" t="s">
        <v>3061</v>
      </c>
      <c r="W36" s="1" t="s">
        <v>3061</v>
      </c>
      <c r="X36" s="1" t="s">
        <v>3061</v>
      </c>
      <c r="Y36" s="1" t="s">
        <v>3061</v>
      </c>
      <c r="Z36" s="1" t="s">
        <v>3061</v>
      </c>
      <c r="AB36" s="65" t="s">
        <v>3061</v>
      </c>
      <c r="AC36" s="1" t="s">
        <v>3061</v>
      </c>
    </row>
    <row r="37" spans="1:29" ht="14.25" customHeight="1">
      <c r="A37" s="3">
        <v>1350</v>
      </c>
      <c r="B37" s="1" t="s">
        <v>5596</v>
      </c>
      <c r="C37" s="1" t="str">
        <f>"JBT-0"&amp;(MID(C36,5,3)+1)</f>
        <v>JBT-028</v>
      </c>
      <c r="D37" s="3">
        <v>1</v>
      </c>
      <c r="E37" s="3" t="s">
        <v>21</v>
      </c>
      <c r="F37" s="1" t="s">
        <v>62</v>
      </c>
      <c r="G37" s="1" t="s">
        <v>4133</v>
      </c>
      <c r="H37" s="3" t="s">
        <v>1656</v>
      </c>
      <c r="I37" s="1" t="s">
        <v>430</v>
      </c>
      <c r="J37" s="1" t="s">
        <v>11</v>
      </c>
      <c r="K37" s="1">
        <v>1380</v>
      </c>
      <c r="L37" s="1" t="s">
        <v>1151</v>
      </c>
      <c r="M37" s="1" t="s">
        <v>62</v>
      </c>
      <c r="N37" s="1" t="s">
        <v>4133</v>
      </c>
      <c r="O37" s="3" t="s">
        <v>5893</v>
      </c>
      <c r="P37" s="3" t="s">
        <v>21</v>
      </c>
      <c r="Q37" s="3">
        <v>3</v>
      </c>
      <c r="R37" s="28" t="s">
        <v>5676</v>
      </c>
      <c r="S37" s="3" t="s">
        <v>3061</v>
      </c>
      <c r="U37" s="3" t="s">
        <v>3061</v>
      </c>
      <c r="V37" s="3" t="s">
        <v>3061</v>
      </c>
      <c r="W37" s="1" t="s">
        <v>3061</v>
      </c>
      <c r="X37" s="1" t="s">
        <v>3061</v>
      </c>
      <c r="Y37" s="1" t="s">
        <v>3061</v>
      </c>
      <c r="Z37" s="1" t="s">
        <v>3061</v>
      </c>
      <c r="AB37" s="65" t="s">
        <v>3061</v>
      </c>
      <c r="AC37" s="1" t="s">
        <v>3061</v>
      </c>
    </row>
    <row r="38" spans="1:29" ht="14.25" customHeight="1">
      <c r="A38" s="3">
        <v>1360</v>
      </c>
      <c r="B38" s="1" t="s">
        <v>5596</v>
      </c>
      <c r="C38" s="1" t="str">
        <f>"JBG-00"&amp;(MID(C28,5,3)+1)</f>
        <v>JBG-009</v>
      </c>
      <c r="D38" s="3">
        <v>1</v>
      </c>
      <c r="E38" s="3" t="s">
        <v>65</v>
      </c>
      <c r="F38" s="1" t="s">
        <v>3899</v>
      </c>
      <c r="G38" s="1" t="s">
        <v>435</v>
      </c>
      <c r="H38" s="3" t="s">
        <v>5584</v>
      </c>
      <c r="I38" s="1" t="s">
        <v>63</v>
      </c>
      <c r="J38" s="1" t="s">
        <v>19</v>
      </c>
      <c r="K38" s="1">
        <v>1390</v>
      </c>
      <c r="L38" s="1" t="s">
        <v>1558</v>
      </c>
      <c r="M38" s="1" t="s">
        <v>432</v>
      </c>
      <c r="N38" s="1" t="s">
        <v>433</v>
      </c>
      <c r="P38" s="3" t="s">
        <v>65</v>
      </c>
      <c r="Q38" s="3">
        <v>3</v>
      </c>
      <c r="R38" s="28" t="s">
        <v>5677</v>
      </c>
      <c r="S38" s="3" t="s">
        <v>3061</v>
      </c>
      <c r="U38" s="3" t="s">
        <v>3061</v>
      </c>
      <c r="V38" s="3" t="s">
        <v>3061</v>
      </c>
      <c r="W38" s="1" t="s">
        <v>3061</v>
      </c>
      <c r="X38" s="1" t="s">
        <v>3061</v>
      </c>
      <c r="Y38" s="1" t="s">
        <v>3061</v>
      </c>
      <c r="Z38" s="1" t="s">
        <v>3061</v>
      </c>
      <c r="AB38" s="65" t="s">
        <v>3061</v>
      </c>
      <c r="AC38" s="1" t="s">
        <v>3061</v>
      </c>
    </row>
    <row r="39" spans="1:29" ht="14.25" customHeight="1">
      <c r="A39" s="3">
        <v>1370</v>
      </c>
      <c r="B39" s="1" t="s">
        <v>5596</v>
      </c>
      <c r="C39" s="1" t="str">
        <f>"JBT-0"&amp;(MID(C37,5,3)+1)</f>
        <v>JBT-029</v>
      </c>
      <c r="D39" s="3">
        <v>2</v>
      </c>
      <c r="E39" s="3" t="s">
        <v>16</v>
      </c>
      <c r="F39" s="1" t="s">
        <v>436</v>
      </c>
      <c r="G39" s="1" t="s">
        <v>437</v>
      </c>
      <c r="H39" s="3" t="s">
        <v>5585</v>
      </c>
      <c r="I39" s="1" t="s">
        <v>66</v>
      </c>
      <c r="J39" s="1" t="s">
        <v>11</v>
      </c>
      <c r="K39" s="1">
        <v>1410</v>
      </c>
      <c r="L39" s="1" t="s">
        <v>1152</v>
      </c>
      <c r="M39" s="1" t="s">
        <v>436</v>
      </c>
      <c r="N39" s="1" t="s">
        <v>437</v>
      </c>
      <c r="P39" s="3" t="s">
        <v>16</v>
      </c>
      <c r="Q39" s="3">
        <v>4</v>
      </c>
      <c r="R39" s="28" t="s">
        <v>5678</v>
      </c>
      <c r="S39" s="3" t="s">
        <v>3061</v>
      </c>
      <c r="U39" s="3" t="s">
        <v>3061</v>
      </c>
      <c r="V39" s="3" t="s">
        <v>3061</v>
      </c>
      <c r="W39" s="1" t="s">
        <v>3061</v>
      </c>
      <c r="X39" s="1" t="s">
        <v>3061</v>
      </c>
      <c r="Y39" s="1" t="s">
        <v>3061</v>
      </c>
      <c r="Z39" s="1" t="s">
        <v>3061</v>
      </c>
      <c r="AB39" s="65" t="s">
        <v>3061</v>
      </c>
      <c r="AC39" s="1" t="s">
        <v>3061</v>
      </c>
    </row>
    <row r="40" spans="1:29" ht="14.25" customHeight="1">
      <c r="A40" s="3">
        <v>1380</v>
      </c>
      <c r="B40" s="1" t="s">
        <v>5596</v>
      </c>
      <c r="C40" s="1" t="str">
        <f>"JBT-0"&amp;(MID(C39,5,3)+1)</f>
        <v>JBT-030</v>
      </c>
      <c r="D40" s="3">
        <v>2</v>
      </c>
      <c r="E40" s="3" t="s">
        <v>16</v>
      </c>
      <c r="F40" s="1" t="s">
        <v>438</v>
      </c>
      <c r="G40" s="1" t="s">
        <v>439</v>
      </c>
      <c r="H40" s="3" t="s">
        <v>1695</v>
      </c>
      <c r="I40" s="1" t="s">
        <v>67</v>
      </c>
      <c r="J40" s="1" t="s">
        <v>11</v>
      </c>
      <c r="K40" s="1">
        <v>1420</v>
      </c>
      <c r="L40" s="1" t="s">
        <v>1155</v>
      </c>
      <c r="M40" s="1" t="s">
        <v>438</v>
      </c>
      <c r="N40" s="1" t="s">
        <v>439</v>
      </c>
      <c r="P40" s="3" t="s">
        <v>16</v>
      </c>
      <c r="Q40" s="3">
        <v>4</v>
      </c>
      <c r="R40" s="28" t="s">
        <v>5679</v>
      </c>
      <c r="S40" s="3">
        <v>1080</v>
      </c>
      <c r="T40" s="1" t="s">
        <v>1153</v>
      </c>
      <c r="U40" s="3" t="s">
        <v>16</v>
      </c>
      <c r="V40" s="3">
        <v>1</v>
      </c>
      <c r="W40" s="1" t="s">
        <v>1786</v>
      </c>
      <c r="X40" s="1" t="s">
        <v>1787</v>
      </c>
      <c r="Y40" s="1" t="s">
        <v>1154</v>
      </c>
      <c r="Z40" s="1" t="s">
        <v>1788</v>
      </c>
      <c r="AB40" s="65" t="s">
        <v>1695</v>
      </c>
      <c r="AC40" s="1" t="s">
        <v>3970</v>
      </c>
    </row>
    <row r="41" spans="1:29" ht="14.25" customHeight="1">
      <c r="A41" s="3">
        <v>1390</v>
      </c>
      <c r="B41" s="1" t="s">
        <v>5596</v>
      </c>
      <c r="C41" s="1" t="str">
        <f>"JBT-0"&amp;(MID(C40,5,3)+1)</f>
        <v>JBT-031</v>
      </c>
      <c r="D41" s="3">
        <v>2</v>
      </c>
      <c r="E41" s="3" t="s">
        <v>16</v>
      </c>
      <c r="F41" s="1" t="s">
        <v>440</v>
      </c>
      <c r="G41" s="1" t="s">
        <v>441</v>
      </c>
      <c r="H41" s="3" t="s">
        <v>1656</v>
      </c>
      <c r="I41" s="1" t="s">
        <v>68</v>
      </c>
      <c r="J41" s="1" t="s">
        <v>11</v>
      </c>
      <c r="K41" s="1">
        <v>1430</v>
      </c>
      <c r="L41" s="1" t="s">
        <v>1159</v>
      </c>
      <c r="M41" s="1" t="s">
        <v>440</v>
      </c>
      <c r="N41" s="1" t="s">
        <v>441</v>
      </c>
      <c r="P41" s="3" t="s">
        <v>16</v>
      </c>
      <c r="Q41" s="3">
        <v>4</v>
      </c>
      <c r="R41" s="28" t="s">
        <v>5680</v>
      </c>
      <c r="S41" s="3" t="s">
        <v>3061</v>
      </c>
      <c r="U41" s="3" t="s">
        <v>3061</v>
      </c>
      <c r="V41" s="3" t="s">
        <v>3061</v>
      </c>
      <c r="W41" s="1" t="s">
        <v>3061</v>
      </c>
      <c r="X41" s="1" t="s">
        <v>3061</v>
      </c>
      <c r="Y41" s="1" t="s">
        <v>3061</v>
      </c>
      <c r="Z41" s="1" t="s">
        <v>3061</v>
      </c>
      <c r="AB41" s="65" t="s">
        <v>3061</v>
      </c>
      <c r="AC41" s="1" t="s">
        <v>3061</v>
      </c>
    </row>
    <row r="42" spans="1:29" ht="14.25" customHeight="1">
      <c r="A42" s="3">
        <v>1400</v>
      </c>
      <c r="B42" s="1" t="s">
        <v>5596</v>
      </c>
      <c r="C42" s="1" t="str">
        <f>"JBG-0"&amp;(MID(C38,5,3)+1)</f>
        <v>JBG-010</v>
      </c>
      <c r="D42" s="3">
        <v>1</v>
      </c>
      <c r="E42" s="3" t="s">
        <v>65</v>
      </c>
      <c r="F42" s="1" t="s">
        <v>3920</v>
      </c>
      <c r="G42" s="1" t="s">
        <v>445</v>
      </c>
      <c r="H42" s="3" t="s">
        <v>5584</v>
      </c>
      <c r="I42" s="1" t="s">
        <v>442</v>
      </c>
      <c r="J42" s="1" t="s">
        <v>19</v>
      </c>
      <c r="K42" s="1">
        <v>1440</v>
      </c>
      <c r="L42" s="1" t="s">
        <v>1559</v>
      </c>
      <c r="M42" s="1" t="s">
        <v>443</v>
      </c>
      <c r="N42" s="1" t="s">
        <v>444</v>
      </c>
      <c r="P42" s="3" t="s">
        <v>65</v>
      </c>
      <c r="Q42" s="3">
        <v>3</v>
      </c>
      <c r="R42" s="28" t="s">
        <v>5681</v>
      </c>
      <c r="S42" s="3">
        <v>1360</v>
      </c>
      <c r="T42" s="1" t="s">
        <v>1156</v>
      </c>
      <c r="U42" s="3" t="s">
        <v>65</v>
      </c>
      <c r="V42" s="3">
        <v>1</v>
      </c>
      <c r="W42" s="1" t="s">
        <v>1157</v>
      </c>
      <c r="X42" s="1" t="s">
        <v>2576</v>
      </c>
      <c r="Y42" s="1" t="s">
        <v>1158</v>
      </c>
      <c r="Z42" s="1" t="s">
        <v>2577</v>
      </c>
      <c r="AB42" s="65">
        <v>0</v>
      </c>
      <c r="AC42" s="1" t="s">
        <v>3974</v>
      </c>
    </row>
    <row r="43" spans="1:29" ht="14.25" customHeight="1">
      <c r="A43" s="3">
        <v>1410</v>
      </c>
      <c r="B43" s="1" t="s">
        <v>5596</v>
      </c>
      <c r="C43" s="1" t="str">
        <f>"JBT-0"&amp;(MID(C41,5,3)+1)</f>
        <v>JBT-032</v>
      </c>
      <c r="D43" s="3">
        <v>2</v>
      </c>
      <c r="E43" s="3" t="s">
        <v>21</v>
      </c>
      <c r="F43" s="1" t="s">
        <v>3921</v>
      </c>
      <c r="G43" s="1" t="s">
        <v>446</v>
      </c>
      <c r="H43" s="3" t="s">
        <v>1705</v>
      </c>
      <c r="I43" s="1" t="s">
        <v>69</v>
      </c>
      <c r="J43" s="1" t="s">
        <v>11</v>
      </c>
      <c r="K43" s="1">
        <v>1460</v>
      </c>
      <c r="L43" s="1" t="s">
        <v>1162</v>
      </c>
      <c r="M43" s="1" t="s">
        <v>4134</v>
      </c>
      <c r="N43" s="1" t="s">
        <v>446</v>
      </c>
      <c r="P43" s="3" t="s">
        <v>21</v>
      </c>
      <c r="Q43" s="3">
        <v>4</v>
      </c>
      <c r="R43" s="28" t="s">
        <v>5682</v>
      </c>
      <c r="S43" s="3">
        <v>1370</v>
      </c>
      <c r="T43" s="1" t="s">
        <v>1160</v>
      </c>
      <c r="U43" s="3" t="s">
        <v>21</v>
      </c>
      <c r="V43" s="3">
        <v>2</v>
      </c>
      <c r="W43" s="1" t="s">
        <v>2584</v>
      </c>
      <c r="X43" s="1" t="s">
        <v>2585</v>
      </c>
      <c r="Y43" s="1" t="s">
        <v>1161</v>
      </c>
      <c r="Z43" s="1" t="s">
        <v>2586</v>
      </c>
      <c r="AB43" s="65" t="s">
        <v>1705</v>
      </c>
      <c r="AC43" s="1" t="s">
        <v>3975</v>
      </c>
    </row>
    <row r="44" spans="1:29" ht="14.25" customHeight="1">
      <c r="A44" s="3">
        <v>1420</v>
      </c>
      <c r="B44" s="1" t="s">
        <v>5596</v>
      </c>
      <c r="C44" s="1" t="str">
        <f>"JBT-0"&amp;(MID(C43,5,3)+1)</f>
        <v>JBT-033</v>
      </c>
      <c r="D44" s="3">
        <v>2</v>
      </c>
      <c r="E44" s="3" t="s">
        <v>16</v>
      </c>
      <c r="F44" s="1" t="s">
        <v>3922</v>
      </c>
      <c r="G44" s="1" t="s">
        <v>447</v>
      </c>
      <c r="H44" s="3" t="s">
        <v>1640</v>
      </c>
      <c r="I44" s="1" t="s">
        <v>71</v>
      </c>
      <c r="J44" s="1" t="s">
        <v>11</v>
      </c>
      <c r="K44" s="1">
        <v>1470</v>
      </c>
      <c r="L44" s="1" t="s">
        <v>1165</v>
      </c>
      <c r="M44" s="1" t="s">
        <v>4135</v>
      </c>
      <c r="N44" s="1" t="s">
        <v>447</v>
      </c>
      <c r="P44" s="3" t="s">
        <v>16</v>
      </c>
      <c r="Q44" s="3">
        <v>4</v>
      </c>
      <c r="R44" s="28" t="s">
        <v>5702</v>
      </c>
      <c r="S44" s="3" t="s">
        <v>3061</v>
      </c>
      <c r="AB44" s="65"/>
    </row>
    <row r="45" spans="1:29" ht="14.25" customHeight="1">
      <c r="A45" s="3">
        <v>1430</v>
      </c>
      <c r="B45" s="1" t="s">
        <v>5596</v>
      </c>
      <c r="C45" s="1" t="str">
        <f>"JBT-0"&amp;(MID(C44,5,3)+1)</f>
        <v>JBT-034</v>
      </c>
      <c r="D45" s="3">
        <v>2</v>
      </c>
      <c r="E45" s="3" t="s">
        <v>16</v>
      </c>
      <c r="F45" s="1" t="s">
        <v>5404</v>
      </c>
      <c r="G45" s="1" t="s">
        <v>4137</v>
      </c>
      <c r="H45" s="3" t="s">
        <v>1656</v>
      </c>
      <c r="I45" s="1" t="s">
        <v>330</v>
      </c>
      <c r="J45" s="1" t="s">
        <v>11</v>
      </c>
      <c r="K45" s="1">
        <v>1480</v>
      </c>
      <c r="L45" s="1" t="s">
        <v>1166</v>
      </c>
      <c r="M45" s="1" t="s">
        <v>4136</v>
      </c>
      <c r="N45" s="1" t="s">
        <v>4137</v>
      </c>
      <c r="O45" s="3" t="s">
        <v>5893</v>
      </c>
      <c r="P45" s="3" t="s">
        <v>21</v>
      </c>
      <c r="Q45" s="3">
        <v>4</v>
      </c>
      <c r="R45" s="28" t="s">
        <v>5683</v>
      </c>
      <c r="S45" s="3" t="s">
        <v>3061</v>
      </c>
      <c r="AB45" s="65"/>
    </row>
    <row r="46" spans="1:29" ht="14.25" customHeight="1">
      <c r="A46" s="3">
        <v>1440</v>
      </c>
      <c r="B46" s="1" t="s">
        <v>5596</v>
      </c>
      <c r="C46" s="1" t="str">
        <f>"JBT-0"&amp;(MID(C45,5,3)+1)</f>
        <v>JBT-035</v>
      </c>
      <c r="D46" s="3">
        <v>2</v>
      </c>
      <c r="E46" s="3" t="s">
        <v>16</v>
      </c>
      <c r="F46" s="1" t="s">
        <v>3923</v>
      </c>
      <c r="G46" s="1" t="s">
        <v>877</v>
      </c>
      <c r="H46" s="3" t="s">
        <v>5497</v>
      </c>
      <c r="I46" s="1" t="s">
        <v>74</v>
      </c>
      <c r="J46" s="1" t="s">
        <v>11</v>
      </c>
      <c r="K46" s="1">
        <v>1490</v>
      </c>
      <c r="L46" s="1" t="s">
        <v>1169</v>
      </c>
      <c r="M46" s="1" t="s">
        <v>4138</v>
      </c>
      <c r="N46" s="1" t="s">
        <v>877</v>
      </c>
      <c r="P46" s="3" t="s">
        <v>16</v>
      </c>
      <c r="Q46" s="3">
        <v>4</v>
      </c>
      <c r="R46" s="28" t="s">
        <v>5684</v>
      </c>
      <c r="S46" s="3" t="s">
        <v>3061</v>
      </c>
      <c r="AB46" s="65"/>
    </row>
    <row r="47" spans="1:29" ht="14.25" customHeight="1">
      <c r="A47" s="3">
        <v>1450</v>
      </c>
      <c r="B47" s="1" t="s">
        <v>5596</v>
      </c>
      <c r="C47" s="1" t="str">
        <f>"JBT-0"&amp;(MID(C46,5,3)+1)</f>
        <v>JBT-036</v>
      </c>
      <c r="D47" s="3">
        <v>2</v>
      </c>
      <c r="E47" s="3" t="s">
        <v>16</v>
      </c>
      <c r="F47" s="1" t="s">
        <v>3924</v>
      </c>
      <c r="G47" s="1" t="s">
        <v>448</v>
      </c>
      <c r="H47" s="3" t="s">
        <v>1695</v>
      </c>
      <c r="I47" s="1" t="s">
        <v>76</v>
      </c>
      <c r="J47" s="1" t="s">
        <v>11</v>
      </c>
      <c r="K47" s="1" t="s">
        <v>3061</v>
      </c>
      <c r="M47" s="1" t="s">
        <v>5431</v>
      </c>
      <c r="N47" s="1" t="s">
        <v>448</v>
      </c>
      <c r="P47" s="3" t="s">
        <v>16</v>
      </c>
      <c r="Q47" s="3">
        <v>4</v>
      </c>
      <c r="R47" s="28" t="s">
        <v>5685</v>
      </c>
      <c r="S47" s="3">
        <v>1380</v>
      </c>
      <c r="T47" s="1" t="s">
        <v>1167</v>
      </c>
      <c r="U47" s="3" t="s">
        <v>16</v>
      </c>
      <c r="V47" s="3">
        <v>2</v>
      </c>
      <c r="W47" s="1" t="s">
        <v>2587</v>
      </c>
      <c r="X47" s="1" t="s">
        <v>2588</v>
      </c>
      <c r="Y47" s="1" t="s">
        <v>1168</v>
      </c>
      <c r="Z47" s="1" t="s">
        <v>2589</v>
      </c>
      <c r="AB47" s="65" t="s">
        <v>1695</v>
      </c>
      <c r="AC47" s="1" t="s">
        <v>3976</v>
      </c>
    </row>
    <row r="48" spans="1:29" ht="14.25" customHeight="1">
      <c r="A48" s="3">
        <v>1460</v>
      </c>
      <c r="B48" s="1" t="s">
        <v>5596</v>
      </c>
      <c r="C48" s="1" t="str">
        <f>"JBT-0"&amp;(MID(C47,5,3)+1)</f>
        <v>JBT-037</v>
      </c>
      <c r="D48" s="3">
        <v>2</v>
      </c>
      <c r="E48" s="3" t="s">
        <v>21</v>
      </c>
      <c r="F48" s="1" t="s">
        <v>3925</v>
      </c>
      <c r="G48" s="1" t="s">
        <v>449</v>
      </c>
      <c r="H48" s="3" t="s">
        <v>1656</v>
      </c>
      <c r="I48" s="1" t="s">
        <v>78</v>
      </c>
      <c r="J48" s="1" t="s">
        <v>11</v>
      </c>
      <c r="K48" s="1">
        <v>1500</v>
      </c>
      <c r="L48" s="1" t="s">
        <v>1170</v>
      </c>
      <c r="M48" s="1" t="s">
        <v>4139</v>
      </c>
      <c r="N48" s="1" t="s">
        <v>449</v>
      </c>
      <c r="O48" s="3" t="s">
        <v>5893</v>
      </c>
      <c r="P48" s="3" t="s">
        <v>21</v>
      </c>
      <c r="Q48" s="3">
        <v>4</v>
      </c>
      <c r="R48" s="28" t="s">
        <v>5686</v>
      </c>
      <c r="S48" s="3" t="s">
        <v>3061</v>
      </c>
      <c r="U48" s="3" t="s">
        <v>3061</v>
      </c>
      <c r="V48" s="3" t="s">
        <v>3061</v>
      </c>
      <c r="W48" s="1" t="s">
        <v>3061</v>
      </c>
      <c r="X48" s="1" t="s">
        <v>3061</v>
      </c>
      <c r="Y48" s="1" t="s">
        <v>3061</v>
      </c>
      <c r="Z48" s="1" t="s">
        <v>3061</v>
      </c>
      <c r="AB48" s="65" t="s">
        <v>3061</v>
      </c>
      <c r="AC48" s="1" t="s">
        <v>3061</v>
      </c>
    </row>
    <row r="49" spans="1:29" ht="14.25" customHeight="1">
      <c r="A49" s="3">
        <v>1470</v>
      </c>
      <c r="B49" s="1" t="s">
        <v>5596</v>
      </c>
      <c r="C49" s="1" t="str">
        <f>"JBT-0"&amp;(MID(C48,5,3)+1)</f>
        <v>JBT-038</v>
      </c>
      <c r="D49" s="3">
        <v>2</v>
      </c>
      <c r="E49" s="3" t="s">
        <v>16</v>
      </c>
      <c r="F49" s="1" t="s">
        <v>3926</v>
      </c>
      <c r="G49" s="1" t="s">
        <v>4141</v>
      </c>
      <c r="H49" s="3" t="s">
        <v>5497</v>
      </c>
      <c r="I49" s="1" t="s">
        <v>81</v>
      </c>
      <c r="J49" s="1" t="s">
        <v>11</v>
      </c>
      <c r="K49" s="1">
        <v>1511</v>
      </c>
      <c r="L49" s="1" t="s">
        <v>1173</v>
      </c>
      <c r="M49" s="1" t="s">
        <v>4140</v>
      </c>
      <c r="N49" s="1" t="s">
        <v>4141</v>
      </c>
      <c r="P49" s="3" t="s">
        <v>16</v>
      </c>
      <c r="Q49" s="3">
        <v>4</v>
      </c>
      <c r="R49" s="28" t="s">
        <v>5687</v>
      </c>
      <c r="S49" s="3">
        <v>1400</v>
      </c>
      <c r="T49" s="1" t="s">
        <v>1171</v>
      </c>
      <c r="U49" s="3" t="s">
        <v>16</v>
      </c>
      <c r="V49" s="3">
        <v>2</v>
      </c>
      <c r="W49" s="1" t="s">
        <v>2592</v>
      </c>
      <c r="X49" s="1" t="s">
        <v>2576</v>
      </c>
      <c r="Y49" s="1" t="s">
        <v>1172</v>
      </c>
      <c r="Z49" s="1" t="s">
        <v>2594</v>
      </c>
      <c r="AB49" s="65" t="s">
        <v>2593</v>
      </c>
      <c r="AC49" s="1" t="s">
        <v>3977</v>
      </c>
    </row>
    <row r="50" spans="1:29" ht="14.25" customHeight="1">
      <c r="A50" s="3">
        <v>1480</v>
      </c>
      <c r="B50" s="1" t="s">
        <v>5596</v>
      </c>
      <c r="C50" s="1" t="str">
        <f>"JBT-0"&amp;(MID(C49,5,3)+1)</f>
        <v>JBT-039</v>
      </c>
      <c r="D50" s="3">
        <v>3</v>
      </c>
      <c r="E50" s="3" t="s">
        <v>21</v>
      </c>
      <c r="F50" s="1" t="s">
        <v>5898</v>
      </c>
      <c r="G50" s="1" t="s">
        <v>5603</v>
      </c>
      <c r="H50" s="3" t="s">
        <v>3425</v>
      </c>
      <c r="K50" s="1">
        <v>1512</v>
      </c>
      <c r="P50" s="3" t="s">
        <v>21</v>
      </c>
      <c r="Q50" s="3">
        <v>5</v>
      </c>
      <c r="R50" s="28" t="s">
        <v>5895</v>
      </c>
      <c r="S50" s="3">
        <v>1410</v>
      </c>
      <c r="T50" s="1" t="s">
        <v>1181</v>
      </c>
      <c r="U50" s="3" t="s">
        <v>21</v>
      </c>
      <c r="V50" s="3">
        <v>3</v>
      </c>
      <c r="W50" s="1" t="s">
        <v>2600</v>
      </c>
      <c r="X50" s="1" t="s">
        <v>2601</v>
      </c>
      <c r="Y50" s="1" t="s">
        <v>5602</v>
      </c>
      <c r="Z50" s="1" t="s">
        <v>5603</v>
      </c>
      <c r="AB50" s="65" t="s">
        <v>1656</v>
      </c>
      <c r="AC50" s="1" t="s">
        <v>3980</v>
      </c>
    </row>
    <row r="51" spans="1:29" ht="14.25" customHeight="1">
      <c r="A51" s="3">
        <v>1490</v>
      </c>
      <c r="B51" s="1" t="s">
        <v>5596</v>
      </c>
      <c r="C51" s="1" t="str">
        <f>"JBT-0"&amp;(MID(C50,5,3)+1)</f>
        <v>JBT-040</v>
      </c>
      <c r="D51" s="3">
        <v>3</v>
      </c>
      <c r="E51" s="3" t="s">
        <v>21</v>
      </c>
      <c r="F51" s="1" t="s">
        <v>5900</v>
      </c>
      <c r="H51" s="3" t="s">
        <v>3425</v>
      </c>
      <c r="K51" s="1">
        <v>1513</v>
      </c>
      <c r="P51" s="3" t="s">
        <v>21</v>
      </c>
      <c r="Q51" s="3">
        <v>5</v>
      </c>
      <c r="R51" s="28" t="s">
        <v>5897</v>
      </c>
      <c r="S51" s="3">
        <v>1420</v>
      </c>
      <c r="T51" s="1" t="s">
        <v>1176</v>
      </c>
      <c r="U51" s="3" t="s">
        <v>21</v>
      </c>
      <c r="V51" s="3">
        <v>3</v>
      </c>
      <c r="W51" s="1" t="s">
        <v>2606</v>
      </c>
      <c r="X51" s="1" t="s">
        <v>2607</v>
      </c>
      <c r="AB51" s="65" t="s">
        <v>1695</v>
      </c>
      <c r="AC51" s="1" t="s">
        <v>3978</v>
      </c>
    </row>
    <row r="52" spans="1:29" ht="14.25" customHeight="1">
      <c r="A52" s="3">
        <v>1500</v>
      </c>
      <c r="B52" s="1" t="s">
        <v>5596</v>
      </c>
      <c r="C52" s="1" t="str">
        <f>"JBT-0"&amp;(MID(C51,5,3)+1)</f>
        <v>JBT-041</v>
      </c>
      <c r="D52" s="3">
        <v>3</v>
      </c>
      <c r="E52" s="3" t="s">
        <v>16</v>
      </c>
      <c r="F52" s="1" t="s">
        <v>5899</v>
      </c>
      <c r="G52" s="1" t="s">
        <v>2613</v>
      </c>
      <c r="H52" s="3" t="s">
        <v>3425</v>
      </c>
      <c r="K52" s="1">
        <v>1514</v>
      </c>
      <c r="P52" s="3" t="s">
        <v>16</v>
      </c>
      <c r="Q52" s="3">
        <v>5</v>
      </c>
      <c r="R52" s="28" t="s">
        <v>5896</v>
      </c>
      <c r="S52" s="3">
        <v>1440</v>
      </c>
      <c r="T52" s="1" t="s">
        <v>1178</v>
      </c>
      <c r="U52" s="3" t="s">
        <v>16</v>
      </c>
      <c r="V52" s="3">
        <v>2</v>
      </c>
      <c r="W52" s="1" t="s">
        <v>2611</v>
      </c>
      <c r="X52" s="1" t="s">
        <v>2612</v>
      </c>
      <c r="Y52" s="1" t="s">
        <v>1179</v>
      </c>
      <c r="Z52" s="1" t="s">
        <v>2613</v>
      </c>
      <c r="AB52" s="65" t="s">
        <v>1695</v>
      </c>
      <c r="AC52" s="1" t="s">
        <v>3979</v>
      </c>
    </row>
    <row r="53" spans="1:29" ht="14.25" customHeight="1">
      <c r="A53" s="3">
        <v>1510</v>
      </c>
      <c r="B53" s="1" t="s">
        <v>5596</v>
      </c>
      <c r="C53" s="1" t="str">
        <f>"JBT-0"&amp;(MID(C52,5,3)+1)</f>
        <v>JBT-042</v>
      </c>
      <c r="D53" s="3">
        <v>2</v>
      </c>
      <c r="E53" s="3" t="s">
        <v>16</v>
      </c>
      <c r="F53" s="1" t="s">
        <v>3927</v>
      </c>
      <c r="G53" s="1" t="s">
        <v>450</v>
      </c>
      <c r="H53" s="3" t="s">
        <v>1656</v>
      </c>
      <c r="I53" s="1" t="s">
        <v>84</v>
      </c>
      <c r="J53" s="1" t="s">
        <v>11</v>
      </c>
      <c r="K53" s="1">
        <v>1520</v>
      </c>
      <c r="L53" s="1" t="s">
        <v>1174</v>
      </c>
      <c r="M53" s="1" t="s">
        <v>4142</v>
      </c>
      <c r="N53" s="1" t="s">
        <v>450</v>
      </c>
      <c r="P53" s="3" t="s">
        <v>16</v>
      </c>
      <c r="Q53" s="3">
        <v>4</v>
      </c>
      <c r="R53" s="28" t="s">
        <v>5688</v>
      </c>
      <c r="S53" s="3" t="s">
        <v>3061</v>
      </c>
      <c r="U53" s="3" t="s">
        <v>3061</v>
      </c>
      <c r="V53" s="3" t="s">
        <v>3061</v>
      </c>
      <c r="W53" s="1" t="s">
        <v>3061</v>
      </c>
      <c r="X53" s="1" t="s">
        <v>3061</v>
      </c>
      <c r="Y53" s="1" t="s">
        <v>3061</v>
      </c>
      <c r="Z53" s="1" t="s">
        <v>3061</v>
      </c>
      <c r="AB53" s="65" t="s">
        <v>3061</v>
      </c>
      <c r="AC53" s="1" t="s">
        <v>3061</v>
      </c>
    </row>
    <row r="54" spans="1:29" ht="14.25" customHeight="1">
      <c r="A54" s="3">
        <v>1520</v>
      </c>
      <c r="B54" s="1" t="s">
        <v>5596</v>
      </c>
      <c r="C54" s="1" t="str">
        <f>"JBG-0"&amp;(MID(C42,5,3)+1)</f>
        <v>JBG-011</v>
      </c>
      <c r="D54" s="3">
        <v>1</v>
      </c>
      <c r="E54" s="3" t="s">
        <v>65</v>
      </c>
      <c r="F54" s="1" t="s">
        <v>3900</v>
      </c>
      <c r="G54" s="1" t="s">
        <v>453</v>
      </c>
      <c r="H54" s="3" t="s">
        <v>5584</v>
      </c>
      <c r="I54" s="1" t="s">
        <v>878</v>
      </c>
      <c r="J54" s="1" t="s">
        <v>19</v>
      </c>
      <c r="K54" s="1">
        <v>1530</v>
      </c>
      <c r="L54" s="1" t="s">
        <v>1560</v>
      </c>
      <c r="M54" s="1" t="s">
        <v>451</v>
      </c>
      <c r="N54" s="1" t="s">
        <v>452</v>
      </c>
      <c r="P54" s="3" t="s">
        <v>65</v>
      </c>
      <c r="Q54" s="3">
        <v>3</v>
      </c>
      <c r="R54" s="28" t="s">
        <v>5689</v>
      </c>
      <c r="S54" s="3">
        <v>1360</v>
      </c>
      <c r="T54" s="1" t="s">
        <v>1156</v>
      </c>
      <c r="U54" s="3" t="s">
        <v>65</v>
      </c>
      <c r="V54" s="3">
        <v>1</v>
      </c>
      <c r="W54" s="1" t="s">
        <v>1157</v>
      </c>
      <c r="X54" s="1" t="s">
        <v>2576</v>
      </c>
      <c r="Y54" s="1" t="s">
        <v>1158</v>
      </c>
      <c r="Z54" s="1" t="s">
        <v>2577</v>
      </c>
      <c r="AB54" s="65">
        <v>0</v>
      </c>
      <c r="AC54" s="1" t="s">
        <v>3974</v>
      </c>
    </row>
    <row r="55" spans="1:29" ht="14.25" customHeight="1">
      <c r="A55" s="3">
        <v>1530</v>
      </c>
      <c r="B55" s="1" t="s">
        <v>5596</v>
      </c>
      <c r="C55" s="1" t="str">
        <f>"JBT-0"&amp;(MID(C53,5,3)+1)</f>
        <v>JBT-043</v>
      </c>
      <c r="D55" s="3">
        <v>2</v>
      </c>
      <c r="E55" s="3" t="s">
        <v>16</v>
      </c>
      <c r="F55" s="1" t="s">
        <v>454</v>
      </c>
      <c r="G55" s="1" t="s">
        <v>455</v>
      </c>
      <c r="H55" s="3" t="s">
        <v>1656</v>
      </c>
      <c r="I55" s="1" t="s">
        <v>86</v>
      </c>
      <c r="J55" s="1" t="s">
        <v>11</v>
      </c>
      <c r="K55" s="1">
        <v>1550</v>
      </c>
      <c r="L55" s="1" t="s">
        <v>1175</v>
      </c>
      <c r="M55" s="1" t="s">
        <v>454</v>
      </c>
      <c r="N55" s="1" t="s">
        <v>455</v>
      </c>
      <c r="P55" s="3" t="s">
        <v>16</v>
      </c>
      <c r="Q55" s="3">
        <v>4</v>
      </c>
      <c r="R55" s="28" t="s">
        <v>5690</v>
      </c>
      <c r="S55" s="3">
        <v>1370</v>
      </c>
      <c r="T55" s="1" t="s">
        <v>1160</v>
      </c>
      <c r="U55" s="3" t="s">
        <v>21</v>
      </c>
      <c r="V55" s="3">
        <v>2</v>
      </c>
      <c r="W55" s="1" t="s">
        <v>2584</v>
      </c>
      <c r="X55" s="1" t="s">
        <v>2585</v>
      </c>
      <c r="Y55" s="1" t="s">
        <v>1161</v>
      </c>
      <c r="Z55" s="1" t="s">
        <v>2586</v>
      </c>
      <c r="AB55" s="65" t="s">
        <v>1705</v>
      </c>
      <c r="AC55" s="1" t="s">
        <v>3975</v>
      </c>
    </row>
    <row r="56" spans="1:29" ht="14.25" customHeight="1">
      <c r="A56" s="3">
        <v>1540</v>
      </c>
      <c r="B56" s="1" t="s">
        <v>5596</v>
      </c>
      <c r="C56" s="1" t="str">
        <f>"JBT-0"&amp;(MID(C55,5,3)+1)</f>
        <v>JBT-044</v>
      </c>
      <c r="D56" s="3">
        <v>2</v>
      </c>
      <c r="E56" s="3" t="s">
        <v>21</v>
      </c>
      <c r="F56" s="1" t="s">
        <v>460</v>
      </c>
      <c r="G56" s="1" t="s">
        <v>460</v>
      </c>
      <c r="H56" s="3" t="s">
        <v>1656</v>
      </c>
      <c r="I56" s="1" t="s">
        <v>92</v>
      </c>
      <c r="J56" s="1" t="s">
        <v>11</v>
      </c>
      <c r="K56" s="1">
        <v>1580</v>
      </c>
      <c r="L56" s="1" t="s">
        <v>1182</v>
      </c>
      <c r="M56" s="1" t="s">
        <v>460</v>
      </c>
      <c r="N56" s="1" t="s">
        <v>460</v>
      </c>
      <c r="O56" s="3" t="s">
        <v>5893</v>
      </c>
      <c r="P56" s="3" t="s">
        <v>21</v>
      </c>
      <c r="Q56" s="3">
        <v>4</v>
      </c>
      <c r="R56" s="28" t="s">
        <v>5691</v>
      </c>
      <c r="S56" s="3">
        <v>1410</v>
      </c>
      <c r="AB56" s="65"/>
    </row>
    <row r="57" spans="1:29" ht="14.25" customHeight="1">
      <c r="A57" s="3">
        <v>1550</v>
      </c>
      <c r="B57" s="1" t="s">
        <v>5596</v>
      </c>
      <c r="C57" s="1" t="str">
        <f>"JBT-0"&amp;(MID(C56,5,3)+1)</f>
        <v>JBT-045</v>
      </c>
      <c r="D57" s="3">
        <v>2</v>
      </c>
      <c r="E57" s="3" t="s">
        <v>16</v>
      </c>
      <c r="F57" s="1" t="s">
        <v>456</v>
      </c>
      <c r="G57" s="1" t="s">
        <v>457</v>
      </c>
      <c r="H57" s="3" t="s">
        <v>1695</v>
      </c>
      <c r="I57" s="1" t="s">
        <v>88</v>
      </c>
      <c r="J57" s="1" t="s">
        <v>11</v>
      </c>
      <c r="K57" s="1">
        <v>1560</v>
      </c>
      <c r="L57" s="1" t="s">
        <v>1177</v>
      </c>
      <c r="M57" s="1" t="s">
        <v>456</v>
      </c>
      <c r="N57" s="1" t="s">
        <v>457</v>
      </c>
      <c r="P57" s="3" t="s">
        <v>16</v>
      </c>
      <c r="Q57" s="3">
        <v>4</v>
      </c>
      <c r="R57" s="28" t="s">
        <v>5692</v>
      </c>
      <c r="S57" s="3">
        <v>1420</v>
      </c>
      <c r="AB57" s="65"/>
    </row>
    <row r="58" spans="1:29" ht="14.25" customHeight="1">
      <c r="A58" s="3">
        <v>1560</v>
      </c>
      <c r="B58" s="1" t="s">
        <v>5596</v>
      </c>
      <c r="C58" s="1" t="str">
        <f>"JBT-0"&amp;(MID(C57,5,3)+1)</f>
        <v>JBT-046</v>
      </c>
      <c r="D58" s="3">
        <v>2</v>
      </c>
      <c r="E58" s="3" t="s">
        <v>16</v>
      </c>
      <c r="F58" s="1" t="s">
        <v>458</v>
      </c>
      <c r="G58" s="1" t="s">
        <v>459</v>
      </c>
      <c r="H58" s="3" t="s">
        <v>1656</v>
      </c>
      <c r="I58" s="1" t="s">
        <v>90</v>
      </c>
      <c r="J58" s="1" t="s">
        <v>11</v>
      </c>
      <c r="K58" s="1">
        <v>1570</v>
      </c>
      <c r="L58" s="1" t="s">
        <v>1180</v>
      </c>
      <c r="M58" s="1" t="s">
        <v>458</v>
      </c>
      <c r="N58" s="1" t="s">
        <v>459</v>
      </c>
      <c r="P58" s="3" t="s">
        <v>16</v>
      </c>
      <c r="Q58" s="3">
        <v>4</v>
      </c>
      <c r="R58" s="28" t="s">
        <v>5693</v>
      </c>
      <c r="S58" s="3">
        <v>1440</v>
      </c>
      <c r="T58" s="1" t="s">
        <v>1178</v>
      </c>
      <c r="U58" s="3" t="s">
        <v>16</v>
      </c>
      <c r="V58" s="3">
        <v>2</v>
      </c>
      <c r="W58" s="1" t="s">
        <v>2611</v>
      </c>
      <c r="X58" s="1" t="s">
        <v>2612</v>
      </c>
      <c r="Y58" s="1" t="s">
        <v>1179</v>
      </c>
      <c r="Z58" s="1" t="s">
        <v>2613</v>
      </c>
      <c r="AB58" s="65" t="s">
        <v>1695</v>
      </c>
      <c r="AC58" s="1" t="s">
        <v>3979</v>
      </c>
    </row>
    <row r="59" spans="1:29" ht="14.25" customHeight="1">
      <c r="A59" s="3">
        <v>1570</v>
      </c>
      <c r="B59" s="1" t="s">
        <v>5596</v>
      </c>
      <c r="C59" s="1" t="str">
        <f>"JBT-0"&amp;(MID(C58,5,3)+1)</f>
        <v>JBT-047</v>
      </c>
      <c r="D59" s="3">
        <v>2</v>
      </c>
      <c r="E59" s="3" t="s">
        <v>16</v>
      </c>
      <c r="F59" s="1" t="s">
        <v>463</v>
      </c>
      <c r="G59" s="1" t="s">
        <v>463</v>
      </c>
      <c r="H59" s="3" t="s">
        <v>5585</v>
      </c>
      <c r="I59" s="1" t="s">
        <v>94</v>
      </c>
      <c r="J59" s="1" t="s">
        <v>11</v>
      </c>
      <c r="K59" s="1">
        <v>1590</v>
      </c>
      <c r="L59" s="1" t="s">
        <v>1186</v>
      </c>
      <c r="M59" s="1" t="s">
        <v>463</v>
      </c>
      <c r="N59" s="1" t="s">
        <v>463</v>
      </c>
      <c r="P59" s="3" t="s">
        <v>16</v>
      </c>
      <c r="Q59" s="3">
        <v>4</v>
      </c>
      <c r="R59" s="28" t="s">
        <v>5694</v>
      </c>
      <c r="S59" s="3">
        <v>1380</v>
      </c>
      <c r="T59" s="1" t="s">
        <v>1167</v>
      </c>
      <c r="U59" s="3" t="s">
        <v>16</v>
      </c>
      <c r="V59" s="3">
        <v>2</v>
      </c>
      <c r="W59" s="1" t="s">
        <v>2587</v>
      </c>
      <c r="X59" s="1" t="s">
        <v>2588</v>
      </c>
      <c r="Y59" s="1" t="s">
        <v>1168</v>
      </c>
      <c r="Z59" s="1" t="s">
        <v>2589</v>
      </c>
      <c r="AB59" s="65" t="s">
        <v>1695</v>
      </c>
      <c r="AC59" s="1" t="s">
        <v>3976</v>
      </c>
    </row>
    <row r="60" spans="1:29" ht="14.25" customHeight="1">
      <c r="A60" s="3">
        <v>1580</v>
      </c>
      <c r="B60" s="1" t="s">
        <v>5596</v>
      </c>
      <c r="C60" s="1" t="str">
        <f>"JBG-0"&amp;(MID(C54,5,3)+1)</f>
        <v>JBG-012</v>
      </c>
      <c r="D60" s="3">
        <v>1</v>
      </c>
      <c r="E60" s="3" t="s">
        <v>21</v>
      </c>
      <c r="F60" s="1" t="s">
        <v>1823</v>
      </c>
      <c r="G60" s="1" t="s">
        <v>5521</v>
      </c>
      <c r="H60" s="3" t="s">
        <v>5584</v>
      </c>
      <c r="I60" s="1" t="s">
        <v>101</v>
      </c>
      <c r="J60" s="1" t="s">
        <v>19</v>
      </c>
      <c r="K60" s="1">
        <v>1630</v>
      </c>
      <c r="L60" s="1" t="s">
        <v>1561</v>
      </c>
      <c r="M60" s="1" t="s">
        <v>103</v>
      </c>
      <c r="N60" s="1" t="s">
        <v>467</v>
      </c>
      <c r="P60" s="3" t="s">
        <v>21</v>
      </c>
      <c r="Q60" s="3">
        <v>4</v>
      </c>
      <c r="R60" s="28" t="s">
        <v>4592</v>
      </c>
      <c r="S60" s="3">
        <v>1470</v>
      </c>
      <c r="T60" s="1" t="s">
        <v>1183</v>
      </c>
      <c r="U60" s="3" t="s">
        <v>21</v>
      </c>
      <c r="V60" s="3">
        <v>1</v>
      </c>
      <c r="W60" s="1" t="s">
        <v>1184</v>
      </c>
      <c r="X60" s="1" t="s">
        <v>1823</v>
      </c>
      <c r="Y60" s="1" t="s">
        <v>1185</v>
      </c>
      <c r="Z60" s="1" t="s">
        <v>1824</v>
      </c>
      <c r="AB60" s="65">
        <v>0</v>
      </c>
      <c r="AC60" s="1" t="s">
        <v>3981</v>
      </c>
    </row>
    <row r="61" spans="1:29" ht="14.25" customHeight="1">
      <c r="A61" s="3">
        <v>1590</v>
      </c>
      <c r="B61" s="1" t="s">
        <v>5596</v>
      </c>
      <c r="C61" s="1" t="str">
        <f>"JBT-0"&amp;(MID(C59,5,3)+1)</f>
        <v>JBT-048</v>
      </c>
      <c r="D61" s="3">
        <v>2</v>
      </c>
      <c r="E61" s="3" t="s">
        <v>21</v>
      </c>
      <c r="F61" s="1" t="s">
        <v>5522</v>
      </c>
      <c r="G61" s="1" t="s">
        <v>468</v>
      </c>
      <c r="H61" s="3" t="s">
        <v>1632</v>
      </c>
      <c r="I61" s="1" t="s">
        <v>104</v>
      </c>
      <c r="J61" s="1" t="s">
        <v>11</v>
      </c>
      <c r="K61" s="1">
        <v>1650</v>
      </c>
      <c r="L61" s="1" t="s">
        <v>1189</v>
      </c>
      <c r="M61" s="1" t="s">
        <v>4145</v>
      </c>
      <c r="N61" s="1" t="s">
        <v>468</v>
      </c>
      <c r="P61" s="3" t="s">
        <v>21</v>
      </c>
      <c r="Q61" s="3">
        <v>5</v>
      </c>
      <c r="R61" s="28" t="s">
        <v>4593</v>
      </c>
      <c r="S61" s="3">
        <v>1550</v>
      </c>
      <c r="T61" s="1" t="s">
        <v>1187</v>
      </c>
      <c r="U61" s="3" t="s">
        <v>65</v>
      </c>
      <c r="V61" s="3">
        <v>2</v>
      </c>
      <c r="W61" s="1" t="s">
        <v>1841</v>
      </c>
      <c r="X61" s="1" t="s">
        <v>1842</v>
      </c>
      <c r="Y61" s="1" t="s">
        <v>1188</v>
      </c>
      <c r="Z61" s="1" t="s">
        <v>1843</v>
      </c>
      <c r="AB61" s="65" t="s">
        <v>1632</v>
      </c>
      <c r="AC61" s="1" t="s">
        <v>3982</v>
      </c>
    </row>
    <row r="62" spans="1:29" ht="14.25" customHeight="1">
      <c r="A62" s="3">
        <v>1600</v>
      </c>
      <c r="B62" s="1" t="s">
        <v>5596</v>
      </c>
      <c r="C62" s="1" t="str">
        <f>C61&amp;"-1"</f>
        <v>JBT-048-1</v>
      </c>
      <c r="D62" s="3">
        <v>3</v>
      </c>
      <c r="E62" s="3" t="s">
        <v>3958</v>
      </c>
      <c r="F62" s="1" t="s">
        <v>5469</v>
      </c>
      <c r="G62" s="1" t="s">
        <v>5470</v>
      </c>
      <c r="H62" s="3" t="s">
        <v>1656</v>
      </c>
      <c r="S62" s="3">
        <v>1560</v>
      </c>
      <c r="T62" s="1" t="s">
        <v>3862</v>
      </c>
      <c r="U62" s="3" t="s">
        <v>16</v>
      </c>
      <c r="V62" s="3">
        <v>3</v>
      </c>
      <c r="W62" s="1" t="s">
        <v>1845</v>
      </c>
      <c r="X62" s="1" t="s">
        <v>1846</v>
      </c>
      <c r="Y62" s="1" t="s">
        <v>1847</v>
      </c>
      <c r="Z62" s="1" t="s">
        <v>1848</v>
      </c>
      <c r="AB62" s="65" t="s">
        <v>1656</v>
      </c>
      <c r="AC62" s="1" t="s">
        <v>5003</v>
      </c>
    </row>
    <row r="63" spans="1:29" ht="14.25" customHeight="1">
      <c r="A63" s="3">
        <v>1610</v>
      </c>
      <c r="B63" s="1" t="s">
        <v>5596</v>
      </c>
      <c r="C63" s="1" t="str">
        <f>"JBT-0"&amp;(MID(C62,5,3)+1)</f>
        <v>JBT-049</v>
      </c>
      <c r="D63" s="3">
        <v>2</v>
      </c>
      <c r="E63" s="3" t="s">
        <v>16</v>
      </c>
      <c r="F63" s="1" t="s">
        <v>5523</v>
      </c>
      <c r="G63" s="1" t="s">
        <v>470</v>
      </c>
      <c r="H63" s="3" t="s">
        <v>1632</v>
      </c>
      <c r="I63" s="1" t="s">
        <v>107</v>
      </c>
      <c r="J63" s="1" t="s">
        <v>11</v>
      </c>
      <c r="K63" s="1">
        <v>1660</v>
      </c>
      <c r="L63" s="1" t="s">
        <v>1192</v>
      </c>
      <c r="M63" s="1" t="s">
        <v>4147</v>
      </c>
      <c r="N63" s="1" t="s">
        <v>470</v>
      </c>
      <c r="P63" s="3" t="s">
        <v>16</v>
      </c>
      <c r="Q63" s="3">
        <v>5</v>
      </c>
      <c r="R63" s="28" t="s">
        <v>4594</v>
      </c>
      <c r="S63" s="3">
        <v>1790</v>
      </c>
      <c r="T63" s="1" t="s">
        <v>1190</v>
      </c>
      <c r="U63" s="3" t="s">
        <v>16</v>
      </c>
      <c r="V63" s="3">
        <v>2</v>
      </c>
      <c r="W63" s="1" t="s">
        <v>1850</v>
      </c>
      <c r="X63" s="1" t="s">
        <v>1851</v>
      </c>
      <c r="Y63" s="1" t="s">
        <v>1191</v>
      </c>
      <c r="Z63" s="1" t="s">
        <v>1852</v>
      </c>
      <c r="AB63" s="65" t="s">
        <v>1632</v>
      </c>
      <c r="AC63" s="1" t="s">
        <v>3983</v>
      </c>
    </row>
    <row r="64" spans="1:29" ht="14.25" customHeight="1">
      <c r="A64" s="3">
        <v>1620</v>
      </c>
      <c r="B64" s="1" t="s">
        <v>5596</v>
      </c>
      <c r="C64" s="1" t="str">
        <f>C63&amp;"-1"</f>
        <v>JBT-049-1</v>
      </c>
      <c r="D64" s="3">
        <v>3</v>
      </c>
      <c r="E64" s="3" t="s">
        <v>3958</v>
      </c>
      <c r="F64" s="1" t="s">
        <v>5469</v>
      </c>
      <c r="G64" s="1" t="s">
        <v>5470</v>
      </c>
      <c r="H64" s="3" t="s">
        <v>1656</v>
      </c>
      <c r="S64" s="3">
        <v>1800</v>
      </c>
      <c r="T64" s="1" t="s">
        <v>3863</v>
      </c>
      <c r="U64" s="3" t="s">
        <v>16</v>
      </c>
      <c r="V64" s="3">
        <v>3</v>
      </c>
      <c r="W64" s="1" t="s">
        <v>1855</v>
      </c>
      <c r="X64" s="1" t="s">
        <v>1846</v>
      </c>
      <c r="Y64" s="1" t="s">
        <v>1856</v>
      </c>
      <c r="Z64" s="1" t="s">
        <v>1857</v>
      </c>
      <c r="AB64" s="65" t="s">
        <v>1656</v>
      </c>
      <c r="AC64" s="1" t="s">
        <v>5004</v>
      </c>
    </row>
    <row r="65" spans="1:29" ht="14.25" customHeight="1">
      <c r="A65" s="3">
        <v>1630</v>
      </c>
      <c r="B65" s="1" t="s">
        <v>5596</v>
      </c>
      <c r="C65" s="1" t="str">
        <f>"JBT-0"&amp;(MID(C64,5,3)+1)</f>
        <v>JBT-050</v>
      </c>
      <c r="D65" s="3">
        <v>2</v>
      </c>
      <c r="E65" s="3" t="s">
        <v>21</v>
      </c>
      <c r="F65" s="1" t="s">
        <v>1829</v>
      </c>
      <c r="G65" s="1" t="s">
        <v>472</v>
      </c>
      <c r="H65" s="3" t="s">
        <v>1695</v>
      </c>
      <c r="I65" s="1" t="s">
        <v>110</v>
      </c>
      <c r="J65" s="1" t="s">
        <v>11</v>
      </c>
      <c r="K65" s="1">
        <v>1670</v>
      </c>
      <c r="L65" s="1" t="s">
        <v>1195</v>
      </c>
      <c r="M65" s="1" t="s">
        <v>471</v>
      </c>
      <c r="N65" s="1" t="s">
        <v>472</v>
      </c>
      <c r="P65" s="3" t="s">
        <v>21</v>
      </c>
      <c r="Q65" s="3">
        <v>5</v>
      </c>
      <c r="R65" s="28" t="s">
        <v>4595</v>
      </c>
      <c r="S65" s="3">
        <v>1780</v>
      </c>
      <c r="T65" s="1" t="s">
        <v>1193</v>
      </c>
      <c r="U65" s="3" t="s">
        <v>21</v>
      </c>
      <c r="V65" s="3">
        <v>2</v>
      </c>
      <c r="W65" s="1" t="s">
        <v>1828</v>
      </c>
      <c r="X65" s="1" t="s">
        <v>1829</v>
      </c>
      <c r="Y65" s="1" t="s">
        <v>1194</v>
      </c>
      <c r="Z65" s="1" t="s">
        <v>1830</v>
      </c>
      <c r="AB65" s="65" t="s">
        <v>1695</v>
      </c>
      <c r="AC65" s="1" t="s">
        <v>3984</v>
      </c>
    </row>
    <row r="66" spans="1:29" ht="14.25" customHeight="1">
      <c r="A66" s="3">
        <v>1640</v>
      </c>
      <c r="B66" s="1" t="s">
        <v>5596</v>
      </c>
      <c r="C66" s="1" t="str">
        <f>"JBT-0"&amp;(MID(C65,5,3)+1)</f>
        <v>JBT-051</v>
      </c>
      <c r="D66" s="3">
        <v>2</v>
      </c>
      <c r="E66" s="3" t="s">
        <v>3958</v>
      </c>
      <c r="F66" s="1" t="s">
        <v>1836</v>
      </c>
      <c r="G66" s="1" t="s">
        <v>1838</v>
      </c>
      <c r="H66" s="3" t="s">
        <v>1695</v>
      </c>
      <c r="S66" s="3">
        <v>1580</v>
      </c>
      <c r="T66" s="7" t="s">
        <v>3453</v>
      </c>
      <c r="U66" s="3" t="s">
        <v>16</v>
      </c>
      <c r="V66" s="3">
        <v>2</v>
      </c>
      <c r="W66" s="1" t="s">
        <v>1835</v>
      </c>
      <c r="X66" s="1" t="s">
        <v>1836</v>
      </c>
      <c r="Y66" s="1" t="s">
        <v>1837</v>
      </c>
      <c r="Z66" s="1" t="s">
        <v>1838</v>
      </c>
      <c r="AB66" s="65" t="s">
        <v>1695</v>
      </c>
      <c r="AC66" s="1" t="s">
        <v>5002</v>
      </c>
    </row>
    <row r="67" spans="1:29" ht="14.25" customHeight="1">
      <c r="A67" s="3">
        <v>1650</v>
      </c>
      <c r="B67" s="1" t="s">
        <v>5596</v>
      </c>
      <c r="C67" s="1" t="str">
        <f>"JBT-0"&amp;(MID(C66,5,3)+1)</f>
        <v>JBT-052</v>
      </c>
      <c r="D67" s="3">
        <v>2</v>
      </c>
      <c r="E67" s="3" t="s">
        <v>21</v>
      </c>
      <c r="F67" s="1" t="s">
        <v>474</v>
      </c>
      <c r="G67" s="1" t="s">
        <v>4149</v>
      </c>
      <c r="H67" s="3" t="s">
        <v>1632</v>
      </c>
      <c r="I67" s="1" t="s">
        <v>473</v>
      </c>
      <c r="J67" s="1" t="s">
        <v>11</v>
      </c>
      <c r="K67" s="1">
        <v>1680</v>
      </c>
      <c r="L67" s="1" t="s">
        <v>1200</v>
      </c>
      <c r="M67" s="1" t="s">
        <v>474</v>
      </c>
      <c r="N67" s="1" t="s">
        <v>4149</v>
      </c>
      <c r="P67" s="3" t="s">
        <v>21</v>
      </c>
      <c r="Q67" s="3">
        <v>5</v>
      </c>
      <c r="R67" s="28" t="s">
        <v>4596</v>
      </c>
      <c r="S67" s="3">
        <v>1700</v>
      </c>
      <c r="T67" s="1" t="s">
        <v>3471</v>
      </c>
      <c r="U67" s="3" t="s">
        <v>16</v>
      </c>
      <c r="V67" s="3">
        <v>2</v>
      </c>
      <c r="W67" s="1" t="s">
        <v>1862</v>
      </c>
      <c r="X67" s="1" t="s">
        <v>1863</v>
      </c>
      <c r="Y67" s="1" t="s">
        <v>1864</v>
      </c>
      <c r="Z67" s="1" t="s">
        <v>1865</v>
      </c>
      <c r="AB67" s="65" t="s">
        <v>1656</v>
      </c>
      <c r="AC67" s="1" t="s">
        <v>3985</v>
      </c>
    </row>
    <row r="68" spans="1:29" ht="14.25" customHeight="1">
      <c r="A68" s="3">
        <v>1660</v>
      </c>
      <c r="B68" s="1" t="s">
        <v>5596</v>
      </c>
      <c r="C68" s="1" t="str">
        <f>C67&amp;"-1"</f>
        <v>JBT-052-1</v>
      </c>
      <c r="D68" s="3">
        <v>3</v>
      </c>
      <c r="E68" s="3" t="s">
        <v>16</v>
      </c>
      <c r="F68" s="1" t="s">
        <v>2832</v>
      </c>
      <c r="G68" s="1" t="s">
        <v>4152</v>
      </c>
      <c r="H68" s="3" t="s">
        <v>1656</v>
      </c>
      <c r="I68" s="1" t="s">
        <v>4150</v>
      </c>
      <c r="J68" s="1" t="s">
        <v>11</v>
      </c>
      <c r="K68" s="1">
        <v>1690</v>
      </c>
      <c r="L68" s="1" t="s">
        <v>1201</v>
      </c>
      <c r="M68" s="1" t="s">
        <v>4151</v>
      </c>
      <c r="N68" s="1" t="s">
        <v>4152</v>
      </c>
      <c r="P68" s="3" t="s">
        <v>21</v>
      </c>
      <c r="Q68" s="3">
        <v>5</v>
      </c>
      <c r="R68" s="28" t="s">
        <v>4597</v>
      </c>
      <c r="S68" s="3">
        <v>1705</v>
      </c>
      <c r="U68" s="3" t="s">
        <v>21</v>
      </c>
      <c r="V68" s="3">
        <v>3</v>
      </c>
      <c r="W68" s="1" t="s">
        <v>2831</v>
      </c>
      <c r="X68" s="1" t="s">
        <v>2832</v>
      </c>
      <c r="Y68" s="1" t="s">
        <v>2833</v>
      </c>
      <c r="Z68" s="1" t="s">
        <v>5624</v>
      </c>
      <c r="AB68" s="65" t="s">
        <v>1656</v>
      </c>
      <c r="AC68" s="1" t="s">
        <v>5092</v>
      </c>
    </row>
    <row r="69" spans="1:29" ht="14.25" customHeight="1">
      <c r="A69" s="3">
        <v>1670</v>
      </c>
      <c r="B69" s="1" t="s">
        <v>5596</v>
      </c>
      <c r="C69" s="1" t="str">
        <f>"JBT-0"&amp;(MID(C67,5,3)+1)</f>
        <v>JBT-053</v>
      </c>
      <c r="D69" s="3">
        <v>2</v>
      </c>
      <c r="E69" s="3" t="s">
        <v>21</v>
      </c>
      <c r="F69" s="1" t="s">
        <v>1870</v>
      </c>
      <c r="G69" s="1" t="s">
        <v>4152</v>
      </c>
      <c r="H69" s="3" t="s">
        <v>1632</v>
      </c>
      <c r="S69" s="3">
        <v>1740</v>
      </c>
      <c r="T69" s="7" t="s">
        <v>1196</v>
      </c>
      <c r="U69" s="3" t="s">
        <v>16</v>
      </c>
      <c r="V69" s="3">
        <v>2</v>
      </c>
      <c r="W69" s="1" t="s">
        <v>1869</v>
      </c>
      <c r="X69" s="1" t="s">
        <v>1870</v>
      </c>
      <c r="Y69" s="1" t="s">
        <v>1197</v>
      </c>
      <c r="Z69" s="1" t="s">
        <v>1871</v>
      </c>
      <c r="AB69" s="65" t="s">
        <v>1656</v>
      </c>
      <c r="AC69" s="1" t="s">
        <v>5005</v>
      </c>
    </row>
    <row r="70" spans="1:29" ht="14.25" customHeight="1">
      <c r="A70" s="3">
        <v>1680</v>
      </c>
      <c r="B70" s="1" t="s">
        <v>5596</v>
      </c>
      <c r="C70" s="1" t="str">
        <f>C69&amp;"-1"</f>
        <v>JBT-053-1</v>
      </c>
      <c r="D70" s="3">
        <v>3</v>
      </c>
      <c r="E70" s="3" t="s">
        <v>16</v>
      </c>
      <c r="F70" s="1" t="s">
        <v>2832</v>
      </c>
      <c r="G70" s="1" t="s">
        <v>5623</v>
      </c>
      <c r="H70" s="3" t="s">
        <v>1656</v>
      </c>
      <c r="S70" s="3">
        <v>1745</v>
      </c>
      <c r="T70" s="7"/>
      <c r="U70" s="3" t="s">
        <v>21</v>
      </c>
      <c r="V70" s="3">
        <v>3</v>
      </c>
      <c r="W70" s="1" t="s">
        <v>2831</v>
      </c>
      <c r="X70" s="1" t="s">
        <v>2832</v>
      </c>
      <c r="Y70" s="1" t="s">
        <v>2833</v>
      </c>
      <c r="Z70" s="1" t="s">
        <v>5625</v>
      </c>
      <c r="AA70" s="3" t="s">
        <v>2837</v>
      </c>
      <c r="AB70" s="65" t="s">
        <v>1656</v>
      </c>
      <c r="AC70" s="1" t="s">
        <v>5095</v>
      </c>
    </row>
    <row r="71" spans="1:29" ht="14.25" customHeight="1">
      <c r="A71" s="3">
        <v>1690</v>
      </c>
      <c r="B71" s="1" t="s">
        <v>5596</v>
      </c>
      <c r="C71" s="1" t="str">
        <f>"JBG-0"&amp;(MID(C60,5,3)+1)</f>
        <v>JBG-013</v>
      </c>
      <c r="E71" s="3" t="s">
        <v>21</v>
      </c>
      <c r="F71" s="1" t="s">
        <v>4157</v>
      </c>
      <c r="G71" s="1" t="s">
        <v>4158</v>
      </c>
      <c r="H71" s="3" t="s">
        <v>5584</v>
      </c>
      <c r="I71" s="42" t="s">
        <v>3830</v>
      </c>
      <c r="J71" s="42" t="s">
        <v>19</v>
      </c>
      <c r="K71" s="1">
        <v>1920</v>
      </c>
      <c r="L71" s="42" t="s">
        <v>1564</v>
      </c>
      <c r="M71" s="42" t="s">
        <v>4157</v>
      </c>
      <c r="N71" s="42" t="s">
        <v>4158</v>
      </c>
      <c r="O71" s="43"/>
      <c r="P71" s="43" t="s">
        <v>21</v>
      </c>
      <c r="Q71" s="3">
        <v>5</v>
      </c>
      <c r="R71" s="42" t="s">
        <v>4615</v>
      </c>
      <c r="S71" s="3" t="s">
        <v>3061</v>
      </c>
      <c r="U71" s="3" t="s">
        <v>3061</v>
      </c>
      <c r="V71" s="3" t="s">
        <v>3061</v>
      </c>
      <c r="W71" s="1" t="s">
        <v>3061</v>
      </c>
      <c r="X71" s="1" t="s">
        <v>3061</v>
      </c>
      <c r="Y71" s="1" t="s">
        <v>3061</v>
      </c>
      <c r="Z71" s="1" t="s">
        <v>3061</v>
      </c>
      <c r="AB71" s="65" t="s">
        <v>3061</v>
      </c>
      <c r="AC71" s="1" t="s">
        <v>3061</v>
      </c>
    </row>
    <row r="72" spans="1:29" ht="14.25" customHeight="1">
      <c r="A72" s="3">
        <v>1700</v>
      </c>
      <c r="B72" s="1" t="s">
        <v>5596</v>
      </c>
      <c r="C72" s="1" t="str">
        <f>"JBT-0"&amp;(MID(C73,5,3)+1)</f>
        <v>JBT-055</v>
      </c>
      <c r="D72" s="3">
        <v>2</v>
      </c>
      <c r="E72" s="3" t="s">
        <v>21</v>
      </c>
      <c r="F72" s="1" t="s">
        <v>4161</v>
      </c>
      <c r="G72" s="1" t="s">
        <v>4162</v>
      </c>
      <c r="H72" s="3" t="s">
        <v>1656</v>
      </c>
      <c r="I72" s="42" t="s">
        <v>125</v>
      </c>
      <c r="J72" s="42" t="s">
        <v>11</v>
      </c>
      <c r="K72" s="1">
        <v>1950</v>
      </c>
      <c r="L72" s="42" t="s">
        <v>1239</v>
      </c>
      <c r="M72" s="42" t="s">
        <v>4161</v>
      </c>
      <c r="N72" s="42" t="s">
        <v>4162</v>
      </c>
      <c r="O72" s="43"/>
      <c r="P72" s="43" t="s">
        <v>21</v>
      </c>
      <c r="Q72" s="3">
        <v>6</v>
      </c>
      <c r="R72" s="42" t="s">
        <v>4617</v>
      </c>
      <c r="S72" s="3">
        <v>1490</v>
      </c>
      <c r="T72" s="1" t="s">
        <v>3479</v>
      </c>
      <c r="U72" s="3" t="s">
        <v>21</v>
      </c>
      <c r="V72" s="3">
        <v>2</v>
      </c>
      <c r="W72" s="1" t="s">
        <v>1880</v>
      </c>
      <c r="X72" s="1" t="s">
        <v>1881</v>
      </c>
      <c r="Y72" s="1" t="s">
        <v>1882</v>
      </c>
      <c r="Z72" s="1" t="s">
        <v>1883</v>
      </c>
      <c r="AB72" s="65" t="s">
        <v>1632</v>
      </c>
      <c r="AC72" s="1" t="s">
        <v>3986</v>
      </c>
    </row>
    <row r="73" spans="1:29" ht="14.25" customHeight="1">
      <c r="A73" s="3">
        <v>1710</v>
      </c>
      <c r="B73" s="1" t="s">
        <v>5596</v>
      </c>
      <c r="C73" s="1" t="str">
        <f>"JBT-0"&amp;(MID(C69,5,3)+1)</f>
        <v>JBT-054</v>
      </c>
      <c r="D73" s="3">
        <v>3</v>
      </c>
      <c r="E73" s="3" t="s">
        <v>21</v>
      </c>
      <c r="F73" s="1" t="s">
        <v>4159</v>
      </c>
      <c r="G73" s="1" t="s">
        <v>4160</v>
      </c>
      <c r="H73" s="3" t="s">
        <v>1632</v>
      </c>
      <c r="I73" s="42" t="s">
        <v>3798</v>
      </c>
      <c r="J73" s="42" t="s">
        <v>11</v>
      </c>
      <c r="K73" s="1">
        <v>1940</v>
      </c>
      <c r="L73" s="42" t="s">
        <v>1236</v>
      </c>
      <c r="M73" s="42" t="s">
        <v>4159</v>
      </c>
      <c r="N73" s="42" t="s">
        <v>4160</v>
      </c>
      <c r="O73" s="43"/>
      <c r="P73" s="43" t="s">
        <v>21</v>
      </c>
      <c r="Q73" s="3">
        <v>6</v>
      </c>
      <c r="R73" s="53" t="s">
        <v>4616</v>
      </c>
      <c r="S73" s="3">
        <v>1500</v>
      </c>
      <c r="T73" s="1" t="s">
        <v>3794</v>
      </c>
      <c r="U73" s="3" t="s">
        <v>21</v>
      </c>
      <c r="V73" s="3">
        <v>3</v>
      </c>
      <c r="W73" s="1" t="s">
        <v>1887</v>
      </c>
      <c r="X73" s="1" t="s">
        <v>1846</v>
      </c>
      <c r="Y73" s="1" t="s">
        <v>1888</v>
      </c>
      <c r="Z73" s="1" t="s">
        <v>1889</v>
      </c>
      <c r="AB73" s="65" t="s">
        <v>1656</v>
      </c>
      <c r="AC73" s="1" t="s">
        <v>3987</v>
      </c>
    </row>
    <row r="74" spans="1:29" ht="14.25" customHeight="1">
      <c r="A74" s="3">
        <v>1720</v>
      </c>
      <c r="B74" s="1" t="s">
        <v>5596</v>
      </c>
      <c r="C74" s="1" t="str">
        <f>"JBG-0"&amp;(MID(C71,5,3)+1)</f>
        <v>JBG-014</v>
      </c>
      <c r="D74" s="3">
        <v>2</v>
      </c>
      <c r="E74" s="3" t="s">
        <v>16</v>
      </c>
      <c r="F74" s="1" t="s">
        <v>1951</v>
      </c>
      <c r="G74" s="1" t="s">
        <v>5179</v>
      </c>
      <c r="H74" s="3" t="s">
        <v>5584</v>
      </c>
      <c r="I74" s="1" t="s">
        <v>112</v>
      </c>
      <c r="J74" s="1" t="s">
        <v>19</v>
      </c>
      <c r="K74" s="1">
        <v>1700</v>
      </c>
      <c r="L74" s="1" t="s">
        <v>1562</v>
      </c>
      <c r="M74" s="1" t="s">
        <v>477</v>
      </c>
      <c r="N74" s="1" t="s">
        <v>114</v>
      </c>
      <c r="P74" s="3" t="s">
        <v>16</v>
      </c>
      <c r="Q74" s="3">
        <v>5</v>
      </c>
      <c r="R74" s="28" t="s">
        <v>4598</v>
      </c>
      <c r="S74" s="3">
        <v>1820</v>
      </c>
      <c r="T74" s="1" t="s">
        <v>1198</v>
      </c>
      <c r="U74" s="3" t="s">
        <v>16</v>
      </c>
      <c r="V74" s="3">
        <v>2</v>
      </c>
      <c r="W74" s="1" t="s">
        <v>1950</v>
      </c>
      <c r="X74" s="1" t="s">
        <v>1951</v>
      </c>
      <c r="Y74" s="1" t="s">
        <v>1199</v>
      </c>
      <c r="Z74" s="1" t="s">
        <v>1952</v>
      </c>
      <c r="AB74" s="65">
        <v>0</v>
      </c>
      <c r="AC74" s="1" t="s">
        <v>3988</v>
      </c>
    </row>
    <row r="75" spans="1:29" ht="14.25" customHeight="1">
      <c r="A75" s="3">
        <v>1730</v>
      </c>
      <c r="B75" s="1" t="s">
        <v>5596</v>
      </c>
      <c r="C75" s="1" t="str">
        <f>"JBT-0"&amp;(MID(C72,5,3)+1)</f>
        <v>JBT-056</v>
      </c>
      <c r="D75" s="3">
        <v>3</v>
      </c>
      <c r="E75" s="3" t="s">
        <v>16</v>
      </c>
      <c r="F75" s="1" t="s">
        <v>479</v>
      </c>
      <c r="G75" s="1" t="s">
        <v>5524</v>
      </c>
      <c r="H75" s="3" t="s">
        <v>5497</v>
      </c>
      <c r="I75" s="1" t="s">
        <v>115</v>
      </c>
      <c r="J75" s="1" t="s">
        <v>11</v>
      </c>
      <c r="K75" s="1">
        <v>1720</v>
      </c>
      <c r="L75" s="1" t="s">
        <v>1204</v>
      </c>
      <c r="M75" s="1" t="s">
        <v>479</v>
      </c>
      <c r="N75" s="1" t="s">
        <v>480</v>
      </c>
      <c r="P75" s="3" t="s">
        <v>16</v>
      </c>
      <c r="Q75" s="3">
        <v>6</v>
      </c>
      <c r="R75" s="28" t="s">
        <v>4599</v>
      </c>
      <c r="S75" s="3" t="s">
        <v>3061</v>
      </c>
      <c r="U75" s="3" t="s">
        <v>3061</v>
      </c>
      <c r="V75" s="3" t="s">
        <v>3061</v>
      </c>
      <c r="W75" s="1" t="s">
        <v>3061</v>
      </c>
      <c r="X75" s="1" t="s">
        <v>3061</v>
      </c>
      <c r="Y75" s="1" t="s">
        <v>3061</v>
      </c>
      <c r="Z75" s="1" t="s">
        <v>3061</v>
      </c>
      <c r="AB75" s="65" t="s">
        <v>3061</v>
      </c>
      <c r="AC75" s="1" t="s">
        <v>3061</v>
      </c>
    </row>
    <row r="76" spans="1:29" ht="14.25" customHeight="1">
      <c r="A76" s="3">
        <v>1740</v>
      </c>
      <c r="B76" s="1" t="s">
        <v>5596</v>
      </c>
      <c r="C76" s="1" t="str">
        <f>"JBT-0"&amp;(MID(C75,5,3)+1)</f>
        <v>JBT-057</v>
      </c>
      <c r="D76" s="3">
        <v>3</v>
      </c>
      <c r="E76" s="3" t="s">
        <v>16</v>
      </c>
      <c r="F76" s="1" t="s">
        <v>5525</v>
      </c>
      <c r="G76" s="1" t="s">
        <v>5526</v>
      </c>
      <c r="H76" s="3" t="s">
        <v>1695</v>
      </c>
      <c r="I76" s="1" t="s">
        <v>117</v>
      </c>
      <c r="J76" s="1" t="s">
        <v>11</v>
      </c>
      <c r="K76" s="1">
        <v>1730</v>
      </c>
      <c r="L76" s="1" t="s">
        <v>1205</v>
      </c>
      <c r="M76" s="1" t="s">
        <v>481</v>
      </c>
      <c r="N76" s="1" t="s">
        <v>482</v>
      </c>
      <c r="P76" s="3" t="s">
        <v>16</v>
      </c>
      <c r="Q76" s="3">
        <v>6</v>
      </c>
      <c r="R76" s="28" t="s">
        <v>4600</v>
      </c>
      <c r="S76" s="3">
        <v>1830</v>
      </c>
      <c r="T76" s="1" t="s">
        <v>1202</v>
      </c>
      <c r="U76" s="3" t="s">
        <v>16</v>
      </c>
      <c r="V76" s="3">
        <v>3</v>
      </c>
      <c r="W76" s="1" t="s">
        <v>1956</v>
      </c>
      <c r="X76" s="1" t="s">
        <v>1951</v>
      </c>
      <c r="Y76" s="1" t="s">
        <v>1203</v>
      </c>
      <c r="Z76" s="1" t="s">
        <v>1957</v>
      </c>
      <c r="AB76" s="65" t="s">
        <v>1695</v>
      </c>
      <c r="AC76" s="1" t="s">
        <v>3989</v>
      </c>
    </row>
    <row r="77" spans="1:29" ht="14.25" customHeight="1">
      <c r="A77" s="3">
        <v>1750</v>
      </c>
      <c r="B77" s="1" t="s">
        <v>5596</v>
      </c>
      <c r="C77" s="1" t="str">
        <f>"JBT-0"&amp;(MID(C76,5,3)+1)</f>
        <v>JBT-058</v>
      </c>
      <c r="D77" s="3">
        <v>3</v>
      </c>
      <c r="E77" s="3" t="s">
        <v>16</v>
      </c>
      <c r="F77" s="1" t="s">
        <v>5527</v>
      </c>
      <c r="G77" s="1" t="s">
        <v>5528</v>
      </c>
      <c r="H77" s="3" t="s">
        <v>1695</v>
      </c>
      <c r="I77" s="1" t="s">
        <v>120</v>
      </c>
      <c r="J77" s="1" t="s">
        <v>11</v>
      </c>
      <c r="K77" s="1">
        <v>1740</v>
      </c>
      <c r="L77" s="1" t="s">
        <v>1206</v>
      </c>
      <c r="M77" s="1" t="s">
        <v>483</v>
      </c>
      <c r="N77" s="1" t="s">
        <v>484</v>
      </c>
      <c r="P77" s="3" t="s">
        <v>16</v>
      </c>
      <c r="Q77" s="3">
        <v>6</v>
      </c>
      <c r="R77" s="28" t="s">
        <v>4601</v>
      </c>
      <c r="S77" s="3" t="s">
        <v>3061</v>
      </c>
      <c r="AB77" s="65"/>
    </row>
    <row r="78" spans="1:29" ht="14.25" customHeight="1">
      <c r="A78" s="3">
        <v>1760</v>
      </c>
      <c r="B78" s="1" t="s">
        <v>5596</v>
      </c>
      <c r="C78" s="1" t="str">
        <f>"JBT-0"&amp;(MID(C77,5,3)+1)</f>
        <v>JBT-059</v>
      </c>
      <c r="D78" s="3">
        <v>3</v>
      </c>
      <c r="E78" s="3" t="s">
        <v>16</v>
      </c>
      <c r="F78" s="1" t="s">
        <v>5529</v>
      </c>
      <c r="G78" s="1" t="s">
        <v>5530</v>
      </c>
      <c r="H78" s="3" t="s">
        <v>5497</v>
      </c>
      <c r="I78" s="1" t="s">
        <v>122</v>
      </c>
      <c r="J78" s="1" t="s">
        <v>11</v>
      </c>
      <c r="K78" s="1">
        <v>1750</v>
      </c>
      <c r="L78" s="1" t="s">
        <v>1209</v>
      </c>
      <c r="M78" s="1" t="s">
        <v>485</v>
      </c>
      <c r="N78" s="1" t="s">
        <v>486</v>
      </c>
      <c r="P78" s="3" t="s">
        <v>16</v>
      </c>
      <c r="Q78" s="3">
        <v>6</v>
      </c>
      <c r="R78" s="28" t="s">
        <v>4602</v>
      </c>
      <c r="S78" s="3" t="s">
        <v>3061</v>
      </c>
      <c r="U78" s="3" t="s">
        <v>3061</v>
      </c>
      <c r="V78" s="3" t="s">
        <v>3061</v>
      </c>
      <c r="W78" s="1" t="s">
        <v>3061</v>
      </c>
      <c r="X78" s="1" t="s">
        <v>3061</v>
      </c>
      <c r="Y78" s="1" t="s">
        <v>3061</v>
      </c>
      <c r="Z78" s="1" t="s">
        <v>3061</v>
      </c>
      <c r="AB78" s="65" t="s">
        <v>3061</v>
      </c>
      <c r="AC78" s="1" t="s">
        <v>3061</v>
      </c>
    </row>
    <row r="79" spans="1:29" ht="14.25" customHeight="1">
      <c r="A79" s="3">
        <v>1770</v>
      </c>
      <c r="B79" s="1" t="s">
        <v>5596</v>
      </c>
      <c r="C79" s="1" t="str">
        <f>"JBT-0"&amp;(MID(C78,5,3)+1)</f>
        <v>JBT-060</v>
      </c>
      <c r="D79" s="3">
        <v>3</v>
      </c>
      <c r="E79" s="3" t="s">
        <v>16</v>
      </c>
      <c r="F79" s="1" t="s">
        <v>5531</v>
      </c>
      <c r="G79" s="1" t="s">
        <v>5532</v>
      </c>
      <c r="H79" s="3" t="s">
        <v>5497</v>
      </c>
      <c r="I79" s="1" t="s">
        <v>125</v>
      </c>
      <c r="J79" s="1" t="s">
        <v>11</v>
      </c>
      <c r="K79" s="1">
        <v>1780</v>
      </c>
      <c r="L79" s="1" t="s">
        <v>1210</v>
      </c>
      <c r="M79" s="1" t="s">
        <v>489</v>
      </c>
      <c r="N79" s="1" t="s">
        <v>490</v>
      </c>
      <c r="P79" s="3" t="s">
        <v>16</v>
      </c>
      <c r="Q79" s="3">
        <v>7</v>
      </c>
      <c r="R79" s="28" t="s">
        <v>4604</v>
      </c>
      <c r="S79" s="3">
        <v>1840</v>
      </c>
      <c r="T79" s="1" t="s">
        <v>1207</v>
      </c>
      <c r="U79" s="3" t="s">
        <v>16</v>
      </c>
      <c r="V79" s="3">
        <v>3</v>
      </c>
      <c r="W79" s="1" t="s">
        <v>1960</v>
      </c>
      <c r="X79" s="1" t="s">
        <v>1961</v>
      </c>
      <c r="Y79" s="1" t="s">
        <v>1208</v>
      </c>
      <c r="Z79" s="1" t="s">
        <v>1962</v>
      </c>
      <c r="AB79" s="65" t="s">
        <v>1695</v>
      </c>
      <c r="AC79" s="1" t="s">
        <v>3990</v>
      </c>
    </row>
    <row r="80" spans="1:29" ht="14.25" customHeight="1">
      <c r="A80" s="3">
        <v>1780</v>
      </c>
      <c r="B80" s="1" t="s">
        <v>5596</v>
      </c>
      <c r="C80" s="1" t="str">
        <f>"JBT-0"&amp;(MID(C79,5,3)+1)</f>
        <v>JBT-061</v>
      </c>
      <c r="D80" s="3">
        <v>3</v>
      </c>
      <c r="E80" s="3" t="s">
        <v>16</v>
      </c>
      <c r="F80" s="1" t="s">
        <v>5533</v>
      </c>
      <c r="G80" s="1" t="s">
        <v>5534</v>
      </c>
      <c r="H80" s="3" t="s">
        <v>5497</v>
      </c>
      <c r="I80" s="1" t="s">
        <v>125</v>
      </c>
      <c r="J80" s="1" t="s">
        <v>11</v>
      </c>
      <c r="K80" s="1">
        <v>1810</v>
      </c>
      <c r="L80" s="1" t="s">
        <v>1215</v>
      </c>
      <c r="M80" s="1" t="s">
        <v>493</v>
      </c>
      <c r="N80" s="1" t="s">
        <v>494</v>
      </c>
      <c r="P80" s="3" t="s">
        <v>16</v>
      </c>
      <c r="Q80" s="3">
        <v>7</v>
      </c>
      <c r="R80" s="28" t="s">
        <v>4606</v>
      </c>
      <c r="S80" s="3" t="s">
        <v>3061</v>
      </c>
      <c r="U80" s="3" t="s">
        <v>3061</v>
      </c>
      <c r="V80" s="3" t="s">
        <v>3061</v>
      </c>
      <c r="W80" s="1" t="s">
        <v>3061</v>
      </c>
      <c r="X80" s="1" t="s">
        <v>3061</v>
      </c>
      <c r="Y80" s="1" t="s">
        <v>3061</v>
      </c>
      <c r="Z80" s="1" t="s">
        <v>3061</v>
      </c>
      <c r="AB80" s="65" t="s">
        <v>3061</v>
      </c>
      <c r="AC80" s="1" t="s">
        <v>3061</v>
      </c>
    </row>
    <row r="81" spans="1:29" ht="14.25" customHeight="1">
      <c r="A81" s="3">
        <v>1790</v>
      </c>
      <c r="B81" s="1" t="s">
        <v>5596</v>
      </c>
      <c r="C81" s="1" t="str">
        <f>"JBT-0"&amp;(MID(C80,5,3)+1)</f>
        <v>JBT-062</v>
      </c>
      <c r="D81" s="3">
        <v>3</v>
      </c>
      <c r="E81" s="3" t="s">
        <v>16</v>
      </c>
      <c r="F81" s="1" t="s">
        <v>5535</v>
      </c>
      <c r="G81" s="1" t="s">
        <v>5536</v>
      </c>
      <c r="H81" s="3" t="s">
        <v>1695</v>
      </c>
      <c r="I81" s="1" t="s">
        <v>128</v>
      </c>
      <c r="J81" s="1" t="s">
        <v>11</v>
      </c>
      <c r="K81" s="1">
        <v>1840</v>
      </c>
      <c r="L81" s="1" t="s">
        <v>1218</v>
      </c>
      <c r="M81" s="1" t="s">
        <v>497</v>
      </c>
      <c r="N81" s="1" t="s">
        <v>498</v>
      </c>
      <c r="P81" s="3" t="s">
        <v>16</v>
      </c>
      <c r="Q81" s="3">
        <v>7</v>
      </c>
      <c r="R81" s="28" t="s">
        <v>4608</v>
      </c>
      <c r="S81" s="3">
        <v>1850</v>
      </c>
      <c r="T81" s="1" t="s">
        <v>1211</v>
      </c>
      <c r="U81" s="3" t="s">
        <v>16</v>
      </c>
      <c r="V81" s="3">
        <v>3</v>
      </c>
      <c r="W81" s="1" t="s">
        <v>1966</v>
      </c>
      <c r="X81" s="1" t="s">
        <v>1967</v>
      </c>
      <c r="Y81" s="1" t="s">
        <v>1212</v>
      </c>
      <c r="Z81" s="1" t="s">
        <v>1968</v>
      </c>
      <c r="AB81" s="65" t="s">
        <v>1695</v>
      </c>
      <c r="AC81" s="1" t="s">
        <v>3991</v>
      </c>
    </row>
    <row r="82" spans="1:29" ht="14.25" customHeight="1">
      <c r="A82" s="3">
        <v>1800</v>
      </c>
      <c r="B82" s="1" t="s">
        <v>5596</v>
      </c>
      <c r="C82" s="1" t="str">
        <f>"JBG-0"&amp;(MID(C74,5,3)+1)</f>
        <v>JBG-015</v>
      </c>
      <c r="D82" s="3">
        <v>2</v>
      </c>
      <c r="E82" s="3" t="s">
        <v>16</v>
      </c>
      <c r="F82" s="1" t="s">
        <v>1900</v>
      </c>
      <c r="G82" s="1" t="s">
        <v>5537</v>
      </c>
      <c r="H82" s="3" t="s">
        <v>5584</v>
      </c>
      <c r="I82" s="1" t="s">
        <v>129</v>
      </c>
      <c r="J82" s="1" t="s">
        <v>19</v>
      </c>
      <c r="K82" s="1">
        <v>1850</v>
      </c>
      <c r="L82" s="1" t="s">
        <v>1563</v>
      </c>
      <c r="M82" s="1" t="s">
        <v>499</v>
      </c>
      <c r="N82" s="1" t="s">
        <v>500</v>
      </c>
      <c r="P82" s="3" t="s">
        <v>16</v>
      </c>
      <c r="Q82" s="3">
        <v>5</v>
      </c>
      <c r="R82" s="28" t="s">
        <v>4609</v>
      </c>
      <c r="S82" s="3">
        <v>1590</v>
      </c>
      <c r="T82" s="1" t="s">
        <v>1213</v>
      </c>
      <c r="U82" s="3" t="s">
        <v>21</v>
      </c>
      <c r="V82" s="3">
        <v>2</v>
      </c>
      <c r="W82" s="1" t="s">
        <v>1899</v>
      </c>
      <c r="X82" s="1" t="s">
        <v>1900</v>
      </c>
      <c r="Y82" s="1" t="s">
        <v>1214</v>
      </c>
      <c r="Z82" s="1" t="s">
        <v>1901</v>
      </c>
      <c r="AB82" s="65">
        <v>0</v>
      </c>
      <c r="AC82" s="1" t="s">
        <v>3992</v>
      </c>
    </row>
    <row r="83" spans="1:29" ht="14.25" customHeight="1">
      <c r="A83" s="3">
        <v>1810</v>
      </c>
      <c r="B83" s="1" t="s">
        <v>5596</v>
      </c>
      <c r="C83" s="1" t="str">
        <f>"JBT-0"&amp;(MID(C81,5,3)+1)</f>
        <v>JBT-063</v>
      </c>
      <c r="D83" s="3">
        <v>3</v>
      </c>
      <c r="E83" s="3" t="s">
        <v>16</v>
      </c>
      <c r="F83" s="1" t="s">
        <v>1930</v>
      </c>
      <c r="G83" s="1" t="s">
        <v>5538</v>
      </c>
      <c r="H83" s="3" t="s">
        <v>5497</v>
      </c>
      <c r="I83" s="1" t="s">
        <v>130</v>
      </c>
      <c r="J83" s="1" t="s">
        <v>11</v>
      </c>
      <c r="K83" s="1">
        <v>1870</v>
      </c>
      <c r="L83" s="1" t="s">
        <v>1221</v>
      </c>
      <c r="M83" s="1" t="s">
        <v>501</v>
      </c>
      <c r="N83" s="1" t="s">
        <v>502</v>
      </c>
      <c r="P83" s="3" t="s">
        <v>16</v>
      </c>
      <c r="Q83" s="3">
        <v>6</v>
      </c>
      <c r="R83" s="28" t="s">
        <v>4610</v>
      </c>
      <c r="S83" s="3">
        <v>1630</v>
      </c>
      <c r="T83" s="1" t="s">
        <v>1216</v>
      </c>
      <c r="U83" s="3" t="s">
        <v>16</v>
      </c>
      <c r="V83" s="3">
        <v>3</v>
      </c>
      <c r="W83" s="1" t="s">
        <v>1929</v>
      </c>
      <c r="X83" s="1" t="s">
        <v>1930</v>
      </c>
      <c r="Y83" s="1" t="s">
        <v>1217</v>
      </c>
      <c r="Z83" s="1" t="s">
        <v>1931</v>
      </c>
      <c r="AB83" s="65" t="s">
        <v>1695</v>
      </c>
      <c r="AC83" s="1" t="s">
        <v>3993</v>
      </c>
    </row>
    <row r="84" spans="1:29" ht="14.25" customHeight="1">
      <c r="A84" s="3">
        <v>1820</v>
      </c>
      <c r="B84" s="1" t="s">
        <v>5596</v>
      </c>
      <c r="C84" s="1" t="str">
        <f>"JBT-0"&amp;(MID(C83,5,3)+1)</f>
        <v>JBT-064</v>
      </c>
      <c r="D84" s="3">
        <v>3</v>
      </c>
      <c r="E84" s="3" t="s">
        <v>16</v>
      </c>
      <c r="F84" s="1" t="s">
        <v>5539</v>
      </c>
      <c r="G84" s="1" t="s">
        <v>5540</v>
      </c>
      <c r="H84" s="3" t="s">
        <v>1695</v>
      </c>
      <c r="I84" s="1" t="s">
        <v>131</v>
      </c>
      <c r="J84" s="1" t="s">
        <v>11</v>
      </c>
      <c r="K84" s="1">
        <v>1880</v>
      </c>
      <c r="L84" s="1" t="s">
        <v>1224</v>
      </c>
      <c r="M84" s="1" t="s">
        <v>503</v>
      </c>
      <c r="N84" s="1" t="s">
        <v>504</v>
      </c>
      <c r="P84" s="3" t="s">
        <v>16</v>
      </c>
      <c r="Q84" s="3">
        <v>6</v>
      </c>
      <c r="R84" s="28" t="s">
        <v>4611</v>
      </c>
      <c r="S84" s="3">
        <v>1600</v>
      </c>
      <c r="T84" s="1" t="s">
        <v>1219</v>
      </c>
      <c r="U84" s="3" t="s">
        <v>16</v>
      </c>
      <c r="V84" s="3">
        <v>3</v>
      </c>
      <c r="W84" s="1" t="s">
        <v>1905</v>
      </c>
      <c r="X84" s="1" t="s">
        <v>1906</v>
      </c>
      <c r="Y84" s="1" t="s">
        <v>1220</v>
      </c>
      <c r="Z84" s="1" t="s">
        <v>1907</v>
      </c>
      <c r="AB84" s="65" t="s">
        <v>1695</v>
      </c>
      <c r="AC84" s="1" t="s">
        <v>3994</v>
      </c>
    </row>
    <row r="85" spans="1:29" ht="14.25" customHeight="1">
      <c r="A85" s="3">
        <v>1830</v>
      </c>
      <c r="B85" s="1" t="s">
        <v>5596</v>
      </c>
      <c r="C85" s="1" t="str">
        <f>"JBT-0"&amp;(MID(C84,5,3)+1)</f>
        <v>JBT-065</v>
      </c>
      <c r="D85" s="3">
        <v>3</v>
      </c>
      <c r="E85" s="3" t="s">
        <v>16</v>
      </c>
      <c r="F85" s="1" t="s">
        <v>5541</v>
      </c>
      <c r="G85" s="1" t="s">
        <v>5542</v>
      </c>
      <c r="H85" s="3" t="s">
        <v>1695</v>
      </c>
      <c r="I85" s="1" t="s">
        <v>132</v>
      </c>
      <c r="J85" s="1" t="s">
        <v>11</v>
      </c>
      <c r="K85" s="1">
        <v>1890</v>
      </c>
      <c r="L85" s="1" t="s">
        <v>1226</v>
      </c>
      <c r="M85" s="1" t="s">
        <v>505</v>
      </c>
      <c r="N85" s="1" t="s">
        <v>506</v>
      </c>
      <c r="P85" s="3" t="s">
        <v>16</v>
      </c>
      <c r="Q85" s="3">
        <v>6</v>
      </c>
      <c r="R85" s="28" t="s">
        <v>4612</v>
      </c>
      <c r="S85" s="3">
        <v>1610</v>
      </c>
      <c r="T85" s="1" t="s">
        <v>1222</v>
      </c>
      <c r="U85" s="3" t="s">
        <v>16</v>
      </c>
      <c r="V85" s="3">
        <v>3</v>
      </c>
      <c r="W85" s="1" t="s">
        <v>1911</v>
      </c>
      <c r="X85" s="1" t="s">
        <v>1912</v>
      </c>
      <c r="Y85" s="1" t="s">
        <v>1223</v>
      </c>
      <c r="Z85" s="1" t="s">
        <v>1913</v>
      </c>
      <c r="AB85" s="65" t="s">
        <v>1695</v>
      </c>
      <c r="AC85" s="1" t="s">
        <v>3995</v>
      </c>
    </row>
    <row r="86" spans="1:29" ht="14.25" customHeight="1">
      <c r="A86" s="3">
        <v>1840</v>
      </c>
      <c r="B86" s="1" t="s">
        <v>5596</v>
      </c>
      <c r="C86" s="1" t="str">
        <f>"JBT-0"&amp;(MID(C85,5,3)+1)</f>
        <v>JBT-066</v>
      </c>
      <c r="D86" s="3">
        <v>3</v>
      </c>
      <c r="E86" s="3" t="s">
        <v>16</v>
      </c>
      <c r="F86" s="1" t="s">
        <v>5543</v>
      </c>
      <c r="G86" s="1" t="s">
        <v>5544</v>
      </c>
      <c r="H86" s="3" t="s">
        <v>1695</v>
      </c>
      <c r="I86" s="1" t="s">
        <v>134</v>
      </c>
      <c r="J86" s="1" t="s">
        <v>11</v>
      </c>
      <c r="K86" s="1">
        <v>1900</v>
      </c>
      <c r="L86" s="1" t="s">
        <v>1232</v>
      </c>
      <c r="M86" s="1" t="s">
        <v>507</v>
      </c>
      <c r="N86" s="1" t="s">
        <v>508</v>
      </c>
      <c r="P86" s="3" t="s">
        <v>16</v>
      </c>
      <c r="Q86" s="3">
        <v>6</v>
      </c>
      <c r="R86" s="28" t="s">
        <v>4613</v>
      </c>
      <c r="S86" s="3">
        <v>1660</v>
      </c>
      <c r="T86" s="1" t="s">
        <v>1225</v>
      </c>
      <c r="U86" s="3" t="s">
        <v>16</v>
      </c>
      <c r="V86" s="3">
        <v>3</v>
      </c>
      <c r="W86" s="1" t="s">
        <v>1917</v>
      </c>
      <c r="X86" s="1" t="s">
        <v>1918</v>
      </c>
      <c r="Y86" s="1" t="s">
        <v>1223</v>
      </c>
      <c r="Z86" s="1" t="s">
        <v>1919</v>
      </c>
      <c r="AB86" s="65" t="s">
        <v>1695</v>
      </c>
      <c r="AC86" s="1" t="s">
        <v>3996</v>
      </c>
    </row>
    <row r="87" spans="1:29" ht="14.25" customHeight="1">
      <c r="A87" s="3">
        <v>1850</v>
      </c>
      <c r="B87" s="1" t="s">
        <v>5596</v>
      </c>
      <c r="C87" s="1" t="str">
        <f>"JBT-0"&amp;(MID(C86,5,3)+1)</f>
        <v>JBT-067</v>
      </c>
      <c r="D87" s="3">
        <v>3</v>
      </c>
      <c r="E87" s="3" t="s">
        <v>16</v>
      </c>
      <c r="F87" s="1" t="s">
        <v>1923</v>
      </c>
      <c r="G87" s="1" t="s">
        <v>1925</v>
      </c>
      <c r="H87" s="3" t="s">
        <v>1695</v>
      </c>
      <c r="S87" s="3">
        <v>1620</v>
      </c>
      <c r="T87" s="1" t="s">
        <v>5471</v>
      </c>
      <c r="U87" s="3" t="s">
        <v>16</v>
      </c>
      <c r="V87" s="3">
        <v>3</v>
      </c>
      <c r="W87" s="1" t="s">
        <v>1922</v>
      </c>
      <c r="X87" s="1" t="s">
        <v>1923</v>
      </c>
      <c r="Y87" s="1" t="s">
        <v>1924</v>
      </c>
      <c r="Z87" s="1" t="s">
        <v>1925</v>
      </c>
      <c r="AB87" s="65" t="s">
        <v>1695</v>
      </c>
      <c r="AC87" s="1" t="s">
        <v>5008</v>
      </c>
    </row>
    <row r="88" spans="1:29" ht="14.25" customHeight="1">
      <c r="A88" s="3">
        <v>1860</v>
      </c>
      <c r="B88" s="1" t="s">
        <v>5596</v>
      </c>
      <c r="C88" s="1" t="str">
        <f>"JBT-0"&amp;(MID(C87,5,3)+1)</f>
        <v>JBT-068</v>
      </c>
      <c r="D88" s="3">
        <v>3</v>
      </c>
      <c r="E88" s="3" t="s">
        <v>21</v>
      </c>
      <c r="F88" s="1" t="s">
        <v>5545</v>
      </c>
      <c r="G88" s="1" t="s">
        <v>5546</v>
      </c>
      <c r="H88" s="3" t="s">
        <v>1656</v>
      </c>
      <c r="I88" s="1" t="s">
        <v>136</v>
      </c>
      <c r="J88" s="1" t="s">
        <v>11</v>
      </c>
      <c r="K88" s="1">
        <v>1910</v>
      </c>
      <c r="L88" s="1" t="s">
        <v>1233</v>
      </c>
      <c r="M88" s="1" t="s">
        <v>509</v>
      </c>
      <c r="N88" s="1" t="s">
        <v>510</v>
      </c>
      <c r="P88" s="3" t="s">
        <v>21</v>
      </c>
      <c r="Q88" s="3">
        <v>6</v>
      </c>
      <c r="R88" s="28" t="s">
        <v>4614</v>
      </c>
      <c r="S88" s="3">
        <v>1680</v>
      </c>
      <c r="T88" s="1" t="s">
        <v>1227</v>
      </c>
      <c r="U88" s="3" t="s">
        <v>21</v>
      </c>
      <c r="V88" s="3">
        <v>3</v>
      </c>
      <c r="W88" s="1" t="s">
        <v>1943</v>
      </c>
      <c r="X88" s="1" t="s">
        <v>1944</v>
      </c>
      <c r="Y88" s="1" t="s">
        <v>1228</v>
      </c>
      <c r="Z88" s="1" t="s">
        <v>1945</v>
      </c>
      <c r="AB88" s="65" t="s">
        <v>1656</v>
      </c>
      <c r="AC88" s="1" t="s">
        <v>3997</v>
      </c>
    </row>
    <row r="89" spans="1:29" ht="14.25" customHeight="1">
      <c r="A89" s="3">
        <v>1870</v>
      </c>
      <c r="B89" s="1" t="s">
        <v>5596</v>
      </c>
      <c r="C89" s="1" t="str">
        <f>"JBT-0"&amp;(MID(C88,5,3)+1)</f>
        <v>JBT-069</v>
      </c>
      <c r="D89" s="3">
        <v>3</v>
      </c>
      <c r="E89" s="3" t="s">
        <v>16</v>
      </c>
      <c r="F89" s="1" t="s">
        <v>1936</v>
      </c>
      <c r="G89" s="1" t="s">
        <v>1938</v>
      </c>
      <c r="H89" s="3" t="s">
        <v>1695</v>
      </c>
      <c r="S89" s="3">
        <v>1640</v>
      </c>
      <c r="T89" s="1" t="s">
        <v>5472</v>
      </c>
      <c r="U89" s="3" t="s">
        <v>16</v>
      </c>
      <c r="V89" s="3">
        <v>3</v>
      </c>
      <c r="W89" s="1" t="s">
        <v>1935</v>
      </c>
      <c r="X89" s="1" t="s">
        <v>1936</v>
      </c>
      <c r="Y89" s="1" t="s">
        <v>1937</v>
      </c>
      <c r="Z89" s="1" t="s">
        <v>1938</v>
      </c>
      <c r="AB89" s="65" t="s">
        <v>1695</v>
      </c>
      <c r="AC89" s="1" t="s">
        <v>5009</v>
      </c>
    </row>
    <row r="90" spans="1:29" ht="14.25" customHeight="1">
      <c r="A90" s="3">
        <v>1880</v>
      </c>
      <c r="B90" s="1" t="s">
        <v>5596</v>
      </c>
      <c r="C90" s="1" t="str">
        <f>"JBG-0"&amp;(MID(C82,5,3)+1)</f>
        <v>JBG-016</v>
      </c>
      <c r="D90" s="3">
        <v>1</v>
      </c>
      <c r="E90" s="3" t="s">
        <v>21</v>
      </c>
      <c r="F90" s="1" t="s">
        <v>1972</v>
      </c>
      <c r="G90" s="1" t="s">
        <v>5549</v>
      </c>
      <c r="H90" s="3" t="s">
        <v>5584</v>
      </c>
      <c r="I90" s="1" t="s">
        <v>138</v>
      </c>
      <c r="J90" s="1" t="s">
        <v>19</v>
      </c>
      <c r="K90" s="1">
        <v>1960</v>
      </c>
      <c r="L90" s="1" t="s">
        <v>1565</v>
      </c>
      <c r="M90" s="1" t="s">
        <v>140</v>
      </c>
      <c r="N90" s="1" t="s">
        <v>511</v>
      </c>
      <c r="P90" s="3" t="s">
        <v>21</v>
      </c>
      <c r="Q90" s="3">
        <v>4</v>
      </c>
      <c r="R90" s="28" t="s">
        <v>4618</v>
      </c>
      <c r="S90" s="3">
        <v>1860</v>
      </c>
      <c r="T90" s="1" t="s">
        <v>1229</v>
      </c>
      <c r="U90" s="3" t="s">
        <v>21</v>
      </c>
      <c r="V90" s="3">
        <v>1</v>
      </c>
      <c r="W90" s="1" t="s">
        <v>1230</v>
      </c>
      <c r="X90" s="1" t="s">
        <v>1972</v>
      </c>
      <c r="Y90" s="1" t="s">
        <v>1231</v>
      </c>
      <c r="Z90" s="1" t="s">
        <v>1973</v>
      </c>
      <c r="AB90" s="65">
        <v>0</v>
      </c>
      <c r="AC90" s="1" t="s">
        <v>3998</v>
      </c>
    </row>
    <row r="91" spans="1:29" ht="14.25" customHeight="1">
      <c r="A91" s="3">
        <v>1890</v>
      </c>
      <c r="B91" s="1" t="s">
        <v>5596</v>
      </c>
      <c r="C91" s="1" t="str">
        <f>"JBT-0"&amp;(MID(C89,5,3)+1)</f>
        <v>JBT-070</v>
      </c>
      <c r="D91" s="3">
        <v>2</v>
      </c>
      <c r="E91" s="3" t="s">
        <v>21</v>
      </c>
      <c r="F91" s="1" t="s">
        <v>5550</v>
      </c>
      <c r="G91" s="1" t="s">
        <v>513</v>
      </c>
      <c r="H91" s="3" t="s">
        <v>1632</v>
      </c>
      <c r="I91" s="1" t="s">
        <v>104</v>
      </c>
      <c r="J91" s="1" t="s">
        <v>11</v>
      </c>
      <c r="K91" s="1">
        <v>1980</v>
      </c>
      <c r="L91" s="1" t="s">
        <v>1244</v>
      </c>
      <c r="M91" s="1" t="s">
        <v>512</v>
      </c>
      <c r="N91" s="1" t="s">
        <v>513</v>
      </c>
      <c r="P91" s="3" t="s">
        <v>21</v>
      </c>
      <c r="Q91" s="3">
        <v>5</v>
      </c>
      <c r="R91" s="28" t="s">
        <v>4619</v>
      </c>
      <c r="S91" s="3">
        <v>1910</v>
      </c>
      <c r="T91" s="1" t="s">
        <v>5474</v>
      </c>
      <c r="U91" s="3" t="s">
        <v>16</v>
      </c>
      <c r="V91" s="3">
        <v>2</v>
      </c>
      <c r="W91" s="1" t="s">
        <v>1987</v>
      </c>
      <c r="X91" s="1" t="s">
        <v>1988</v>
      </c>
      <c r="Y91" s="1" t="s">
        <v>1235</v>
      </c>
      <c r="Z91" s="1" t="s">
        <v>1989</v>
      </c>
      <c r="AB91" s="65" t="s">
        <v>1632</v>
      </c>
      <c r="AC91" s="1" t="s">
        <v>3999</v>
      </c>
    </row>
    <row r="92" spans="1:29" ht="14.25" customHeight="1">
      <c r="A92" s="3">
        <v>1900</v>
      </c>
      <c r="B92" s="1" t="s">
        <v>5596</v>
      </c>
      <c r="C92" s="1" t="str">
        <f>C91&amp;"-1"</f>
        <v>JBT-070-1</v>
      </c>
      <c r="D92" s="3">
        <v>3</v>
      </c>
      <c r="E92" s="3" t="s">
        <v>3958</v>
      </c>
      <c r="F92" s="1" t="s">
        <v>5469</v>
      </c>
      <c r="G92" s="1" t="s">
        <v>5470</v>
      </c>
      <c r="H92" s="3" t="s">
        <v>1656</v>
      </c>
      <c r="S92" s="3">
        <v>1920</v>
      </c>
      <c r="T92" s="1" t="s">
        <v>5475</v>
      </c>
      <c r="U92" s="3" t="s">
        <v>16</v>
      </c>
      <c r="V92" s="3">
        <v>3</v>
      </c>
      <c r="W92" s="1" t="s">
        <v>1992</v>
      </c>
      <c r="X92" s="1" t="s">
        <v>1846</v>
      </c>
      <c r="Y92" s="1" t="s">
        <v>1856</v>
      </c>
      <c r="Z92" s="1" t="s">
        <v>1848</v>
      </c>
      <c r="AB92" s="65" t="s">
        <v>1656</v>
      </c>
      <c r="AC92" s="1" t="s">
        <v>5011</v>
      </c>
    </row>
    <row r="93" spans="1:29" ht="14.25" customHeight="1">
      <c r="A93" s="3">
        <v>1910</v>
      </c>
      <c r="B93" s="1" t="s">
        <v>5596</v>
      </c>
      <c r="C93" s="1" t="str">
        <f>"JBT-0"&amp;(MID(C92,5,3)+1)</f>
        <v>JBT-071</v>
      </c>
      <c r="D93" s="3">
        <v>2</v>
      </c>
      <c r="E93" s="3" t="s">
        <v>16</v>
      </c>
      <c r="F93" s="1" t="s">
        <v>5551</v>
      </c>
      <c r="G93" s="1" t="s">
        <v>516</v>
      </c>
      <c r="H93" s="3" t="s">
        <v>1632</v>
      </c>
      <c r="I93" s="1" t="s">
        <v>107</v>
      </c>
      <c r="J93" s="1" t="s">
        <v>11</v>
      </c>
      <c r="K93" s="1">
        <v>1990</v>
      </c>
      <c r="L93" s="1" t="s">
        <v>1245</v>
      </c>
      <c r="M93" s="1" t="s">
        <v>515</v>
      </c>
      <c r="N93" s="1" t="s">
        <v>516</v>
      </c>
      <c r="P93" s="3" t="s">
        <v>16</v>
      </c>
      <c r="Q93" s="3">
        <v>5</v>
      </c>
      <c r="R93" s="28" t="s">
        <v>4620</v>
      </c>
      <c r="S93" s="3">
        <v>2120</v>
      </c>
      <c r="T93" s="1" t="s">
        <v>5473</v>
      </c>
      <c r="U93" s="3" t="s">
        <v>16</v>
      </c>
      <c r="V93" s="3">
        <v>2</v>
      </c>
      <c r="W93" s="1" t="s">
        <v>1997</v>
      </c>
      <c r="X93" s="1" t="s">
        <v>1998</v>
      </c>
      <c r="Y93" s="1" t="s">
        <v>1241</v>
      </c>
      <c r="Z93" s="1" t="s">
        <v>1999</v>
      </c>
      <c r="AB93" s="65" t="s">
        <v>1632</v>
      </c>
      <c r="AC93" s="1" t="s">
        <v>4001</v>
      </c>
    </row>
    <row r="94" spans="1:29" ht="14.25" customHeight="1">
      <c r="A94" s="3">
        <v>1920</v>
      </c>
      <c r="B94" s="1" t="s">
        <v>5596</v>
      </c>
      <c r="C94" s="1" t="str">
        <f>C93&amp;"-1"</f>
        <v>JBT-071-1</v>
      </c>
      <c r="D94" s="3">
        <v>3</v>
      </c>
      <c r="E94" s="3" t="s">
        <v>3958</v>
      </c>
      <c r="F94" s="1" t="s">
        <v>5469</v>
      </c>
      <c r="G94" s="1" t="s">
        <v>5470</v>
      </c>
      <c r="H94" s="3" t="s">
        <v>1656</v>
      </c>
      <c r="S94" s="3">
        <v>2130</v>
      </c>
      <c r="T94" s="1" t="s">
        <v>5476</v>
      </c>
      <c r="U94" s="3" t="s">
        <v>16</v>
      </c>
      <c r="V94" s="3">
        <v>3</v>
      </c>
      <c r="W94" s="1" t="s">
        <v>2001</v>
      </c>
      <c r="X94" s="1" t="s">
        <v>1846</v>
      </c>
      <c r="Y94" s="1" t="s">
        <v>1856</v>
      </c>
      <c r="Z94" s="1" t="s">
        <v>1848</v>
      </c>
      <c r="AB94" s="65" t="s">
        <v>1656</v>
      </c>
      <c r="AC94" s="1" t="s">
        <v>5012</v>
      </c>
    </row>
    <row r="95" spans="1:29" ht="14.25" customHeight="1">
      <c r="A95" s="3">
        <v>1930</v>
      </c>
      <c r="B95" s="1" t="s">
        <v>5596</v>
      </c>
      <c r="C95" s="1" t="str">
        <f>"JBT-0"&amp;(MID(C94,5,3)+1)</f>
        <v>JBT-072</v>
      </c>
      <c r="D95" s="3">
        <v>2</v>
      </c>
      <c r="E95" s="3" t="s">
        <v>21</v>
      </c>
      <c r="F95" s="1" t="s">
        <v>1978</v>
      </c>
      <c r="G95" s="1" t="s">
        <v>518</v>
      </c>
      <c r="H95" s="3" t="s">
        <v>1695</v>
      </c>
      <c r="I95" s="1" t="s">
        <v>110</v>
      </c>
      <c r="J95" s="1" t="s">
        <v>11</v>
      </c>
      <c r="K95" s="1">
        <v>2000</v>
      </c>
      <c r="L95" s="1" t="s">
        <v>1247</v>
      </c>
      <c r="M95" s="1" t="s">
        <v>517</v>
      </c>
      <c r="N95" s="1" t="s">
        <v>518</v>
      </c>
      <c r="P95" s="3" t="s">
        <v>21</v>
      </c>
      <c r="Q95" s="3">
        <v>5</v>
      </c>
      <c r="R95" s="28" t="s">
        <v>4621</v>
      </c>
      <c r="S95" s="3">
        <v>2110</v>
      </c>
      <c r="T95" s="1" t="s">
        <v>1237</v>
      </c>
      <c r="U95" s="3" t="s">
        <v>21</v>
      </c>
      <c r="V95" s="3">
        <v>2</v>
      </c>
      <c r="W95" s="1" t="s">
        <v>1977</v>
      </c>
      <c r="X95" s="1" t="s">
        <v>1978</v>
      </c>
      <c r="Y95" s="1" t="s">
        <v>1238</v>
      </c>
      <c r="Z95" s="1" t="s">
        <v>1979</v>
      </c>
      <c r="AB95" s="65" t="s">
        <v>1695</v>
      </c>
      <c r="AC95" s="1" t="s">
        <v>4000</v>
      </c>
    </row>
    <row r="96" spans="1:29" ht="14.25" customHeight="1">
      <c r="A96" s="3">
        <v>1940</v>
      </c>
      <c r="B96" s="1" t="s">
        <v>5596</v>
      </c>
      <c r="C96" s="1" t="str">
        <f>"JBT-0"&amp;(MID(C95,5,3)+1)</f>
        <v>JBT-073</v>
      </c>
      <c r="D96" s="3">
        <v>2</v>
      </c>
      <c r="E96" s="3" t="s">
        <v>3958</v>
      </c>
      <c r="F96" s="1" t="s">
        <v>1983</v>
      </c>
      <c r="G96" s="1" t="s">
        <v>1985</v>
      </c>
      <c r="H96" s="3" t="s">
        <v>1695</v>
      </c>
      <c r="S96" s="3">
        <v>1940</v>
      </c>
      <c r="T96" s="1" t="s">
        <v>5576</v>
      </c>
      <c r="U96" s="3" t="s">
        <v>16</v>
      </c>
      <c r="V96" s="3">
        <v>2</v>
      </c>
      <c r="W96" s="1" t="s">
        <v>1982</v>
      </c>
      <c r="X96" s="1" t="s">
        <v>1983</v>
      </c>
      <c r="Y96" s="1" t="s">
        <v>1984</v>
      </c>
      <c r="Z96" s="1" t="s">
        <v>1985</v>
      </c>
      <c r="AB96" s="65" t="s">
        <v>1695</v>
      </c>
      <c r="AC96" s="1" t="s">
        <v>5010</v>
      </c>
    </row>
    <row r="97" spans="1:29" ht="14.25" customHeight="1">
      <c r="A97" s="3">
        <v>1950</v>
      </c>
      <c r="B97" s="1" t="s">
        <v>5596</v>
      </c>
      <c r="C97" s="1" t="str">
        <f>"JBT-0"&amp;(MID(C96,5,3)+1)</f>
        <v>JBT-074</v>
      </c>
      <c r="D97" s="3">
        <v>2</v>
      </c>
      <c r="E97" s="3" t="s">
        <v>16</v>
      </c>
      <c r="F97" s="1" t="s">
        <v>474</v>
      </c>
      <c r="G97" s="2" t="s">
        <v>5604</v>
      </c>
      <c r="H97" s="52" t="s">
        <v>1632</v>
      </c>
      <c r="I97" s="1" t="s">
        <v>473</v>
      </c>
      <c r="J97" s="1" t="s">
        <v>11</v>
      </c>
      <c r="K97" s="1">
        <v>2010</v>
      </c>
      <c r="L97" s="1" t="s">
        <v>1248</v>
      </c>
      <c r="M97" s="1" t="s">
        <v>474</v>
      </c>
      <c r="N97" s="1" t="s">
        <v>4167</v>
      </c>
      <c r="P97" s="3" t="s">
        <v>16</v>
      </c>
      <c r="Q97" s="3">
        <v>5</v>
      </c>
      <c r="R97" s="28" t="s">
        <v>4622</v>
      </c>
      <c r="S97" s="3">
        <v>2060</v>
      </c>
      <c r="T97" s="7" t="s">
        <v>3101</v>
      </c>
      <c r="U97" s="3" t="s">
        <v>16</v>
      </c>
      <c r="V97" s="3">
        <v>2</v>
      </c>
      <c r="W97" s="1" t="s">
        <v>2003</v>
      </c>
      <c r="X97" s="1" t="s">
        <v>2004</v>
      </c>
      <c r="Y97" s="1" t="s">
        <v>2005</v>
      </c>
      <c r="Z97" s="1" t="s">
        <v>2006</v>
      </c>
      <c r="AB97" s="65" t="s">
        <v>1632</v>
      </c>
      <c r="AC97" s="1" t="s">
        <v>5013</v>
      </c>
    </row>
    <row r="98" spans="1:29" ht="14.25" customHeight="1">
      <c r="A98" s="3">
        <v>1960</v>
      </c>
      <c r="B98" s="1" t="s">
        <v>5596</v>
      </c>
      <c r="C98" s="1" t="str">
        <f>C97&amp;"-1"</f>
        <v>JBT-074-1</v>
      </c>
      <c r="D98" s="3">
        <v>3</v>
      </c>
      <c r="E98" s="3" t="s">
        <v>21</v>
      </c>
      <c r="F98" s="1" t="s">
        <v>2832</v>
      </c>
      <c r="G98" s="1" t="s">
        <v>4152</v>
      </c>
      <c r="H98" s="3" t="s">
        <v>5497</v>
      </c>
      <c r="I98" s="1" t="s">
        <v>4150</v>
      </c>
      <c r="J98" s="1" t="s">
        <v>11</v>
      </c>
      <c r="K98" s="1">
        <v>2020</v>
      </c>
      <c r="L98" s="1" t="s">
        <v>1249</v>
      </c>
      <c r="M98" s="1" t="s">
        <v>4168</v>
      </c>
      <c r="N98" s="1" t="s">
        <v>4152</v>
      </c>
      <c r="P98" s="3" t="s">
        <v>21</v>
      </c>
      <c r="Q98" s="3">
        <v>5</v>
      </c>
      <c r="R98" s="28" t="s">
        <v>4623</v>
      </c>
      <c r="S98" s="3">
        <v>2065</v>
      </c>
      <c r="U98" s="3" t="s">
        <v>21</v>
      </c>
      <c r="V98" s="3">
        <v>3</v>
      </c>
      <c r="W98" s="1" t="s">
        <v>2831</v>
      </c>
      <c r="X98" s="1" t="s">
        <v>2832</v>
      </c>
      <c r="Y98" s="1" t="s">
        <v>2833</v>
      </c>
      <c r="Z98" s="1" t="s">
        <v>5624</v>
      </c>
      <c r="AB98" s="65" t="s">
        <v>1656</v>
      </c>
      <c r="AC98" s="1" t="s">
        <v>5105</v>
      </c>
    </row>
    <row r="99" spans="1:29" ht="14.25" customHeight="1">
      <c r="A99" s="3">
        <v>1970</v>
      </c>
      <c r="B99" s="1" t="s">
        <v>5596</v>
      </c>
      <c r="C99" s="1" t="str">
        <f>"JBG-0"&amp;(MID(C90,5,3)+1)</f>
        <v>JBG-017</v>
      </c>
      <c r="E99" s="3" t="s">
        <v>21</v>
      </c>
      <c r="F99" s="1" t="s">
        <v>4157</v>
      </c>
      <c r="G99" s="1" t="s">
        <v>4158</v>
      </c>
      <c r="H99" s="3" t="s">
        <v>5584</v>
      </c>
      <c r="I99" s="1" t="s">
        <v>3799</v>
      </c>
      <c r="J99" s="1" t="s">
        <v>19</v>
      </c>
      <c r="K99" s="1">
        <v>2250</v>
      </c>
      <c r="L99" s="1" t="s">
        <v>1568</v>
      </c>
      <c r="M99" s="1" t="s">
        <v>4157</v>
      </c>
      <c r="N99" s="1" t="s">
        <v>4158</v>
      </c>
      <c r="P99" s="3" t="s">
        <v>21</v>
      </c>
      <c r="Q99" s="3">
        <v>5</v>
      </c>
      <c r="R99" s="28" t="s">
        <v>4641</v>
      </c>
      <c r="S99" s="3" t="s">
        <v>3061</v>
      </c>
      <c r="U99" s="3" t="s">
        <v>3061</v>
      </c>
      <c r="V99" s="3" t="s">
        <v>3061</v>
      </c>
      <c r="W99" s="1" t="s">
        <v>3061</v>
      </c>
      <c r="X99" s="1" t="s">
        <v>3061</v>
      </c>
      <c r="Y99" s="1" t="s">
        <v>3061</v>
      </c>
      <c r="Z99" s="1" t="s">
        <v>3061</v>
      </c>
      <c r="AB99" s="65" t="s">
        <v>3061</v>
      </c>
      <c r="AC99" s="1" t="s">
        <v>3061</v>
      </c>
    </row>
    <row r="100" spans="1:29" ht="14.25" customHeight="1">
      <c r="A100" s="3">
        <v>1980</v>
      </c>
      <c r="B100" s="1" t="s">
        <v>5596</v>
      </c>
      <c r="C100" s="1" t="str">
        <f>"JBT-0"&amp;(MID(C98,5,3)+1)</f>
        <v>JBT-075</v>
      </c>
      <c r="D100" s="3">
        <v>2</v>
      </c>
      <c r="E100" s="3" t="s">
        <v>21</v>
      </c>
      <c r="F100" s="1" t="s">
        <v>4161</v>
      </c>
      <c r="G100" s="1" t="s">
        <v>4974</v>
      </c>
      <c r="H100" s="3" t="s">
        <v>1656</v>
      </c>
      <c r="I100" s="1" t="s">
        <v>125</v>
      </c>
      <c r="J100" s="1" t="s">
        <v>11</v>
      </c>
      <c r="K100" s="1">
        <v>2280</v>
      </c>
      <c r="L100" s="1" t="s">
        <v>1284</v>
      </c>
      <c r="M100" s="1" t="s">
        <v>4161</v>
      </c>
      <c r="N100" s="1" t="s">
        <v>4162</v>
      </c>
      <c r="P100" s="3" t="s">
        <v>21</v>
      </c>
      <c r="Q100" s="3">
        <v>6</v>
      </c>
      <c r="R100" s="28" t="s">
        <v>4643</v>
      </c>
      <c r="S100" s="3">
        <v>1880</v>
      </c>
      <c r="T100" s="1" t="s">
        <v>3523</v>
      </c>
      <c r="U100" s="3" t="s">
        <v>21</v>
      </c>
      <c r="V100" s="3">
        <v>2</v>
      </c>
      <c r="W100" s="1" t="s">
        <v>2010</v>
      </c>
      <c r="X100" s="1" t="s">
        <v>2011</v>
      </c>
      <c r="Y100" s="1" t="s">
        <v>2012</v>
      </c>
      <c r="Z100" s="1" t="s">
        <v>2013</v>
      </c>
      <c r="AB100" s="65" t="s">
        <v>1632</v>
      </c>
      <c r="AC100" s="1" t="s">
        <v>4002</v>
      </c>
    </row>
    <row r="101" spans="1:29" ht="14.25" customHeight="1">
      <c r="A101" s="3">
        <v>1990</v>
      </c>
      <c r="B101" s="1" t="s">
        <v>5596</v>
      </c>
      <c r="C101" s="1" t="str">
        <f>C100&amp;"-1"</f>
        <v>JBT-075-1</v>
      </c>
      <c r="D101" s="3">
        <v>3</v>
      </c>
      <c r="E101" s="3" t="s">
        <v>21</v>
      </c>
      <c r="F101" s="1" t="s">
        <v>4159</v>
      </c>
      <c r="G101" s="1" t="s">
        <v>4973</v>
      </c>
      <c r="H101" s="3" t="s">
        <v>1632</v>
      </c>
      <c r="I101" s="1" t="s">
        <v>3798</v>
      </c>
      <c r="J101" s="1" t="s">
        <v>11</v>
      </c>
      <c r="K101" s="1">
        <v>2270</v>
      </c>
      <c r="L101" s="1" t="s">
        <v>1281</v>
      </c>
      <c r="M101" s="1" t="s">
        <v>4159</v>
      </c>
      <c r="N101" s="1" t="s">
        <v>4160</v>
      </c>
      <c r="P101" s="3" t="s">
        <v>21</v>
      </c>
      <c r="Q101" s="3">
        <v>6</v>
      </c>
      <c r="R101" s="28" t="s">
        <v>4642</v>
      </c>
      <c r="S101" s="3">
        <v>1890</v>
      </c>
      <c r="T101" s="1" t="s">
        <v>3795</v>
      </c>
      <c r="U101" s="3" t="s">
        <v>21</v>
      </c>
      <c r="V101" s="3">
        <v>3</v>
      </c>
      <c r="W101" s="1" t="s">
        <v>2015</v>
      </c>
      <c r="X101" s="1" t="s">
        <v>1846</v>
      </c>
      <c r="Y101" s="1" t="s">
        <v>1888</v>
      </c>
      <c r="Z101" s="1" t="s">
        <v>1889</v>
      </c>
      <c r="AB101" s="65" t="s">
        <v>1656</v>
      </c>
      <c r="AC101" s="1" t="s">
        <v>4003</v>
      </c>
    </row>
    <row r="102" spans="1:29" ht="14.25" customHeight="1">
      <c r="A102" s="3">
        <v>2000</v>
      </c>
      <c r="B102" s="1" t="s">
        <v>5596</v>
      </c>
      <c r="C102" s="1" t="str">
        <f>"JBG-0"&amp;(MID(C99,5,3)+1)</f>
        <v>JBG-018</v>
      </c>
      <c r="D102" s="3">
        <v>2</v>
      </c>
      <c r="E102" s="3" t="s">
        <v>16</v>
      </c>
      <c r="F102" s="1" t="s">
        <v>2058</v>
      </c>
      <c r="G102" s="1" t="s">
        <v>5179</v>
      </c>
      <c r="H102" s="3" t="s">
        <v>5584</v>
      </c>
      <c r="I102" s="1" t="s">
        <v>112</v>
      </c>
      <c r="J102" s="1" t="s">
        <v>19</v>
      </c>
      <c r="K102" s="1">
        <v>2030</v>
      </c>
      <c r="L102" s="1" t="s">
        <v>1566</v>
      </c>
      <c r="M102" s="1" t="s">
        <v>142</v>
      </c>
      <c r="N102" s="1" t="s">
        <v>143</v>
      </c>
      <c r="P102" s="3" t="s">
        <v>16</v>
      </c>
      <c r="Q102" s="3">
        <v>5</v>
      </c>
      <c r="R102" s="28" t="s">
        <v>4624</v>
      </c>
      <c r="S102" s="3">
        <v>2140</v>
      </c>
      <c r="T102" s="1" t="s">
        <v>1242</v>
      </c>
      <c r="U102" s="3" t="s">
        <v>16</v>
      </c>
      <c r="V102" s="3">
        <v>2</v>
      </c>
      <c r="W102" s="1" t="s">
        <v>2057</v>
      </c>
      <c r="X102" s="1" t="s">
        <v>2058</v>
      </c>
      <c r="Y102" s="1" t="s">
        <v>1243</v>
      </c>
      <c r="Z102" s="1" t="s">
        <v>2059</v>
      </c>
      <c r="AB102" s="65">
        <v>0</v>
      </c>
      <c r="AC102" s="1" t="s">
        <v>4004</v>
      </c>
    </row>
    <row r="103" spans="1:29" ht="14.25" customHeight="1">
      <c r="A103" s="3">
        <v>2010</v>
      </c>
      <c r="B103" s="1" t="s">
        <v>5596</v>
      </c>
      <c r="C103" s="1" t="str">
        <f>"JBT-0"&amp;(MID(C100,5,3)+1)</f>
        <v>JBT-076</v>
      </c>
      <c r="D103" s="3">
        <v>3</v>
      </c>
      <c r="E103" s="3" t="s">
        <v>16</v>
      </c>
      <c r="F103" s="1" t="s">
        <v>5552</v>
      </c>
      <c r="G103" s="1" t="s">
        <v>5553</v>
      </c>
      <c r="H103" s="3" t="s">
        <v>5497</v>
      </c>
      <c r="I103" s="1" t="s">
        <v>115</v>
      </c>
      <c r="J103" s="1" t="s">
        <v>11</v>
      </c>
      <c r="K103" s="1">
        <v>2050</v>
      </c>
      <c r="L103" s="1" t="s">
        <v>1251</v>
      </c>
      <c r="M103" s="1" t="s">
        <v>520</v>
      </c>
      <c r="N103" s="1" t="s">
        <v>521</v>
      </c>
      <c r="P103" s="3" t="s">
        <v>16</v>
      </c>
      <c r="Q103" s="3">
        <v>6</v>
      </c>
      <c r="R103" s="28" t="s">
        <v>4625</v>
      </c>
      <c r="S103" s="3" t="s">
        <v>3061</v>
      </c>
      <c r="U103" s="3" t="s">
        <v>3061</v>
      </c>
      <c r="V103" s="3" t="s">
        <v>3061</v>
      </c>
      <c r="W103" s="1" t="s">
        <v>3061</v>
      </c>
      <c r="X103" s="1" t="s">
        <v>3061</v>
      </c>
      <c r="Y103" s="1" t="s">
        <v>3061</v>
      </c>
      <c r="Z103" s="1" t="s">
        <v>3061</v>
      </c>
      <c r="AB103" s="65" t="s">
        <v>3061</v>
      </c>
      <c r="AC103" s="1" t="s">
        <v>3061</v>
      </c>
    </row>
    <row r="104" spans="1:29" ht="14.25" customHeight="1">
      <c r="A104" s="3">
        <v>2020</v>
      </c>
      <c r="B104" s="1" t="s">
        <v>5596</v>
      </c>
      <c r="C104" s="1" t="str">
        <f>"JBT-0"&amp;(MID(C103,5,3)+1)</f>
        <v>JBT-077</v>
      </c>
      <c r="D104" s="3">
        <v>3</v>
      </c>
      <c r="E104" s="3" t="s">
        <v>16</v>
      </c>
      <c r="F104" s="1" t="s">
        <v>5554</v>
      </c>
      <c r="G104" s="1" t="s">
        <v>5555</v>
      </c>
      <c r="H104" s="3" t="s">
        <v>1695</v>
      </c>
      <c r="I104" s="1" t="s">
        <v>117</v>
      </c>
      <c r="J104" s="1" t="s">
        <v>11</v>
      </c>
      <c r="K104" s="1">
        <v>2060</v>
      </c>
      <c r="L104" s="1" t="s">
        <v>1252</v>
      </c>
      <c r="M104" s="1" t="s">
        <v>522</v>
      </c>
      <c r="N104" s="1" t="s">
        <v>523</v>
      </c>
      <c r="P104" s="3" t="s">
        <v>16</v>
      </c>
      <c r="Q104" s="3">
        <v>6</v>
      </c>
      <c r="R104" s="28" t="s">
        <v>4626</v>
      </c>
      <c r="S104" s="3">
        <v>2150</v>
      </c>
      <c r="T104" s="1" t="s">
        <v>1246</v>
      </c>
      <c r="U104" s="3" t="s">
        <v>16</v>
      </c>
      <c r="V104" s="3">
        <v>3</v>
      </c>
      <c r="W104" s="1" t="s">
        <v>2061</v>
      </c>
      <c r="X104" s="1" t="s">
        <v>2058</v>
      </c>
      <c r="Y104" s="1" t="s">
        <v>1203</v>
      </c>
      <c r="Z104" s="1" t="s">
        <v>2062</v>
      </c>
      <c r="AB104" s="65" t="s">
        <v>1695</v>
      </c>
      <c r="AC104" s="1" t="s">
        <v>4005</v>
      </c>
    </row>
    <row r="105" spans="1:29" ht="14.25" customHeight="1">
      <c r="A105" s="3">
        <v>2030</v>
      </c>
      <c r="B105" s="1" t="s">
        <v>5596</v>
      </c>
      <c r="C105" s="1" t="str">
        <f>"JBT-0"&amp;(MID(C104,5,3)+1)</f>
        <v>JBT-078</v>
      </c>
      <c r="D105" s="3">
        <v>3</v>
      </c>
      <c r="E105" s="3" t="s">
        <v>16</v>
      </c>
      <c r="F105" s="1" t="s">
        <v>5556</v>
      </c>
      <c r="G105" s="1" t="s">
        <v>5557</v>
      </c>
      <c r="H105" s="3" t="s">
        <v>1695</v>
      </c>
      <c r="I105" s="1" t="s">
        <v>120</v>
      </c>
      <c r="J105" s="1" t="s">
        <v>11</v>
      </c>
      <c r="K105" s="1">
        <v>2070</v>
      </c>
      <c r="L105" s="1" t="s">
        <v>1256</v>
      </c>
      <c r="M105" s="1" t="s">
        <v>524</v>
      </c>
      <c r="N105" s="1" t="s">
        <v>525</v>
      </c>
      <c r="P105" s="3" t="s">
        <v>16</v>
      </c>
      <c r="Q105" s="3">
        <v>6</v>
      </c>
      <c r="R105" s="28" t="s">
        <v>4627</v>
      </c>
      <c r="S105" s="3" t="s">
        <v>3061</v>
      </c>
      <c r="AB105" s="65"/>
    </row>
    <row r="106" spans="1:29" ht="14.25" customHeight="1">
      <c r="A106" s="3">
        <v>2040</v>
      </c>
      <c r="B106" s="1" t="s">
        <v>5596</v>
      </c>
      <c r="C106" s="1" t="str">
        <f>"JBT-0"&amp;(MID(C105,5,3)+1)</f>
        <v>JBT-079</v>
      </c>
      <c r="D106" s="3">
        <v>3</v>
      </c>
      <c r="E106" s="3" t="s">
        <v>16</v>
      </c>
      <c r="F106" s="1" t="s">
        <v>5558</v>
      </c>
      <c r="G106" s="1" t="s">
        <v>5559</v>
      </c>
      <c r="H106" s="3" t="s">
        <v>5497</v>
      </c>
      <c r="I106" s="1" t="s">
        <v>122</v>
      </c>
      <c r="J106" s="1" t="s">
        <v>11</v>
      </c>
      <c r="K106" s="1">
        <v>2080</v>
      </c>
      <c r="L106" s="1" t="s">
        <v>1258</v>
      </c>
      <c r="M106" s="1" t="s">
        <v>526</v>
      </c>
      <c r="N106" s="1" t="s">
        <v>527</v>
      </c>
      <c r="P106" s="3" t="s">
        <v>16</v>
      </c>
      <c r="Q106" s="3">
        <v>6</v>
      </c>
      <c r="R106" s="28" t="s">
        <v>4628</v>
      </c>
      <c r="S106" s="3" t="s">
        <v>3061</v>
      </c>
      <c r="U106" s="3" t="s">
        <v>3061</v>
      </c>
      <c r="V106" s="3" t="s">
        <v>3061</v>
      </c>
      <c r="W106" s="1" t="s">
        <v>3061</v>
      </c>
      <c r="X106" s="1" t="s">
        <v>3061</v>
      </c>
      <c r="Y106" s="1" t="s">
        <v>3061</v>
      </c>
      <c r="Z106" s="1" t="s">
        <v>3061</v>
      </c>
      <c r="AB106" s="65" t="s">
        <v>3061</v>
      </c>
      <c r="AC106" s="1" t="s">
        <v>3061</v>
      </c>
    </row>
    <row r="107" spans="1:29" ht="14.25" customHeight="1">
      <c r="A107" s="3">
        <v>2050</v>
      </c>
      <c r="B107" s="1" t="s">
        <v>5596</v>
      </c>
      <c r="C107" s="1" t="str">
        <f>"JBT-0"&amp;(MID(C106,5,3)+1)</f>
        <v>JBT-080</v>
      </c>
      <c r="D107" s="3">
        <v>3</v>
      </c>
      <c r="E107" s="3" t="s">
        <v>16</v>
      </c>
      <c r="F107" s="1" t="s">
        <v>5560</v>
      </c>
      <c r="G107" s="1" t="s">
        <v>5561</v>
      </c>
      <c r="H107" s="3" t="s">
        <v>5497</v>
      </c>
      <c r="I107" s="1" t="s">
        <v>125</v>
      </c>
      <c r="J107" s="1" t="s">
        <v>11</v>
      </c>
      <c r="K107" s="1">
        <v>2110</v>
      </c>
      <c r="L107" s="1" t="s">
        <v>1260</v>
      </c>
      <c r="M107" s="1" t="s">
        <v>528</v>
      </c>
      <c r="N107" s="1" t="s">
        <v>529</v>
      </c>
      <c r="P107" s="3" t="s">
        <v>16</v>
      </c>
      <c r="Q107" s="3">
        <v>7</v>
      </c>
      <c r="R107" s="28" t="s">
        <v>4630</v>
      </c>
      <c r="S107" s="3">
        <v>2160</v>
      </c>
      <c r="T107" s="1" t="s">
        <v>1250</v>
      </c>
      <c r="U107" s="3" t="s">
        <v>16</v>
      </c>
      <c r="V107" s="3">
        <v>3</v>
      </c>
      <c r="W107" s="1" t="s">
        <v>2066</v>
      </c>
      <c r="X107" s="1" t="s">
        <v>2067</v>
      </c>
      <c r="Y107" s="1" t="s">
        <v>1208</v>
      </c>
      <c r="Z107" s="1" t="s">
        <v>2068</v>
      </c>
      <c r="AB107" s="65" t="s">
        <v>1695</v>
      </c>
      <c r="AC107" s="1" t="s">
        <v>4006</v>
      </c>
    </row>
    <row r="108" spans="1:29" ht="14.25" customHeight="1">
      <c r="A108" s="3">
        <v>2060</v>
      </c>
      <c r="B108" s="1" t="s">
        <v>5596</v>
      </c>
      <c r="C108" s="1" t="str">
        <f>"JBT-0"&amp;(MID(C107,5,3)+1)</f>
        <v>JBT-081</v>
      </c>
      <c r="D108" s="3">
        <v>3</v>
      </c>
      <c r="E108" s="3" t="s">
        <v>16</v>
      </c>
      <c r="F108" s="1" t="s">
        <v>5562</v>
      </c>
      <c r="G108" s="1" t="s">
        <v>5563</v>
      </c>
      <c r="H108" s="3" t="s">
        <v>5497</v>
      </c>
      <c r="I108" s="1" t="s">
        <v>125</v>
      </c>
      <c r="J108" s="1" t="s">
        <v>11</v>
      </c>
      <c r="K108" s="1">
        <v>2140</v>
      </c>
      <c r="L108" s="1" t="s">
        <v>1262</v>
      </c>
      <c r="M108" s="1" t="s">
        <v>530</v>
      </c>
      <c r="N108" s="1" t="s">
        <v>531</v>
      </c>
      <c r="P108" s="3" t="s">
        <v>16</v>
      </c>
      <c r="Q108" s="3">
        <v>7</v>
      </c>
      <c r="R108" s="28" t="s">
        <v>4632</v>
      </c>
      <c r="S108" s="3" t="s">
        <v>3061</v>
      </c>
      <c r="U108" s="3" t="s">
        <v>3061</v>
      </c>
      <c r="V108" s="3" t="s">
        <v>3061</v>
      </c>
      <c r="W108" s="1" t="s">
        <v>3061</v>
      </c>
      <c r="X108" s="1" t="s">
        <v>3061</v>
      </c>
      <c r="Y108" s="1" t="s">
        <v>3061</v>
      </c>
      <c r="Z108" s="1" t="s">
        <v>3061</v>
      </c>
      <c r="AB108" s="65" t="s">
        <v>3061</v>
      </c>
      <c r="AC108" s="1" t="s">
        <v>3061</v>
      </c>
    </row>
    <row r="109" spans="1:29" ht="14.25" customHeight="1">
      <c r="A109" s="3">
        <v>2070</v>
      </c>
      <c r="B109" s="1" t="s">
        <v>5596</v>
      </c>
      <c r="C109" s="1" t="str">
        <f>"JBT-0"&amp;(MID(C108,5,3)+1)</f>
        <v>JBT-082</v>
      </c>
      <c r="D109" s="3">
        <v>3</v>
      </c>
      <c r="E109" s="3" t="s">
        <v>16</v>
      </c>
      <c r="F109" s="1" t="s">
        <v>5564</v>
      </c>
      <c r="G109" s="1" t="s">
        <v>5565</v>
      </c>
      <c r="H109" s="3" t="s">
        <v>1695</v>
      </c>
      <c r="I109" s="1" t="s">
        <v>128</v>
      </c>
      <c r="J109" s="1" t="s">
        <v>11</v>
      </c>
      <c r="K109" s="1">
        <v>2170</v>
      </c>
      <c r="L109" s="1" t="s">
        <v>1264</v>
      </c>
      <c r="M109" s="1" t="s">
        <v>532</v>
      </c>
      <c r="N109" s="1" t="s">
        <v>533</v>
      </c>
      <c r="P109" s="3" t="s">
        <v>16</v>
      </c>
      <c r="Q109" s="3">
        <v>7</v>
      </c>
      <c r="R109" s="28" t="s">
        <v>4634</v>
      </c>
      <c r="S109" s="3">
        <v>2170</v>
      </c>
      <c r="T109" s="1" t="s">
        <v>1253</v>
      </c>
      <c r="U109" s="3" t="s">
        <v>16</v>
      </c>
      <c r="V109" s="3">
        <v>3</v>
      </c>
      <c r="W109" s="1" t="s">
        <v>2071</v>
      </c>
      <c r="X109" s="1" t="s">
        <v>2072</v>
      </c>
      <c r="Y109" s="1" t="s">
        <v>1212</v>
      </c>
      <c r="Z109" s="1" t="s">
        <v>2073</v>
      </c>
      <c r="AB109" s="65" t="s">
        <v>1695</v>
      </c>
      <c r="AC109" s="1" t="s">
        <v>4007</v>
      </c>
    </row>
    <row r="110" spans="1:29" ht="14.25" customHeight="1">
      <c r="A110" s="3">
        <v>2080</v>
      </c>
      <c r="B110" s="1" t="s">
        <v>5596</v>
      </c>
      <c r="C110" s="1" t="str">
        <f>"JBG-0"&amp;(MID(C102,5,3)+1)</f>
        <v>JBG-019</v>
      </c>
      <c r="D110" s="3">
        <v>2</v>
      </c>
      <c r="E110" s="3" t="s">
        <v>16</v>
      </c>
      <c r="F110" s="1" t="s">
        <v>2020</v>
      </c>
      <c r="G110" s="1" t="s">
        <v>5566</v>
      </c>
      <c r="H110" s="3" t="s">
        <v>5584</v>
      </c>
      <c r="I110" s="1" t="s">
        <v>129</v>
      </c>
      <c r="J110" s="1" t="s">
        <v>19</v>
      </c>
      <c r="K110" s="1">
        <v>2180</v>
      </c>
      <c r="L110" s="1" t="s">
        <v>1567</v>
      </c>
      <c r="M110" s="1" t="s">
        <v>534</v>
      </c>
      <c r="N110" s="1" t="s">
        <v>535</v>
      </c>
      <c r="P110" s="3" t="s">
        <v>16</v>
      </c>
      <c r="Q110" s="3">
        <v>5</v>
      </c>
      <c r="R110" s="28" t="s">
        <v>4635</v>
      </c>
      <c r="S110" s="3">
        <v>1950</v>
      </c>
      <c r="T110" s="1" t="s">
        <v>1254</v>
      </c>
      <c r="U110" s="3" t="s">
        <v>21</v>
      </c>
      <c r="V110" s="3">
        <v>2</v>
      </c>
      <c r="W110" s="1" t="s">
        <v>2019</v>
      </c>
      <c r="X110" s="1" t="s">
        <v>2020</v>
      </c>
      <c r="Y110" s="1" t="s">
        <v>1255</v>
      </c>
      <c r="Z110" s="1" t="s">
        <v>2021</v>
      </c>
      <c r="AB110" s="65">
        <v>0</v>
      </c>
      <c r="AC110" s="1" t="s">
        <v>4008</v>
      </c>
    </row>
    <row r="111" spans="1:29" ht="14.25" customHeight="1">
      <c r="A111" s="3">
        <v>2090</v>
      </c>
      <c r="B111" s="1" t="s">
        <v>5596</v>
      </c>
      <c r="C111" s="1" t="str">
        <f>"JBT-0"&amp;(MID(C109,5,3)+1)</f>
        <v>JBT-083</v>
      </c>
      <c r="D111" s="3">
        <v>3</v>
      </c>
      <c r="E111" s="3" t="s">
        <v>16</v>
      </c>
      <c r="F111" s="1" t="s">
        <v>2044</v>
      </c>
      <c r="G111" s="1" t="s">
        <v>5567</v>
      </c>
      <c r="H111" s="3" t="s">
        <v>5497</v>
      </c>
      <c r="I111" s="1" t="s">
        <v>130</v>
      </c>
      <c r="J111" s="1" t="s">
        <v>11</v>
      </c>
      <c r="K111" s="1">
        <v>2200</v>
      </c>
      <c r="L111" s="1" t="s">
        <v>1266</v>
      </c>
      <c r="M111" s="1" t="s">
        <v>536</v>
      </c>
      <c r="N111" s="1" t="s">
        <v>537</v>
      </c>
      <c r="P111" s="3" t="s">
        <v>16</v>
      </c>
      <c r="Q111" s="3">
        <v>6</v>
      </c>
      <c r="R111" s="28" t="s">
        <v>4636</v>
      </c>
      <c r="S111" s="3">
        <v>1990</v>
      </c>
      <c r="T111" s="1" t="s">
        <v>1257</v>
      </c>
      <c r="U111" s="3" t="s">
        <v>16</v>
      </c>
      <c r="V111" s="3">
        <v>3</v>
      </c>
      <c r="W111" s="1" t="s">
        <v>2043</v>
      </c>
      <c r="X111" s="1" t="s">
        <v>2044</v>
      </c>
      <c r="Y111" s="1" t="s">
        <v>1217</v>
      </c>
      <c r="Z111" s="1" t="s">
        <v>2045</v>
      </c>
      <c r="AB111" s="65" t="s">
        <v>1695</v>
      </c>
      <c r="AC111" s="1" t="s">
        <v>4009</v>
      </c>
    </row>
    <row r="112" spans="1:29" ht="14.25" customHeight="1">
      <c r="A112" s="3">
        <v>2100</v>
      </c>
      <c r="B112" s="1" t="s">
        <v>5596</v>
      </c>
      <c r="C112" s="1" t="str">
        <f>"JBT-0"&amp;(MID(C111,5,3)+1)</f>
        <v>JBT-084</v>
      </c>
      <c r="D112" s="3">
        <v>3</v>
      </c>
      <c r="E112" s="3" t="s">
        <v>16</v>
      </c>
      <c r="F112" s="1" t="s">
        <v>5568</v>
      </c>
      <c r="G112" s="1" t="s">
        <v>5569</v>
      </c>
      <c r="H112" s="3" t="s">
        <v>1695</v>
      </c>
      <c r="I112" s="1" t="s">
        <v>131</v>
      </c>
      <c r="J112" s="1" t="s">
        <v>11</v>
      </c>
      <c r="K112" s="1">
        <v>2210</v>
      </c>
      <c r="L112" s="1" t="s">
        <v>1270</v>
      </c>
      <c r="M112" s="1" t="s">
        <v>538</v>
      </c>
      <c r="N112" s="1" t="s">
        <v>539</v>
      </c>
      <c r="P112" s="3" t="s">
        <v>16</v>
      </c>
      <c r="Q112" s="3">
        <v>6</v>
      </c>
      <c r="R112" s="28" t="s">
        <v>4637</v>
      </c>
      <c r="S112" s="3">
        <v>1960</v>
      </c>
      <c r="T112" s="1" t="s">
        <v>1259</v>
      </c>
      <c r="U112" s="3" t="s">
        <v>16</v>
      </c>
      <c r="V112" s="3">
        <v>3</v>
      </c>
      <c r="W112" s="1" t="s">
        <v>2023</v>
      </c>
      <c r="X112" s="1" t="s">
        <v>2024</v>
      </c>
      <c r="Y112" s="1" t="s">
        <v>1220</v>
      </c>
      <c r="Z112" s="1" t="s">
        <v>2025</v>
      </c>
      <c r="AB112" s="65" t="s">
        <v>1695</v>
      </c>
      <c r="AC112" s="1" t="s">
        <v>4010</v>
      </c>
    </row>
    <row r="113" spans="1:29" ht="14.25" customHeight="1">
      <c r="A113" s="3">
        <v>2110</v>
      </c>
      <c r="B113" s="1" t="s">
        <v>5596</v>
      </c>
      <c r="C113" s="1" t="str">
        <f>"JBT-0"&amp;(MID(C112,5,3)+1)</f>
        <v>JBT-085</v>
      </c>
      <c r="D113" s="3">
        <v>3</v>
      </c>
      <c r="E113" s="3" t="s">
        <v>16</v>
      </c>
      <c r="F113" s="1" t="s">
        <v>5570</v>
      </c>
      <c r="G113" s="1" t="s">
        <v>5571</v>
      </c>
      <c r="H113" s="3" t="s">
        <v>1695</v>
      </c>
      <c r="I113" s="1" t="s">
        <v>132</v>
      </c>
      <c r="J113" s="1" t="s">
        <v>11</v>
      </c>
      <c r="K113" s="1">
        <v>2220</v>
      </c>
      <c r="L113" s="1" t="s">
        <v>1271</v>
      </c>
      <c r="M113" s="1" t="s">
        <v>540</v>
      </c>
      <c r="N113" s="1" t="s">
        <v>541</v>
      </c>
      <c r="P113" s="3" t="s">
        <v>16</v>
      </c>
      <c r="Q113" s="3">
        <v>6</v>
      </c>
      <c r="R113" s="28" t="s">
        <v>4638</v>
      </c>
      <c r="S113" s="3">
        <v>1970</v>
      </c>
      <c r="T113" s="1" t="s">
        <v>1261</v>
      </c>
      <c r="U113" s="3" t="s">
        <v>16</v>
      </c>
      <c r="V113" s="3">
        <v>3</v>
      </c>
      <c r="W113" s="1" t="s">
        <v>2028</v>
      </c>
      <c r="X113" s="1" t="s">
        <v>2029</v>
      </c>
      <c r="Y113" s="1" t="s">
        <v>1223</v>
      </c>
      <c r="Z113" s="1" t="s">
        <v>2030</v>
      </c>
      <c r="AB113" s="65" t="s">
        <v>1695</v>
      </c>
      <c r="AC113" s="1" t="s">
        <v>4011</v>
      </c>
    </row>
    <row r="114" spans="1:29" ht="14.25" customHeight="1">
      <c r="A114" s="3">
        <v>2120</v>
      </c>
      <c r="B114" s="1" t="s">
        <v>5596</v>
      </c>
      <c r="C114" s="1" t="str">
        <f>"JBT-0"&amp;(MID(C113,5,3)+1)</f>
        <v>JBT-086</v>
      </c>
      <c r="D114" s="3">
        <v>3</v>
      </c>
      <c r="E114" s="3" t="s">
        <v>16</v>
      </c>
      <c r="F114" s="1" t="s">
        <v>5572</v>
      </c>
      <c r="G114" s="1" t="s">
        <v>5573</v>
      </c>
      <c r="H114" s="3" t="s">
        <v>1695</v>
      </c>
      <c r="I114" s="1" t="s">
        <v>134</v>
      </c>
      <c r="J114" s="1" t="s">
        <v>11</v>
      </c>
      <c r="K114" s="1">
        <v>2230</v>
      </c>
      <c r="L114" s="1" t="s">
        <v>1275</v>
      </c>
      <c r="M114" s="1" t="s">
        <v>542</v>
      </c>
      <c r="N114" s="1" t="s">
        <v>543</v>
      </c>
      <c r="P114" s="3" t="s">
        <v>16</v>
      </c>
      <c r="Q114" s="3">
        <v>6</v>
      </c>
      <c r="R114" s="28" t="s">
        <v>4639</v>
      </c>
      <c r="S114" s="3">
        <v>2020</v>
      </c>
      <c r="T114" s="1" t="s">
        <v>1263</v>
      </c>
      <c r="U114" s="3" t="s">
        <v>16</v>
      </c>
      <c r="V114" s="3">
        <v>3</v>
      </c>
      <c r="W114" s="1" t="s">
        <v>2033</v>
      </c>
      <c r="X114" s="1" t="s">
        <v>2034</v>
      </c>
      <c r="Y114" s="1" t="s">
        <v>1223</v>
      </c>
      <c r="Z114" s="1" t="s">
        <v>2035</v>
      </c>
      <c r="AB114" s="65" t="s">
        <v>1695</v>
      </c>
      <c r="AC114" s="1" t="s">
        <v>4012</v>
      </c>
    </row>
    <row r="115" spans="1:29" ht="14.25" customHeight="1">
      <c r="A115" s="3">
        <v>2130</v>
      </c>
      <c r="B115" s="1" t="s">
        <v>5596</v>
      </c>
      <c r="C115" s="1" t="str">
        <f>"JBT-0"&amp;(MID(C114,5,3)+1)</f>
        <v>JBT-087</v>
      </c>
      <c r="D115" s="3">
        <v>3</v>
      </c>
      <c r="E115" s="3" t="s">
        <v>16</v>
      </c>
      <c r="F115" s="1" t="s">
        <v>2038</v>
      </c>
      <c r="G115" s="1" t="s">
        <v>2040</v>
      </c>
      <c r="H115" s="3" t="s">
        <v>1695</v>
      </c>
      <c r="S115" s="3">
        <v>1980</v>
      </c>
      <c r="T115" s="7" t="s">
        <v>3112</v>
      </c>
      <c r="U115" s="3" t="s">
        <v>16</v>
      </c>
      <c r="V115" s="3">
        <v>3</v>
      </c>
      <c r="W115" s="1" t="s">
        <v>2037</v>
      </c>
      <c r="X115" s="1" t="s">
        <v>2038</v>
      </c>
      <c r="Y115" s="1" t="s">
        <v>2039</v>
      </c>
      <c r="Z115" s="1" t="s">
        <v>2040</v>
      </c>
      <c r="AB115" s="65" t="s">
        <v>1695</v>
      </c>
      <c r="AC115" s="1" t="s">
        <v>5014</v>
      </c>
    </row>
    <row r="116" spans="1:29" ht="14.25" customHeight="1">
      <c r="A116" s="3">
        <v>2140</v>
      </c>
      <c r="B116" s="1" t="s">
        <v>5596</v>
      </c>
      <c r="C116" s="1" t="str">
        <f>"JBT-0"&amp;(MID(C115,5,3)+1)</f>
        <v>JBT-088</v>
      </c>
      <c r="D116" s="3">
        <v>3</v>
      </c>
      <c r="E116" s="3" t="s">
        <v>16</v>
      </c>
      <c r="F116" s="1" t="s">
        <v>2049</v>
      </c>
      <c r="G116" s="1" t="s">
        <v>2050</v>
      </c>
      <c r="H116" s="3" t="s">
        <v>1695</v>
      </c>
      <c r="S116" s="3">
        <v>2000</v>
      </c>
      <c r="T116" s="1" t="s">
        <v>5480</v>
      </c>
      <c r="U116" s="3" t="s">
        <v>16</v>
      </c>
      <c r="V116" s="3">
        <v>3</v>
      </c>
      <c r="W116" s="1" t="s">
        <v>2048</v>
      </c>
      <c r="X116" s="1" t="s">
        <v>2049</v>
      </c>
      <c r="Y116" s="1" t="s">
        <v>1937</v>
      </c>
      <c r="Z116" s="1" t="s">
        <v>2050</v>
      </c>
      <c r="AB116" s="65" t="s">
        <v>1695</v>
      </c>
      <c r="AC116" s="1" t="s">
        <v>5015</v>
      </c>
    </row>
    <row r="117" spans="1:29" ht="14.25" customHeight="1">
      <c r="A117" s="3">
        <v>2150</v>
      </c>
      <c r="B117" s="1" t="s">
        <v>5596</v>
      </c>
      <c r="C117" s="1" t="str">
        <f>"JBT-0"&amp;(MID(C116,5,3)+1)</f>
        <v>JBT-089</v>
      </c>
      <c r="D117" s="3">
        <v>3</v>
      </c>
      <c r="E117" s="3" t="s">
        <v>16</v>
      </c>
      <c r="F117" s="1" t="s">
        <v>5574</v>
      </c>
      <c r="G117" s="1" t="s">
        <v>5575</v>
      </c>
      <c r="H117" s="3" t="s">
        <v>1656</v>
      </c>
      <c r="I117" s="1" t="s">
        <v>136</v>
      </c>
      <c r="J117" s="1" t="s">
        <v>11</v>
      </c>
      <c r="K117" s="1">
        <v>2240</v>
      </c>
      <c r="L117" s="1" t="s">
        <v>1278</v>
      </c>
      <c r="M117" s="1" t="s">
        <v>544</v>
      </c>
      <c r="N117" s="1" t="s">
        <v>545</v>
      </c>
      <c r="P117" s="3" t="s">
        <v>21</v>
      </c>
      <c r="Q117" s="3">
        <v>6</v>
      </c>
      <c r="R117" s="28" t="s">
        <v>4640</v>
      </c>
      <c r="S117" s="3">
        <v>2040</v>
      </c>
      <c r="T117" s="1" t="s">
        <v>1265</v>
      </c>
      <c r="U117" s="3" t="s">
        <v>21</v>
      </c>
      <c r="V117" s="3">
        <v>3</v>
      </c>
      <c r="W117" s="1" t="s">
        <v>2053</v>
      </c>
      <c r="X117" s="1" t="s">
        <v>2054</v>
      </c>
      <c r="Y117" s="1" t="s">
        <v>1228</v>
      </c>
      <c r="Z117" s="1" t="s">
        <v>2055</v>
      </c>
      <c r="AB117" s="65" t="s">
        <v>1656</v>
      </c>
      <c r="AC117" s="1" t="s">
        <v>4013</v>
      </c>
    </row>
    <row r="118" spans="1:29" ht="14.25" customHeight="1">
      <c r="A118" s="3">
        <v>2160</v>
      </c>
      <c r="B118" s="1" t="s">
        <v>5596</v>
      </c>
      <c r="C118" s="1" t="str">
        <f>"JBG-0"&amp;(MID(C110,5,3)+1)</f>
        <v>JBG-020</v>
      </c>
      <c r="E118" s="3" t="s">
        <v>16</v>
      </c>
      <c r="F118" s="1" t="s">
        <v>3901</v>
      </c>
      <c r="G118" s="1" t="s">
        <v>548</v>
      </c>
      <c r="H118" s="3" t="s">
        <v>5584</v>
      </c>
      <c r="I118" s="1" t="s">
        <v>145</v>
      </c>
      <c r="J118" s="1" t="s">
        <v>19</v>
      </c>
      <c r="K118" s="1">
        <v>2290</v>
      </c>
      <c r="L118" s="1" t="s">
        <v>1569</v>
      </c>
      <c r="M118" s="1" t="s">
        <v>546</v>
      </c>
      <c r="N118" s="1" t="s">
        <v>547</v>
      </c>
      <c r="P118" s="3" t="s">
        <v>16</v>
      </c>
      <c r="Q118" s="3">
        <v>4</v>
      </c>
      <c r="R118" s="28" t="s">
        <v>4644</v>
      </c>
      <c r="S118" s="3" t="s">
        <v>3061</v>
      </c>
      <c r="U118" s="3" t="s">
        <v>3061</v>
      </c>
      <c r="V118" s="3" t="s">
        <v>3061</v>
      </c>
      <c r="W118" s="1" t="s">
        <v>3061</v>
      </c>
      <c r="X118" s="1" t="s">
        <v>3061</v>
      </c>
      <c r="Y118" s="1" t="s">
        <v>3061</v>
      </c>
      <c r="Z118" s="1" t="s">
        <v>3061</v>
      </c>
      <c r="AB118" s="65" t="s">
        <v>3061</v>
      </c>
      <c r="AC118" s="1" t="s">
        <v>3061</v>
      </c>
    </row>
    <row r="119" spans="1:29" ht="14.25" customHeight="1">
      <c r="A119" s="3">
        <v>2170</v>
      </c>
      <c r="B119" s="1" t="s">
        <v>5596</v>
      </c>
      <c r="C119" s="1" t="str">
        <f>"JBT-0"&amp;(MID(C117,5,3)+1)</f>
        <v>JBT-090</v>
      </c>
      <c r="D119" s="3">
        <v>1</v>
      </c>
      <c r="E119" s="3" t="s">
        <v>16</v>
      </c>
      <c r="F119" s="1" t="s">
        <v>549</v>
      </c>
      <c r="G119" s="1" t="s">
        <v>550</v>
      </c>
      <c r="H119" s="3" t="s">
        <v>1705</v>
      </c>
      <c r="I119" s="1" t="s">
        <v>146</v>
      </c>
      <c r="J119" s="1" t="s">
        <v>11</v>
      </c>
      <c r="K119" s="1">
        <v>2310</v>
      </c>
      <c r="L119" s="1" t="s">
        <v>1285</v>
      </c>
      <c r="M119" s="1" t="s">
        <v>549</v>
      </c>
      <c r="N119" s="1" t="s">
        <v>550</v>
      </c>
      <c r="P119" s="3" t="s">
        <v>16</v>
      </c>
      <c r="Q119" s="3">
        <v>5</v>
      </c>
      <c r="R119" s="28" t="s">
        <v>4645</v>
      </c>
      <c r="S119" s="3">
        <v>1460</v>
      </c>
      <c r="T119" s="1" t="s">
        <v>1267</v>
      </c>
      <c r="U119" s="3" t="s">
        <v>16</v>
      </c>
      <c r="V119" s="3">
        <v>1</v>
      </c>
      <c r="W119" s="1" t="s">
        <v>1268</v>
      </c>
      <c r="X119" s="1" t="s">
        <v>1704</v>
      </c>
      <c r="Y119" s="1" t="s">
        <v>1269</v>
      </c>
      <c r="Z119" s="1" t="s">
        <v>550</v>
      </c>
      <c r="AB119" s="65" t="s">
        <v>1705</v>
      </c>
      <c r="AC119" s="1" t="s">
        <v>4014</v>
      </c>
    </row>
    <row r="120" spans="1:29" ht="14.25" customHeight="1">
      <c r="A120" s="3">
        <v>2180</v>
      </c>
      <c r="B120" s="1" t="s">
        <v>5596</v>
      </c>
      <c r="C120" s="1" t="str">
        <f>"JBT-0"&amp;(MID(C119,5,3)+1)</f>
        <v>JBT-091</v>
      </c>
      <c r="D120" s="3">
        <v>1</v>
      </c>
      <c r="E120" s="3" t="s">
        <v>16</v>
      </c>
      <c r="F120" s="1" t="s">
        <v>551</v>
      </c>
      <c r="G120" s="1" t="s">
        <v>552</v>
      </c>
      <c r="H120" s="3" t="s">
        <v>1695</v>
      </c>
      <c r="I120" s="1" t="s">
        <v>148</v>
      </c>
      <c r="J120" s="1" t="s">
        <v>11</v>
      </c>
      <c r="K120" s="1">
        <v>2320</v>
      </c>
      <c r="L120" s="1" t="s">
        <v>1288</v>
      </c>
      <c r="M120" s="1" t="s">
        <v>551</v>
      </c>
      <c r="N120" s="1" t="s">
        <v>552</v>
      </c>
      <c r="P120" s="3" t="s">
        <v>16</v>
      </c>
      <c r="Q120" s="3">
        <v>5</v>
      </c>
      <c r="R120" s="28" t="s">
        <v>4646</v>
      </c>
      <c r="S120" s="3" t="s">
        <v>3061</v>
      </c>
      <c r="U120" s="3" t="s">
        <v>3061</v>
      </c>
      <c r="V120" s="3" t="s">
        <v>3061</v>
      </c>
      <c r="W120" s="1" t="s">
        <v>3061</v>
      </c>
      <c r="X120" s="1" t="s">
        <v>3061</v>
      </c>
      <c r="Y120" s="1" t="s">
        <v>3061</v>
      </c>
      <c r="Z120" s="1" t="s">
        <v>3061</v>
      </c>
      <c r="AB120" s="65" t="s">
        <v>3061</v>
      </c>
      <c r="AC120" s="1" t="s">
        <v>3061</v>
      </c>
    </row>
    <row r="121" spans="1:29" ht="14.25" customHeight="1">
      <c r="A121" s="3">
        <v>2190</v>
      </c>
      <c r="B121" s="1" t="s">
        <v>5596</v>
      </c>
      <c r="C121" s="1" t="str">
        <f>"JBT-0"&amp;(MID(C120,5,3)+1)</f>
        <v>JBT-092</v>
      </c>
      <c r="D121" s="3">
        <v>1</v>
      </c>
      <c r="E121" s="3" t="s">
        <v>16</v>
      </c>
      <c r="F121" s="1" t="s">
        <v>555</v>
      </c>
      <c r="G121" s="1" t="s">
        <v>5321</v>
      </c>
      <c r="H121" s="3" t="s">
        <v>5497</v>
      </c>
      <c r="I121" s="1" t="s">
        <v>554</v>
      </c>
      <c r="J121" s="1" t="s">
        <v>11</v>
      </c>
      <c r="K121" s="1">
        <v>2350</v>
      </c>
      <c r="L121" s="1" t="s">
        <v>1289</v>
      </c>
      <c r="M121" s="1" t="s">
        <v>555</v>
      </c>
      <c r="N121" s="1" t="s">
        <v>556</v>
      </c>
      <c r="P121" s="3" t="s">
        <v>21</v>
      </c>
      <c r="Q121" s="3">
        <v>4</v>
      </c>
      <c r="R121" s="28" t="s">
        <v>4648</v>
      </c>
      <c r="S121" s="3">
        <v>1110</v>
      </c>
      <c r="T121" s="1" t="s">
        <v>1272</v>
      </c>
      <c r="U121" s="3" t="s">
        <v>16</v>
      </c>
      <c r="V121" s="3">
        <v>1</v>
      </c>
      <c r="W121" s="1" t="s">
        <v>1273</v>
      </c>
      <c r="X121" s="1" t="s">
        <v>1670</v>
      </c>
      <c r="Y121" s="1" t="s">
        <v>1274</v>
      </c>
      <c r="Z121" s="1" t="s">
        <v>1671</v>
      </c>
      <c r="AB121" s="65" t="s">
        <v>1656</v>
      </c>
      <c r="AC121" s="1" t="s">
        <v>4015</v>
      </c>
    </row>
    <row r="122" spans="1:29" ht="14.25" customHeight="1">
      <c r="A122" s="3">
        <v>2200</v>
      </c>
      <c r="B122" s="1" t="s">
        <v>5596</v>
      </c>
      <c r="C122" s="1" t="str">
        <f>"JBT-0"&amp;(MID(C121,5,3)+1)</f>
        <v>JBT-093</v>
      </c>
      <c r="D122" s="3">
        <v>1</v>
      </c>
      <c r="E122" s="3" t="s">
        <v>21</v>
      </c>
      <c r="F122" s="1" t="s">
        <v>557</v>
      </c>
      <c r="G122" s="1" t="s">
        <v>558</v>
      </c>
      <c r="H122" s="3" t="s">
        <v>5497</v>
      </c>
      <c r="I122" s="1" t="s">
        <v>153</v>
      </c>
      <c r="J122" s="1" t="s">
        <v>11</v>
      </c>
      <c r="K122" s="1">
        <v>2360</v>
      </c>
      <c r="L122" s="1" t="s">
        <v>1290</v>
      </c>
      <c r="M122" s="1" t="s">
        <v>557</v>
      </c>
      <c r="N122" s="1" t="s">
        <v>558</v>
      </c>
      <c r="P122" s="3" t="s">
        <v>21</v>
      </c>
      <c r="Q122" s="3">
        <v>4</v>
      </c>
      <c r="R122" s="28" t="s">
        <v>4649</v>
      </c>
      <c r="S122" s="3">
        <v>1100</v>
      </c>
      <c r="T122" s="1" t="s">
        <v>1276</v>
      </c>
      <c r="U122" s="3" t="s">
        <v>21</v>
      </c>
      <c r="V122" s="3">
        <v>1</v>
      </c>
      <c r="W122" s="1" t="s">
        <v>1277</v>
      </c>
      <c r="X122" s="1" t="s">
        <v>1662</v>
      </c>
      <c r="Y122" s="1" t="s">
        <v>1663</v>
      </c>
      <c r="Z122" s="1" t="s">
        <v>1664</v>
      </c>
      <c r="AB122" s="65" t="s">
        <v>1656</v>
      </c>
      <c r="AC122" s="1" t="s">
        <v>4016</v>
      </c>
    </row>
    <row r="123" spans="1:29" ht="14.25" customHeight="1">
      <c r="A123" s="3">
        <v>2210</v>
      </c>
      <c r="B123" s="1" t="s">
        <v>5596</v>
      </c>
      <c r="C123" s="1" t="str">
        <f>"JBT-0"&amp;(MID(C122,5,3)+1)</f>
        <v>JBT-094</v>
      </c>
      <c r="D123" s="3">
        <v>1</v>
      </c>
      <c r="E123" s="3" t="s">
        <v>16</v>
      </c>
      <c r="F123" s="1" t="s">
        <v>559</v>
      </c>
      <c r="G123" s="1" t="s">
        <v>560</v>
      </c>
      <c r="H123" s="3" t="s">
        <v>5497</v>
      </c>
      <c r="I123" s="1" t="s">
        <v>155</v>
      </c>
      <c r="J123" s="1" t="s">
        <v>11</v>
      </c>
      <c r="K123" s="1">
        <v>2370</v>
      </c>
      <c r="L123" s="1" t="s">
        <v>1291</v>
      </c>
      <c r="M123" s="1" t="s">
        <v>559</v>
      </c>
      <c r="N123" s="1" t="s">
        <v>560</v>
      </c>
      <c r="P123" s="3" t="s">
        <v>16</v>
      </c>
      <c r="Q123" s="3">
        <v>4</v>
      </c>
      <c r="R123" s="28" t="s">
        <v>4650</v>
      </c>
      <c r="S123" s="3" t="s">
        <v>3061</v>
      </c>
      <c r="U123" s="3" t="s">
        <v>3061</v>
      </c>
      <c r="V123" s="3" t="s">
        <v>3061</v>
      </c>
      <c r="W123" s="1" t="s">
        <v>3061</v>
      </c>
      <c r="X123" s="1" t="s">
        <v>3061</v>
      </c>
      <c r="Y123" s="1" t="s">
        <v>3061</v>
      </c>
      <c r="Z123" s="1" t="s">
        <v>3061</v>
      </c>
      <c r="AB123" s="65" t="s">
        <v>3061</v>
      </c>
      <c r="AC123" s="1" t="s">
        <v>3061</v>
      </c>
    </row>
    <row r="124" spans="1:29" ht="14.25" customHeight="1">
      <c r="A124" s="3">
        <v>2220</v>
      </c>
      <c r="B124" s="1" t="s">
        <v>5596</v>
      </c>
      <c r="C124" s="1" t="str">
        <f>"JBG-0"&amp;(MID(C118,5,3)+1)</f>
        <v>JBG-021</v>
      </c>
      <c r="E124" s="3" t="s">
        <v>16</v>
      </c>
      <c r="F124" s="1" t="s">
        <v>5208</v>
      </c>
      <c r="G124" s="1" t="s">
        <v>969</v>
      </c>
      <c r="H124" s="3" t="s">
        <v>5584</v>
      </c>
      <c r="I124" s="1" t="s">
        <v>173</v>
      </c>
      <c r="J124" s="1" t="s">
        <v>19</v>
      </c>
      <c r="K124" s="1">
        <v>3560</v>
      </c>
      <c r="L124" s="1" t="s">
        <v>1573</v>
      </c>
      <c r="M124" s="1" t="s">
        <v>968</v>
      </c>
      <c r="N124" s="1" t="s">
        <v>969</v>
      </c>
      <c r="P124" s="3" t="s">
        <v>16</v>
      </c>
      <c r="Q124" s="3">
        <v>4</v>
      </c>
      <c r="R124" s="28" t="s">
        <v>4743</v>
      </c>
      <c r="S124" s="3" t="s">
        <v>3061</v>
      </c>
      <c r="U124" s="3" t="s">
        <v>3061</v>
      </c>
      <c r="V124" s="3" t="s">
        <v>3061</v>
      </c>
      <c r="W124" s="1" t="s">
        <v>3061</v>
      </c>
      <c r="X124" s="1" t="s">
        <v>3061</v>
      </c>
      <c r="Y124" s="1" t="s">
        <v>3061</v>
      </c>
      <c r="Z124" s="1" t="s">
        <v>3061</v>
      </c>
      <c r="AB124" s="65" t="s">
        <v>3061</v>
      </c>
      <c r="AC124" s="1" t="s">
        <v>3061</v>
      </c>
    </row>
    <row r="125" spans="1:29" ht="14.25" customHeight="1">
      <c r="A125" s="3">
        <v>2230</v>
      </c>
      <c r="B125" s="1" t="s">
        <v>5596</v>
      </c>
      <c r="C125" s="1" t="str">
        <f>"JBT-0"&amp;(MID(C123,5,3)+1)</f>
        <v>JBT-095</v>
      </c>
      <c r="D125" s="3">
        <v>1</v>
      </c>
      <c r="E125" s="3" t="s">
        <v>16</v>
      </c>
      <c r="F125" s="1" t="s">
        <v>176</v>
      </c>
      <c r="G125" s="1" t="s">
        <v>4207</v>
      </c>
      <c r="H125" s="3" t="s">
        <v>5497</v>
      </c>
      <c r="I125" s="1" t="s">
        <v>175</v>
      </c>
      <c r="J125" s="1" t="s">
        <v>11</v>
      </c>
      <c r="K125" s="1">
        <v>3580</v>
      </c>
      <c r="L125" s="1" t="s">
        <v>1312</v>
      </c>
      <c r="M125" s="1" t="s">
        <v>176</v>
      </c>
      <c r="N125" s="1" t="s">
        <v>4207</v>
      </c>
      <c r="P125" s="3" t="s">
        <v>16</v>
      </c>
      <c r="Q125" s="3">
        <v>5</v>
      </c>
      <c r="R125" s="28" t="s">
        <v>4744</v>
      </c>
      <c r="S125" s="3" t="s">
        <v>3061</v>
      </c>
      <c r="U125" s="3" t="s">
        <v>3061</v>
      </c>
      <c r="V125" s="3" t="s">
        <v>3061</v>
      </c>
      <c r="W125" s="1" t="s">
        <v>3061</v>
      </c>
      <c r="X125" s="1" t="s">
        <v>3061</v>
      </c>
      <c r="Y125" s="1" t="s">
        <v>3061</v>
      </c>
      <c r="Z125" s="1" t="s">
        <v>3061</v>
      </c>
      <c r="AB125" s="65" t="s">
        <v>3061</v>
      </c>
      <c r="AC125" s="1" t="s">
        <v>3061</v>
      </c>
    </row>
    <row r="126" spans="1:29" ht="14.25" customHeight="1">
      <c r="A126" s="3">
        <v>2240</v>
      </c>
      <c r="B126" s="1" t="s">
        <v>5596</v>
      </c>
      <c r="C126" s="1" t="str">
        <f>"JBT-0"&amp;(MID(C125,5,3)+1)</f>
        <v>JBT-096</v>
      </c>
      <c r="D126" s="3">
        <v>1</v>
      </c>
      <c r="E126" s="3" t="s">
        <v>16</v>
      </c>
      <c r="F126" s="1" t="s">
        <v>180</v>
      </c>
      <c r="G126" s="1" t="s">
        <v>4208</v>
      </c>
      <c r="H126" s="3" t="s">
        <v>5497</v>
      </c>
      <c r="I126" s="1" t="s">
        <v>179</v>
      </c>
      <c r="J126" s="1" t="s">
        <v>11</v>
      </c>
      <c r="K126" s="1">
        <v>3590</v>
      </c>
      <c r="L126" s="1" t="s">
        <v>1314</v>
      </c>
      <c r="M126" s="1" t="s">
        <v>180</v>
      </c>
      <c r="N126" s="1" t="s">
        <v>4208</v>
      </c>
      <c r="P126" s="3" t="s">
        <v>16</v>
      </c>
      <c r="Q126" s="3">
        <v>5</v>
      </c>
      <c r="R126" s="28" t="s">
        <v>4745</v>
      </c>
      <c r="S126" s="3" t="s">
        <v>3061</v>
      </c>
      <c r="U126" s="3" t="s">
        <v>3061</v>
      </c>
      <c r="V126" s="3" t="s">
        <v>3061</v>
      </c>
      <c r="W126" s="1" t="s">
        <v>3061</v>
      </c>
      <c r="X126" s="1" t="s">
        <v>3061</v>
      </c>
      <c r="Y126" s="1" t="s">
        <v>3061</v>
      </c>
      <c r="Z126" s="1" t="s">
        <v>3061</v>
      </c>
      <c r="AB126" s="65" t="s">
        <v>3061</v>
      </c>
      <c r="AC126" s="1" t="s">
        <v>3061</v>
      </c>
    </row>
    <row r="127" spans="1:29" ht="14.25" customHeight="1">
      <c r="A127" s="3">
        <v>2250</v>
      </c>
      <c r="B127" s="1" t="s">
        <v>5596</v>
      </c>
      <c r="C127" s="1" t="str">
        <f>"JBT-0"&amp;(MID(C126,5,3)+1)</f>
        <v>JBT-097</v>
      </c>
      <c r="D127" s="3">
        <v>1</v>
      </c>
      <c r="E127" s="3" t="s">
        <v>16</v>
      </c>
      <c r="F127" s="1" t="s">
        <v>183</v>
      </c>
      <c r="G127" s="1" t="s">
        <v>973</v>
      </c>
      <c r="H127" s="3" t="s">
        <v>5590</v>
      </c>
      <c r="I127" s="1" t="s">
        <v>181</v>
      </c>
      <c r="J127" s="1" t="s">
        <v>11</v>
      </c>
      <c r="K127" s="1">
        <v>3600</v>
      </c>
      <c r="L127" s="1" t="s">
        <v>1315</v>
      </c>
      <c r="M127" s="1" t="s">
        <v>183</v>
      </c>
      <c r="N127" s="1" t="s">
        <v>973</v>
      </c>
      <c r="P127" s="3" t="s">
        <v>16</v>
      </c>
      <c r="Q127" s="3">
        <v>5</v>
      </c>
      <c r="R127" s="28" t="s">
        <v>4746</v>
      </c>
      <c r="S127" s="3" t="s">
        <v>3061</v>
      </c>
      <c r="U127" s="3" t="s">
        <v>3061</v>
      </c>
      <c r="V127" s="3" t="s">
        <v>3061</v>
      </c>
      <c r="W127" s="1" t="s">
        <v>3061</v>
      </c>
      <c r="X127" s="1" t="s">
        <v>3061</v>
      </c>
      <c r="Y127" s="1" t="s">
        <v>3061</v>
      </c>
      <c r="Z127" s="1" t="s">
        <v>3061</v>
      </c>
      <c r="AB127" s="65" t="s">
        <v>3061</v>
      </c>
      <c r="AC127" s="1" t="s">
        <v>3061</v>
      </c>
    </row>
    <row r="128" spans="1:29" ht="14.25" customHeight="1">
      <c r="A128" s="3">
        <v>2260</v>
      </c>
      <c r="B128" s="1" t="s">
        <v>5596</v>
      </c>
      <c r="C128" s="1" t="str">
        <f>"JBT-0"&amp;(MID(C127,5,3)+1)</f>
        <v>JBT-098</v>
      </c>
      <c r="D128" s="3">
        <v>1</v>
      </c>
      <c r="E128" s="3" t="s">
        <v>16</v>
      </c>
      <c r="F128" s="1" t="s">
        <v>186</v>
      </c>
      <c r="G128" s="1" t="s">
        <v>975</v>
      </c>
      <c r="H128" s="3" t="s">
        <v>1640</v>
      </c>
      <c r="I128" s="1" t="s">
        <v>974</v>
      </c>
      <c r="J128" s="1" t="s">
        <v>11</v>
      </c>
      <c r="K128" s="1">
        <v>3610</v>
      </c>
      <c r="L128" s="1" t="s">
        <v>1316</v>
      </c>
      <c r="M128" s="1" t="s">
        <v>186</v>
      </c>
      <c r="N128" s="1" t="s">
        <v>975</v>
      </c>
      <c r="P128" s="3" t="s">
        <v>16</v>
      </c>
      <c r="Q128" s="3">
        <v>5</v>
      </c>
      <c r="R128" s="28" t="s">
        <v>5703</v>
      </c>
      <c r="S128" s="3" t="s">
        <v>3061</v>
      </c>
      <c r="U128" s="3" t="s">
        <v>3061</v>
      </c>
      <c r="V128" s="3" t="s">
        <v>3061</v>
      </c>
      <c r="W128" s="1" t="s">
        <v>3061</v>
      </c>
      <c r="X128" s="1" t="s">
        <v>3061</v>
      </c>
      <c r="Y128" s="1" t="s">
        <v>3061</v>
      </c>
      <c r="Z128" s="1" t="s">
        <v>3061</v>
      </c>
      <c r="AB128" s="65" t="s">
        <v>3061</v>
      </c>
      <c r="AC128" s="1" t="s">
        <v>3061</v>
      </c>
    </row>
    <row r="129" spans="1:29" ht="14.25" customHeight="1">
      <c r="A129" s="3">
        <v>2270</v>
      </c>
      <c r="B129" s="1" t="s">
        <v>5596</v>
      </c>
      <c r="C129" s="1" t="str">
        <f>"JBG-0"&amp;(MID(C124,5,3)+1)</f>
        <v>JBG-022</v>
      </c>
      <c r="E129" s="3" t="s">
        <v>16</v>
      </c>
      <c r="F129" s="1" t="s">
        <v>5209</v>
      </c>
      <c r="G129" s="1" t="s">
        <v>977</v>
      </c>
      <c r="H129" s="3" t="s">
        <v>5584</v>
      </c>
      <c r="I129" s="1" t="s">
        <v>187</v>
      </c>
      <c r="J129" s="1" t="s">
        <v>19</v>
      </c>
      <c r="K129" s="1">
        <v>3620</v>
      </c>
      <c r="L129" s="1" t="s">
        <v>1574</v>
      </c>
      <c r="M129" s="1" t="s">
        <v>976</v>
      </c>
      <c r="N129" s="1" t="s">
        <v>977</v>
      </c>
      <c r="P129" s="3" t="s">
        <v>16</v>
      </c>
      <c r="Q129" s="3">
        <v>4</v>
      </c>
      <c r="R129" s="28" t="s">
        <v>4747</v>
      </c>
      <c r="S129" s="3" t="s">
        <v>3061</v>
      </c>
      <c r="U129" s="3" t="s">
        <v>3061</v>
      </c>
      <c r="V129" s="3" t="s">
        <v>3061</v>
      </c>
      <c r="W129" s="1" t="s">
        <v>3061</v>
      </c>
      <c r="X129" s="1" t="s">
        <v>3061</v>
      </c>
      <c r="Y129" s="1" t="s">
        <v>3061</v>
      </c>
      <c r="Z129" s="1" t="s">
        <v>3061</v>
      </c>
      <c r="AB129" s="65" t="s">
        <v>3061</v>
      </c>
      <c r="AC129" s="1" t="s">
        <v>3061</v>
      </c>
    </row>
    <row r="130" spans="1:29" ht="14.25" customHeight="1">
      <c r="A130" s="3">
        <v>2280</v>
      </c>
      <c r="B130" s="1" t="s">
        <v>5596</v>
      </c>
      <c r="C130" s="1" t="str">
        <f>"JBT-0"&amp;(MID(C128,5,3)+1)</f>
        <v>JBT-099</v>
      </c>
      <c r="D130" s="3">
        <v>1</v>
      </c>
      <c r="E130" s="3" t="s">
        <v>16</v>
      </c>
      <c r="F130" s="1" t="s">
        <v>176</v>
      </c>
      <c r="G130" s="1" t="s">
        <v>177</v>
      </c>
      <c r="H130" s="3" t="s">
        <v>5497</v>
      </c>
      <c r="I130" s="1" t="s">
        <v>175</v>
      </c>
      <c r="J130" s="1" t="s">
        <v>11</v>
      </c>
      <c r="K130" s="1">
        <v>3640</v>
      </c>
      <c r="L130" s="1" t="s">
        <v>1317</v>
      </c>
      <c r="M130" s="1" t="s">
        <v>176</v>
      </c>
      <c r="N130" s="1" t="s">
        <v>177</v>
      </c>
      <c r="P130" s="3" t="s">
        <v>16</v>
      </c>
      <c r="Q130" s="3">
        <v>5</v>
      </c>
      <c r="R130" s="28" t="s">
        <v>4748</v>
      </c>
      <c r="S130" s="3" t="s">
        <v>3061</v>
      </c>
      <c r="U130" s="3" t="s">
        <v>3061</v>
      </c>
      <c r="V130" s="3" t="s">
        <v>3061</v>
      </c>
      <c r="W130" s="1" t="s">
        <v>3061</v>
      </c>
      <c r="X130" s="1" t="s">
        <v>3061</v>
      </c>
      <c r="Y130" s="1" t="s">
        <v>3061</v>
      </c>
      <c r="Z130" s="1" t="s">
        <v>3061</v>
      </c>
      <c r="AB130" s="65" t="s">
        <v>3061</v>
      </c>
      <c r="AC130" s="1" t="s">
        <v>3061</v>
      </c>
    </row>
    <row r="131" spans="1:29" ht="14.25" customHeight="1">
      <c r="A131" s="3">
        <v>2290</v>
      </c>
      <c r="B131" s="1" t="s">
        <v>5596</v>
      </c>
      <c r="C131" s="1" t="str">
        <f>"JBT-"&amp;(MID(C130,5,3)+1)</f>
        <v>JBT-100</v>
      </c>
      <c r="D131" s="3">
        <v>1</v>
      </c>
      <c r="E131" s="3" t="s">
        <v>16</v>
      </c>
      <c r="F131" s="1" t="s">
        <v>180</v>
      </c>
      <c r="G131" s="1" t="s">
        <v>972</v>
      </c>
      <c r="H131" s="3" t="s">
        <v>5497</v>
      </c>
      <c r="I131" s="1" t="s">
        <v>179</v>
      </c>
      <c r="J131" s="1" t="s">
        <v>11</v>
      </c>
      <c r="K131" s="1">
        <v>3650</v>
      </c>
      <c r="L131" s="1" t="s">
        <v>1318</v>
      </c>
      <c r="M131" s="1" t="s">
        <v>180</v>
      </c>
      <c r="N131" s="1" t="s">
        <v>972</v>
      </c>
      <c r="P131" s="3" t="s">
        <v>16</v>
      </c>
      <c r="Q131" s="3">
        <v>5</v>
      </c>
      <c r="R131" s="28" t="s">
        <v>4749</v>
      </c>
      <c r="S131" s="3" t="s">
        <v>3061</v>
      </c>
      <c r="U131" s="3" t="s">
        <v>3061</v>
      </c>
      <c r="V131" s="3" t="s">
        <v>3061</v>
      </c>
      <c r="W131" s="1" t="s">
        <v>3061</v>
      </c>
      <c r="X131" s="1" t="s">
        <v>3061</v>
      </c>
      <c r="Y131" s="1" t="s">
        <v>3061</v>
      </c>
      <c r="Z131" s="1" t="s">
        <v>3061</v>
      </c>
      <c r="AB131" s="65" t="s">
        <v>3061</v>
      </c>
      <c r="AC131" s="1" t="s">
        <v>3061</v>
      </c>
    </row>
    <row r="132" spans="1:29" ht="14.25" customHeight="1">
      <c r="A132" s="3">
        <v>2300</v>
      </c>
      <c r="B132" s="1" t="s">
        <v>5596</v>
      </c>
      <c r="C132" s="1" t="str">
        <f>"JBT-"&amp;(MID(C131,5,3)+1)</f>
        <v>JBT-101</v>
      </c>
      <c r="D132" s="3">
        <v>1</v>
      </c>
      <c r="E132" s="3" t="s">
        <v>16</v>
      </c>
      <c r="F132" s="1" t="s">
        <v>183</v>
      </c>
      <c r="G132" s="1" t="s">
        <v>973</v>
      </c>
      <c r="H132" s="3" t="s">
        <v>5590</v>
      </c>
      <c r="I132" s="1" t="s">
        <v>181</v>
      </c>
      <c r="J132" s="1" t="s">
        <v>11</v>
      </c>
      <c r="K132" s="1">
        <v>3660</v>
      </c>
      <c r="L132" s="1" t="s">
        <v>1321</v>
      </c>
      <c r="M132" s="1" t="s">
        <v>183</v>
      </c>
      <c r="N132" s="1" t="s">
        <v>973</v>
      </c>
      <c r="P132" s="3" t="s">
        <v>16</v>
      </c>
      <c r="Q132" s="3">
        <v>5</v>
      </c>
      <c r="R132" s="28" t="s">
        <v>4750</v>
      </c>
      <c r="S132" s="3" t="s">
        <v>3061</v>
      </c>
      <c r="U132" s="3" t="s">
        <v>3061</v>
      </c>
      <c r="V132" s="3" t="s">
        <v>3061</v>
      </c>
      <c r="W132" s="1" t="s">
        <v>3061</v>
      </c>
      <c r="X132" s="1" t="s">
        <v>3061</v>
      </c>
      <c r="Y132" s="1" t="s">
        <v>3061</v>
      </c>
      <c r="Z132" s="1" t="s">
        <v>3061</v>
      </c>
      <c r="AB132" s="65" t="s">
        <v>3061</v>
      </c>
      <c r="AC132" s="1" t="s">
        <v>3061</v>
      </c>
    </row>
    <row r="133" spans="1:29" ht="14.25" customHeight="1">
      <c r="A133" s="3">
        <v>2310</v>
      </c>
      <c r="B133" s="1" t="s">
        <v>5596</v>
      </c>
      <c r="C133" s="1" t="str">
        <f>"JBT-"&amp;(MID(C132,5,3)+1)</f>
        <v>JBT-102</v>
      </c>
      <c r="D133" s="3">
        <v>1</v>
      </c>
      <c r="E133" s="3" t="s">
        <v>16</v>
      </c>
      <c r="F133" s="1" t="s">
        <v>186</v>
      </c>
      <c r="G133" s="1" t="s">
        <v>975</v>
      </c>
      <c r="H133" s="3" t="s">
        <v>1640</v>
      </c>
      <c r="I133" s="1" t="s">
        <v>974</v>
      </c>
      <c r="J133" s="1" t="s">
        <v>11</v>
      </c>
      <c r="K133" s="1">
        <v>3670</v>
      </c>
      <c r="L133" s="1" t="s">
        <v>1324</v>
      </c>
      <c r="M133" s="1" t="s">
        <v>186</v>
      </c>
      <c r="N133" s="1" t="s">
        <v>975</v>
      </c>
      <c r="P133" s="3" t="s">
        <v>16</v>
      </c>
      <c r="Q133" s="3">
        <v>5</v>
      </c>
      <c r="R133" s="28" t="s">
        <v>5704</v>
      </c>
      <c r="S133" s="3" t="s">
        <v>3061</v>
      </c>
      <c r="U133" s="3" t="s">
        <v>3061</v>
      </c>
      <c r="V133" s="3" t="s">
        <v>3061</v>
      </c>
      <c r="W133" s="1" t="s">
        <v>3061</v>
      </c>
      <c r="X133" s="1" t="s">
        <v>3061</v>
      </c>
      <c r="Y133" s="1" t="s">
        <v>3061</v>
      </c>
      <c r="Z133" s="1" t="s">
        <v>3061</v>
      </c>
      <c r="AB133" s="65" t="s">
        <v>3061</v>
      </c>
      <c r="AC133" s="1" t="s">
        <v>3061</v>
      </c>
    </row>
    <row r="134" spans="1:29" ht="14.25" customHeight="1">
      <c r="A134" s="3">
        <v>2320</v>
      </c>
      <c r="B134" s="1" t="s">
        <v>5596</v>
      </c>
      <c r="C134" s="1" t="str">
        <f>"JBG-0"&amp;(MID(C129,5,3)+1)</f>
        <v>JBG-023</v>
      </c>
      <c r="D134" s="3">
        <v>1</v>
      </c>
      <c r="E134" s="3" t="s">
        <v>65</v>
      </c>
      <c r="F134" s="1" t="s">
        <v>5207</v>
      </c>
      <c r="G134" s="1" t="s">
        <v>4269</v>
      </c>
      <c r="H134" s="3" t="s">
        <v>5584</v>
      </c>
      <c r="I134" s="1" t="s">
        <v>4267</v>
      </c>
      <c r="J134" s="1" t="s">
        <v>19</v>
      </c>
      <c r="K134" s="1">
        <v>4390</v>
      </c>
      <c r="L134" s="1" t="s">
        <v>1587</v>
      </c>
      <c r="M134" s="1" t="s">
        <v>4268</v>
      </c>
      <c r="N134" s="1" t="s">
        <v>4269</v>
      </c>
      <c r="P134" s="3" t="s">
        <v>65</v>
      </c>
      <c r="Q134" s="3">
        <v>4</v>
      </c>
      <c r="R134" s="28" t="s">
        <v>4806</v>
      </c>
      <c r="S134" s="3">
        <v>2970</v>
      </c>
      <c r="T134" s="7" t="s">
        <v>3896</v>
      </c>
      <c r="U134" s="3" t="s">
        <v>65</v>
      </c>
      <c r="V134" s="3">
        <v>1</v>
      </c>
      <c r="W134" s="1" t="s">
        <v>2355</v>
      </c>
      <c r="X134" s="1" t="s">
        <v>2356</v>
      </c>
      <c r="Y134" s="1" t="s">
        <v>2357</v>
      </c>
      <c r="Z134" s="1" t="s">
        <v>2358</v>
      </c>
      <c r="AB134" s="65">
        <v>0</v>
      </c>
      <c r="AC134" s="1" t="s">
        <v>5048</v>
      </c>
    </row>
    <row r="135" spans="1:29" ht="14.25" customHeight="1">
      <c r="A135" s="3">
        <v>2330</v>
      </c>
      <c r="B135" s="1" t="s">
        <v>5596</v>
      </c>
      <c r="C135" s="1" t="str">
        <f>"JBT-"&amp;(MID(C133,5,3)+1)</f>
        <v>JBT-103</v>
      </c>
      <c r="D135" s="3">
        <v>2</v>
      </c>
      <c r="E135" s="3" t="s">
        <v>16</v>
      </c>
      <c r="F135" s="1" t="s">
        <v>682</v>
      </c>
      <c r="G135" s="1" t="s">
        <v>4271</v>
      </c>
      <c r="H135" s="3" t="s">
        <v>1775</v>
      </c>
      <c r="I135" s="1" t="s">
        <v>4270</v>
      </c>
      <c r="J135" s="1" t="s">
        <v>11</v>
      </c>
      <c r="K135" s="1">
        <v>4410</v>
      </c>
      <c r="L135" s="1" t="s">
        <v>1420</v>
      </c>
      <c r="M135" s="1" t="s">
        <v>682</v>
      </c>
      <c r="N135" s="1" t="s">
        <v>4271</v>
      </c>
      <c r="P135" s="3" t="s">
        <v>16</v>
      </c>
      <c r="Q135" s="3">
        <v>5</v>
      </c>
      <c r="R135" s="28" t="s">
        <v>4807</v>
      </c>
      <c r="S135" s="3">
        <v>2990</v>
      </c>
      <c r="T135" s="49" t="s">
        <v>5491</v>
      </c>
      <c r="U135" s="3" t="s">
        <v>21</v>
      </c>
      <c r="V135" s="3">
        <v>2</v>
      </c>
      <c r="W135" s="1" t="s">
        <v>2367</v>
      </c>
      <c r="X135" s="1" t="s">
        <v>2356</v>
      </c>
      <c r="Y135" s="1" t="s">
        <v>2368</v>
      </c>
      <c r="Z135" s="1" t="s">
        <v>2369</v>
      </c>
      <c r="AB135" s="65" t="s">
        <v>1775</v>
      </c>
      <c r="AC135" s="1" t="s">
        <v>5050</v>
      </c>
    </row>
    <row r="136" spans="1:29" ht="14.25" customHeight="1">
      <c r="A136" s="3">
        <v>2340</v>
      </c>
      <c r="B136" s="1" t="s">
        <v>5596</v>
      </c>
      <c r="C136" s="1" t="str">
        <f>"JBT-"&amp;(MID(C135,5,3)+1)</f>
        <v>JBT-104</v>
      </c>
      <c r="D136" s="3">
        <v>2</v>
      </c>
      <c r="E136" s="3" t="s">
        <v>16</v>
      </c>
      <c r="F136" s="1" t="s">
        <v>4273</v>
      </c>
      <c r="G136" s="1" t="s">
        <v>4274</v>
      </c>
      <c r="H136" s="3" t="s">
        <v>1640</v>
      </c>
      <c r="I136" s="1" t="s">
        <v>4272</v>
      </c>
      <c r="J136" s="1" t="s">
        <v>11</v>
      </c>
      <c r="K136" s="1">
        <v>4420</v>
      </c>
      <c r="L136" s="1" t="s">
        <v>1421</v>
      </c>
      <c r="M136" s="1" t="s">
        <v>4273</v>
      </c>
      <c r="N136" s="1" t="s">
        <v>4274</v>
      </c>
      <c r="P136" s="3" t="s">
        <v>16</v>
      </c>
      <c r="Q136" s="3">
        <v>5</v>
      </c>
      <c r="R136" s="28" t="s">
        <v>5705</v>
      </c>
      <c r="S136" s="3">
        <v>3000</v>
      </c>
      <c r="T136" s="49" t="s">
        <v>5492</v>
      </c>
      <c r="U136" s="3" t="s">
        <v>16</v>
      </c>
      <c r="V136" s="3">
        <v>2</v>
      </c>
      <c r="W136" s="1" t="s">
        <v>2373</v>
      </c>
      <c r="X136" s="1" t="s">
        <v>2374</v>
      </c>
      <c r="Y136" s="1" t="s">
        <v>2375</v>
      </c>
      <c r="Z136" s="1" t="s">
        <v>2376</v>
      </c>
      <c r="AB136" s="65" t="s">
        <v>1640</v>
      </c>
      <c r="AC136" s="1" t="s">
        <v>5051</v>
      </c>
    </row>
    <row r="137" spans="1:29" ht="14.25" customHeight="1">
      <c r="A137" s="3">
        <v>2350</v>
      </c>
      <c r="B137" s="1" t="s">
        <v>5596</v>
      </c>
      <c r="C137" s="1" t="str">
        <f>"JBT-"&amp;(MID(C136,5,3)+1)</f>
        <v>JBT-105</v>
      </c>
      <c r="D137" s="3">
        <v>2</v>
      </c>
      <c r="E137" s="3" t="s">
        <v>16</v>
      </c>
      <c r="F137" s="1" t="s">
        <v>4276</v>
      </c>
      <c r="G137" s="1" t="s">
        <v>4277</v>
      </c>
      <c r="H137" s="3" t="s">
        <v>1656</v>
      </c>
      <c r="I137" s="1" t="s">
        <v>4275</v>
      </c>
      <c r="J137" s="1" t="s">
        <v>11</v>
      </c>
      <c r="K137" s="1">
        <v>4430</v>
      </c>
      <c r="L137" s="1" t="s">
        <v>1422</v>
      </c>
      <c r="M137" s="1" t="s">
        <v>4276</v>
      </c>
      <c r="N137" s="1" t="s">
        <v>4277</v>
      </c>
      <c r="P137" s="3" t="s">
        <v>16</v>
      </c>
      <c r="Q137" s="3">
        <v>5</v>
      </c>
      <c r="R137" s="28" t="s">
        <v>5220</v>
      </c>
      <c r="S137" s="3">
        <v>2980</v>
      </c>
      <c r="T137" s="49" t="s">
        <v>5490</v>
      </c>
      <c r="U137" s="3" t="s">
        <v>16</v>
      </c>
      <c r="V137" s="3">
        <v>2</v>
      </c>
      <c r="W137" s="1" t="s">
        <v>2362</v>
      </c>
      <c r="X137" s="1" t="s">
        <v>2363</v>
      </c>
      <c r="Y137" s="1" t="s">
        <v>2364</v>
      </c>
      <c r="Z137" s="1" t="s">
        <v>2365</v>
      </c>
      <c r="AB137" s="65" t="s">
        <v>1632</v>
      </c>
      <c r="AC137" s="1" t="s">
        <v>5049</v>
      </c>
    </row>
    <row r="138" spans="1:29" ht="14.25" customHeight="1">
      <c r="A138" s="3">
        <v>2360</v>
      </c>
      <c r="B138" s="1" t="s">
        <v>5596</v>
      </c>
      <c r="C138" s="1" t="str">
        <f>"JBG-0"&amp;(MID(C134,5,3)+1)</f>
        <v>JBG-024</v>
      </c>
      <c r="E138" s="3" t="s">
        <v>16</v>
      </c>
      <c r="F138" s="1" t="s">
        <v>4279</v>
      </c>
      <c r="G138" s="1" t="s">
        <v>4280</v>
      </c>
      <c r="H138" s="3" t="s">
        <v>5584</v>
      </c>
      <c r="I138" s="1" t="s">
        <v>4278</v>
      </c>
      <c r="J138" s="1" t="s">
        <v>19</v>
      </c>
      <c r="K138" s="1">
        <v>4440</v>
      </c>
      <c r="M138" s="1" t="s">
        <v>4279</v>
      </c>
      <c r="N138" s="1" t="s">
        <v>4280</v>
      </c>
      <c r="P138" s="3" t="s">
        <v>16</v>
      </c>
      <c r="Q138" s="3">
        <v>5</v>
      </c>
      <c r="R138" s="28" t="s">
        <v>4808</v>
      </c>
      <c r="S138" s="3" t="s">
        <v>3061</v>
      </c>
      <c r="T138" s="49"/>
      <c r="U138" s="3" t="s">
        <v>3061</v>
      </c>
      <c r="V138" s="3" t="s">
        <v>3061</v>
      </c>
      <c r="W138" s="1" t="s">
        <v>3061</v>
      </c>
      <c r="X138" s="1" t="s">
        <v>3061</v>
      </c>
      <c r="Y138" s="1" t="s">
        <v>3061</v>
      </c>
      <c r="Z138" s="1" t="s">
        <v>3061</v>
      </c>
      <c r="AB138" s="65" t="s">
        <v>3061</v>
      </c>
      <c r="AC138" s="1" t="s">
        <v>3061</v>
      </c>
    </row>
    <row r="139" spans="1:29" ht="14.25" customHeight="1">
      <c r="A139" s="3">
        <v>2370</v>
      </c>
      <c r="B139" s="1" t="s">
        <v>5596</v>
      </c>
      <c r="C139" s="1" t="str">
        <f>"JBT-"&amp;(MID(C137,5,3)+1)</f>
        <v>JBT-106</v>
      </c>
      <c r="D139" s="3">
        <v>2</v>
      </c>
      <c r="E139" s="3" t="s">
        <v>16</v>
      </c>
      <c r="F139" s="1" t="s">
        <v>4281</v>
      </c>
      <c r="G139" s="1" t="s">
        <v>4282</v>
      </c>
      <c r="H139" s="3" t="s">
        <v>5497</v>
      </c>
      <c r="I139" s="1" t="s">
        <v>672</v>
      </c>
      <c r="J139" s="1" t="s">
        <v>11</v>
      </c>
      <c r="K139" s="1">
        <v>4460</v>
      </c>
      <c r="L139" s="1" t="s">
        <v>1423</v>
      </c>
      <c r="M139" s="1" t="s">
        <v>4281</v>
      </c>
      <c r="N139" s="1" t="s">
        <v>4282</v>
      </c>
      <c r="P139" s="3" t="s">
        <v>16</v>
      </c>
      <c r="Q139" s="3">
        <v>6</v>
      </c>
      <c r="R139" s="28" t="s">
        <v>4809</v>
      </c>
      <c r="S139" s="3">
        <v>3010</v>
      </c>
      <c r="T139" s="7" t="s">
        <v>5489</v>
      </c>
      <c r="U139" s="3" t="s">
        <v>16</v>
      </c>
      <c r="V139" s="3">
        <v>2</v>
      </c>
      <c r="W139" s="1" t="s">
        <v>2379</v>
      </c>
      <c r="X139" s="1" t="s">
        <v>2380</v>
      </c>
      <c r="Y139" s="1" t="s">
        <v>2381</v>
      </c>
      <c r="Z139" s="1" t="s">
        <v>2382</v>
      </c>
      <c r="AB139" s="65" t="s">
        <v>1656</v>
      </c>
      <c r="AC139" s="1" t="s">
        <v>5052</v>
      </c>
    </row>
    <row r="140" spans="1:29" ht="14.25" customHeight="1">
      <c r="A140" s="3">
        <v>2380</v>
      </c>
      <c r="B140" s="1" t="s">
        <v>5596</v>
      </c>
      <c r="C140" s="1" t="str">
        <f>"JBG-0"&amp;(MID(C138,5,3)+1)</f>
        <v>JBG-025</v>
      </c>
      <c r="D140" s="3">
        <v>1</v>
      </c>
      <c r="E140" s="3" t="s">
        <v>16</v>
      </c>
      <c r="F140" s="1" t="s">
        <v>3910</v>
      </c>
      <c r="G140" s="1" t="s">
        <v>704</v>
      </c>
      <c r="H140" s="3" t="s">
        <v>5584</v>
      </c>
      <c r="I140" s="1" t="s">
        <v>4283</v>
      </c>
      <c r="J140" s="1" t="s">
        <v>19</v>
      </c>
      <c r="K140" s="1">
        <v>4470</v>
      </c>
      <c r="L140" s="1" t="s">
        <v>5221</v>
      </c>
      <c r="M140" s="1" t="s">
        <v>277</v>
      </c>
      <c r="N140" s="1" t="s">
        <v>704</v>
      </c>
      <c r="P140" s="3" t="s">
        <v>16</v>
      </c>
      <c r="Q140" s="3">
        <v>4</v>
      </c>
      <c r="R140" s="28" t="s">
        <v>4810</v>
      </c>
      <c r="S140" s="3" t="s">
        <v>3061</v>
      </c>
      <c r="U140" s="3" t="s">
        <v>3061</v>
      </c>
      <c r="V140" s="3" t="s">
        <v>3061</v>
      </c>
      <c r="W140" s="1" t="s">
        <v>3061</v>
      </c>
      <c r="X140" s="1" t="s">
        <v>3061</v>
      </c>
      <c r="Y140" s="1" t="s">
        <v>3061</v>
      </c>
      <c r="Z140" s="1" t="s">
        <v>3061</v>
      </c>
      <c r="AB140" s="65" t="s">
        <v>3061</v>
      </c>
      <c r="AC140" s="1" t="s">
        <v>3061</v>
      </c>
    </row>
    <row r="141" spans="1:29" ht="14.25" customHeight="1">
      <c r="A141" s="3">
        <v>2390</v>
      </c>
      <c r="B141" s="1" t="s">
        <v>5596</v>
      </c>
      <c r="C141" s="1" t="str">
        <f>"JBT-"&amp;(MID(C139,5,3)+1)</f>
        <v>JBT-107</v>
      </c>
      <c r="D141" s="3">
        <v>2</v>
      </c>
      <c r="E141" s="3" t="s">
        <v>16</v>
      </c>
      <c r="F141" s="1" t="s">
        <v>705</v>
      </c>
      <c r="G141" s="1" t="s">
        <v>4284</v>
      </c>
      <c r="H141" s="3" t="s">
        <v>5586</v>
      </c>
      <c r="I141" s="1" t="s">
        <v>254</v>
      </c>
      <c r="J141" s="1" t="s">
        <v>11</v>
      </c>
      <c r="K141" s="1">
        <v>4490</v>
      </c>
      <c r="L141" s="1" t="s">
        <v>1424</v>
      </c>
      <c r="M141" s="1" t="s">
        <v>705</v>
      </c>
      <c r="N141" s="1" t="s">
        <v>4284</v>
      </c>
      <c r="P141" s="3" t="s">
        <v>16</v>
      </c>
      <c r="Q141" s="3">
        <v>5</v>
      </c>
      <c r="R141" s="28" t="s">
        <v>4811</v>
      </c>
      <c r="S141" s="3" t="s">
        <v>3061</v>
      </c>
      <c r="U141" s="3" t="s">
        <v>3061</v>
      </c>
      <c r="V141" s="3" t="s">
        <v>3061</v>
      </c>
      <c r="W141" s="1" t="s">
        <v>3061</v>
      </c>
      <c r="X141" s="1" t="s">
        <v>3061</v>
      </c>
      <c r="Y141" s="1" t="s">
        <v>3061</v>
      </c>
      <c r="Z141" s="1" t="s">
        <v>3061</v>
      </c>
      <c r="AB141" s="65" t="s">
        <v>3061</v>
      </c>
      <c r="AC141" s="1" t="s">
        <v>3061</v>
      </c>
    </row>
    <row r="142" spans="1:29" ht="14.25" customHeight="1">
      <c r="A142" s="3">
        <v>2400</v>
      </c>
      <c r="B142" s="1" t="s">
        <v>5596</v>
      </c>
      <c r="C142" s="1" t="str">
        <f>"JBT-"&amp;(MID(C141,5,3)+1)</f>
        <v>JBT-108</v>
      </c>
      <c r="D142" s="3">
        <v>2</v>
      </c>
      <c r="E142" s="3" t="s">
        <v>16</v>
      </c>
      <c r="F142" s="1" t="s">
        <v>707</v>
      </c>
      <c r="G142" s="1" t="s">
        <v>4285</v>
      </c>
      <c r="H142" s="3" t="s">
        <v>5586</v>
      </c>
      <c r="I142" s="1" t="s">
        <v>678</v>
      </c>
      <c r="J142" s="1" t="s">
        <v>11</v>
      </c>
      <c r="K142" s="1">
        <v>4500</v>
      </c>
      <c r="L142" s="1" t="s">
        <v>1425</v>
      </c>
      <c r="M142" s="1" t="s">
        <v>707</v>
      </c>
      <c r="N142" s="1" t="s">
        <v>4285</v>
      </c>
      <c r="P142" s="3" t="s">
        <v>16</v>
      </c>
      <c r="Q142" s="3">
        <v>5</v>
      </c>
      <c r="R142" s="28" t="s">
        <v>4812</v>
      </c>
      <c r="S142" s="3" t="s">
        <v>3061</v>
      </c>
      <c r="U142" s="3" t="s">
        <v>3061</v>
      </c>
      <c r="V142" s="3" t="s">
        <v>3061</v>
      </c>
      <c r="W142" s="1" t="s">
        <v>3061</v>
      </c>
      <c r="X142" s="1" t="s">
        <v>3061</v>
      </c>
      <c r="Y142" s="1" t="s">
        <v>3061</v>
      </c>
      <c r="Z142" s="1" t="s">
        <v>3061</v>
      </c>
      <c r="AB142" s="65" t="s">
        <v>3061</v>
      </c>
      <c r="AC142" s="1" t="s">
        <v>3061</v>
      </c>
    </row>
    <row r="143" spans="1:29" ht="14.25" customHeight="1">
      <c r="A143" s="3">
        <v>2410</v>
      </c>
      <c r="B143" s="1" t="s">
        <v>5596</v>
      </c>
      <c r="C143" s="1" t="str">
        <f>"JBT-"&amp;(MID(C142,5,3)+1)</f>
        <v>JBT-109</v>
      </c>
      <c r="D143" s="3">
        <v>2</v>
      </c>
      <c r="E143" s="3" t="s">
        <v>21</v>
      </c>
      <c r="F143" s="1" t="s">
        <v>4286</v>
      </c>
      <c r="G143" s="1" t="s">
        <v>4287</v>
      </c>
      <c r="H143" s="3" t="s">
        <v>5586</v>
      </c>
      <c r="I143" s="1" t="s">
        <v>261</v>
      </c>
      <c r="J143" s="1" t="s">
        <v>11</v>
      </c>
      <c r="K143" s="1">
        <v>4510</v>
      </c>
      <c r="L143" s="1" t="s">
        <v>1426</v>
      </c>
      <c r="M143" s="1" t="s">
        <v>4286</v>
      </c>
      <c r="N143" s="1" t="s">
        <v>4287</v>
      </c>
      <c r="P143" s="3" t="s">
        <v>21</v>
      </c>
      <c r="Q143" s="3">
        <v>5</v>
      </c>
      <c r="R143" s="28" t="s">
        <v>4813</v>
      </c>
      <c r="S143" s="3" t="s">
        <v>3061</v>
      </c>
      <c r="U143" s="3" t="s">
        <v>3061</v>
      </c>
      <c r="V143" s="3" t="s">
        <v>3061</v>
      </c>
      <c r="W143" s="1" t="s">
        <v>3061</v>
      </c>
      <c r="X143" s="1" t="s">
        <v>3061</v>
      </c>
      <c r="Y143" s="1" t="s">
        <v>3061</v>
      </c>
      <c r="Z143" s="1" t="s">
        <v>3061</v>
      </c>
      <c r="AB143" s="65" t="s">
        <v>3061</v>
      </c>
      <c r="AC143" s="1" t="s">
        <v>3061</v>
      </c>
    </row>
    <row r="144" spans="1:29" ht="14.25" customHeight="1">
      <c r="A144" s="3">
        <v>2420</v>
      </c>
      <c r="B144" s="1" t="s">
        <v>5596</v>
      </c>
      <c r="C144" s="1" t="str">
        <f>"JBT-"&amp;(MID(C143,5,3)+1)</f>
        <v>JBT-110</v>
      </c>
      <c r="D144" s="3">
        <v>2</v>
      </c>
      <c r="E144" s="3" t="s">
        <v>21</v>
      </c>
      <c r="F144" s="1" t="s">
        <v>4288</v>
      </c>
      <c r="G144" s="1" t="s">
        <v>709</v>
      </c>
      <c r="H144" s="3" t="s">
        <v>5586</v>
      </c>
      <c r="I144" s="1" t="s">
        <v>263</v>
      </c>
      <c r="J144" s="1" t="s">
        <v>11</v>
      </c>
      <c r="K144" s="1">
        <v>4520</v>
      </c>
      <c r="L144" s="1" t="s">
        <v>1427</v>
      </c>
      <c r="M144" s="1" t="s">
        <v>4288</v>
      </c>
      <c r="N144" s="1" t="s">
        <v>709</v>
      </c>
      <c r="P144" s="3" t="s">
        <v>21</v>
      </c>
      <c r="Q144" s="3">
        <v>5</v>
      </c>
      <c r="R144" s="28" t="s">
        <v>4814</v>
      </c>
      <c r="S144" s="3" t="s">
        <v>3061</v>
      </c>
      <c r="U144" s="3" t="s">
        <v>3061</v>
      </c>
      <c r="V144" s="3" t="s">
        <v>3061</v>
      </c>
      <c r="W144" s="1" t="s">
        <v>3061</v>
      </c>
      <c r="X144" s="1" t="s">
        <v>3061</v>
      </c>
      <c r="Y144" s="1" t="s">
        <v>3061</v>
      </c>
      <c r="Z144" s="1" t="s">
        <v>3061</v>
      </c>
      <c r="AB144" s="65" t="s">
        <v>3061</v>
      </c>
      <c r="AC144" s="1" t="s">
        <v>3061</v>
      </c>
    </row>
    <row r="145" spans="1:29" ht="14.25" customHeight="1">
      <c r="A145" s="3">
        <v>2430</v>
      </c>
      <c r="B145" s="1" t="s">
        <v>5596</v>
      </c>
      <c r="C145" s="1" t="str">
        <f>"JBT-"&amp;(MID(C144,5,3)+1)</f>
        <v>JBT-111</v>
      </c>
      <c r="D145" s="3">
        <v>2</v>
      </c>
      <c r="E145" s="3" t="s">
        <v>16</v>
      </c>
      <c r="F145" s="1" t="s">
        <v>4289</v>
      </c>
      <c r="G145" s="1" t="s">
        <v>4290</v>
      </c>
      <c r="H145" s="3" t="s">
        <v>5586</v>
      </c>
      <c r="I145" s="1" t="s">
        <v>265</v>
      </c>
      <c r="J145" s="1" t="s">
        <v>11</v>
      </c>
      <c r="K145" s="1">
        <v>4530</v>
      </c>
      <c r="L145" s="1" t="s">
        <v>1428</v>
      </c>
      <c r="M145" s="1" t="s">
        <v>4289</v>
      </c>
      <c r="N145" s="1" t="s">
        <v>4290</v>
      </c>
      <c r="P145" s="3" t="s">
        <v>16</v>
      </c>
      <c r="Q145" s="3">
        <v>5</v>
      </c>
      <c r="R145" s="28" t="s">
        <v>4815</v>
      </c>
      <c r="S145" s="3" t="s">
        <v>3061</v>
      </c>
      <c r="U145" s="3" t="s">
        <v>3061</v>
      </c>
      <c r="V145" s="3" t="s">
        <v>3061</v>
      </c>
      <c r="W145" s="1" t="s">
        <v>3061</v>
      </c>
      <c r="X145" s="1" t="s">
        <v>3061</v>
      </c>
      <c r="Y145" s="1" t="s">
        <v>3061</v>
      </c>
      <c r="Z145" s="1" t="s">
        <v>3061</v>
      </c>
      <c r="AB145" s="65" t="s">
        <v>3061</v>
      </c>
      <c r="AC145" s="1" t="s">
        <v>3061</v>
      </c>
    </row>
    <row r="146" spans="1:29" ht="14.25" customHeight="1">
      <c r="A146" s="3">
        <v>2440</v>
      </c>
      <c r="B146" s="1" t="s">
        <v>5596</v>
      </c>
      <c r="C146" s="1" t="str">
        <f>"JBG-0"&amp;(MID(C140,5,3)+1)</f>
        <v>JBG-026</v>
      </c>
      <c r="D146" s="3">
        <v>1</v>
      </c>
      <c r="E146" s="3" t="s">
        <v>65</v>
      </c>
      <c r="F146" s="1" t="s">
        <v>5210</v>
      </c>
      <c r="G146" s="1" t="s">
        <v>711</v>
      </c>
      <c r="H146" s="3" t="s">
        <v>5584</v>
      </c>
      <c r="I146" s="1" t="s">
        <v>4291</v>
      </c>
      <c r="J146" s="1" t="s">
        <v>19</v>
      </c>
      <c r="K146" s="1">
        <v>4540</v>
      </c>
      <c r="L146" s="1" t="s">
        <v>5222</v>
      </c>
      <c r="M146" s="1" t="s">
        <v>710</v>
      </c>
      <c r="N146" s="1" t="s">
        <v>711</v>
      </c>
      <c r="P146" s="3" t="s">
        <v>65</v>
      </c>
      <c r="Q146" s="3">
        <v>5</v>
      </c>
      <c r="R146" s="28" t="s">
        <v>4816</v>
      </c>
      <c r="S146" s="3" t="s">
        <v>3061</v>
      </c>
      <c r="U146" s="3" t="s">
        <v>3061</v>
      </c>
      <c r="V146" s="3" t="s">
        <v>3061</v>
      </c>
      <c r="W146" s="1" t="s">
        <v>3061</v>
      </c>
      <c r="X146" s="1" t="s">
        <v>3061</v>
      </c>
      <c r="Y146" s="1" t="s">
        <v>3061</v>
      </c>
      <c r="Z146" s="1" t="s">
        <v>3061</v>
      </c>
      <c r="AB146" s="65" t="s">
        <v>3061</v>
      </c>
      <c r="AC146" s="1" t="s">
        <v>3061</v>
      </c>
    </row>
    <row r="147" spans="1:29" ht="14.25" customHeight="1">
      <c r="A147" s="3">
        <v>2450</v>
      </c>
      <c r="B147" s="1" t="s">
        <v>5596</v>
      </c>
      <c r="C147" s="1" t="str">
        <f>"JBT-"&amp;(MID(C145,5,3)+1)</f>
        <v>JBT-112</v>
      </c>
      <c r="D147" s="3">
        <v>2</v>
      </c>
      <c r="E147" s="3" t="s">
        <v>21</v>
      </c>
      <c r="F147" s="1" t="s">
        <v>712</v>
      </c>
      <c r="G147" s="1" t="s">
        <v>713</v>
      </c>
      <c r="H147" s="3" t="s">
        <v>5497</v>
      </c>
      <c r="I147" s="1" t="s">
        <v>69</v>
      </c>
      <c r="J147" s="1" t="s">
        <v>11</v>
      </c>
      <c r="K147" s="1">
        <v>4560</v>
      </c>
      <c r="L147" s="1" t="s">
        <v>1429</v>
      </c>
      <c r="M147" s="1" t="s">
        <v>712</v>
      </c>
      <c r="N147" s="1" t="s">
        <v>713</v>
      </c>
      <c r="P147" s="3" t="s">
        <v>21</v>
      </c>
      <c r="Q147" s="3">
        <v>6</v>
      </c>
      <c r="R147" s="28" t="s">
        <v>4817</v>
      </c>
      <c r="S147" s="3" t="s">
        <v>3061</v>
      </c>
      <c r="U147" s="3" t="s">
        <v>3061</v>
      </c>
      <c r="V147" s="3" t="s">
        <v>3061</v>
      </c>
      <c r="W147" s="1" t="s">
        <v>3061</v>
      </c>
      <c r="X147" s="1" t="s">
        <v>3061</v>
      </c>
      <c r="Y147" s="1" t="s">
        <v>3061</v>
      </c>
      <c r="Z147" s="1" t="s">
        <v>3061</v>
      </c>
      <c r="AB147" s="65" t="s">
        <v>3061</v>
      </c>
      <c r="AC147" s="1" t="s">
        <v>3061</v>
      </c>
    </row>
    <row r="148" spans="1:29" ht="14.25" customHeight="1">
      <c r="A148" s="3">
        <v>2460</v>
      </c>
      <c r="B148" s="1" t="s">
        <v>5596</v>
      </c>
      <c r="C148" s="1" t="str">
        <f>"JBT-"&amp;(MID(C147,5,3)+1)</f>
        <v>JBT-113</v>
      </c>
      <c r="D148" s="3">
        <v>2</v>
      </c>
      <c r="E148" s="3" t="s">
        <v>16</v>
      </c>
      <c r="F148" s="1" t="s">
        <v>714</v>
      </c>
      <c r="G148" s="1" t="s">
        <v>715</v>
      </c>
      <c r="H148" s="3" t="s">
        <v>1640</v>
      </c>
      <c r="I148" s="1" t="s">
        <v>71</v>
      </c>
      <c r="J148" s="1" t="s">
        <v>11</v>
      </c>
      <c r="K148" s="1">
        <v>4570</v>
      </c>
      <c r="L148" s="1" t="s">
        <v>5223</v>
      </c>
      <c r="M148" s="1" t="s">
        <v>714</v>
      </c>
      <c r="N148" s="1" t="s">
        <v>715</v>
      </c>
      <c r="P148" s="3" t="s">
        <v>16</v>
      </c>
      <c r="Q148" s="3">
        <v>6</v>
      </c>
      <c r="R148" s="28" t="s">
        <v>5706</v>
      </c>
      <c r="S148" s="3" t="s">
        <v>3061</v>
      </c>
      <c r="U148" s="3" t="s">
        <v>3061</v>
      </c>
      <c r="V148" s="3" t="s">
        <v>3061</v>
      </c>
      <c r="W148" s="1" t="s">
        <v>3061</v>
      </c>
      <c r="X148" s="1" t="s">
        <v>3061</v>
      </c>
      <c r="Y148" s="1" t="s">
        <v>3061</v>
      </c>
      <c r="Z148" s="1" t="s">
        <v>3061</v>
      </c>
      <c r="AB148" s="65" t="s">
        <v>3061</v>
      </c>
      <c r="AC148" s="1" t="s">
        <v>3061</v>
      </c>
    </row>
    <row r="149" spans="1:29" ht="14.25" customHeight="1">
      <c r="A149" s="3">
        <v>2470</v>
      </c>
      <c r="B149" s="1" t="s">
        <v>5596</v>
      </c>
      <c r="C149" s="1" t="str">
        <f>"JBT-"&amp;(MID(C148,5,3)+1)</f>
        <v>JBT-114</v>
      </c>
      <c r="D149" s="3">
        <v>2</v>
      </c>
      <c r="E149" s="3" t="s">
        <v>16</v>
      </c>
      <c r="F149" s="1" t="s">
        <v>4292</v>
      </c>
      <c r="G149" s="1" t="s">
        <v>4293</v>
      </c>
      <c r="H149" s="3" t="s">
        <v>5497</v>
      </c>
      <c r="I149" s="1" t="s">
        <v>330</v>
      </c>
      <c r="J149" s="1" t="s">
        <v>11</v>
      </c>
      <c r="K149" s="1">
        <v>4580</v>
      </c>
      <c r="L149" s="1" t="s">
        <v>5224</v>
      </c>
      <c r="M149" s="1" t="s">
        <v>4292</v>
      </c>
      <c r="N149" s="1" t="s">
        <v>4293</v>
      </c>
      <c r="P149" s="3" t="s">
        <v>16</v>
      </c>
      <c r="Q149" s="3">
        <v>6</v>
      </c>
      <c r="R149" s="28" t="s">
        <v>4818</v>
      </c>
      <c r="S149" s="3" t="s">
        <v>3061</v>
      </c>
      <c r="U149" s="3" t="s">
        <v>3061</v>
      </c>
      <c r="V149" s="3" t="s">
        <v>3061</v>
      </c>
      <c r="W149" s="1" t="s">
        <v>3061</v>
      </c>
      <c r="X149" s="1" t="s">
        <v>3061</v>
      </c>
      <c r="Y149" s="1" t="s">
        <v>3061</v>
      </c>
      <c r="Z149" s="1" t="s">
        <v>3061</v>
      </c>
      <c r="AB149" s="65" t="s">
        <v>3061</v>
      </c>
      <c r="AC149" s="1" t="s">
        <v>3061</v>
      </c>
    </row>
    <row r="150" spans="1:29" ht="14.25" customHeight="1">
      <c r="A150" s="3">
        <v>2480</v>
      </c>
      <c r="B150" s="1" t="s">
        <v>5596</v>
      </c>
      <c r="C150" s="1" t="str">
        <f>"JBT-"&amp;(MID(C149,5,3)+1)</f>
        <v>JBT-115</v>
      </c>
      <c r="D150" s="3">
        <v>2</v>
      </c>
      <c r="E150" s="3" t="s">
        <v>16</v>
      </c>
      <c r="F150" s="1" t="s">
        <v>1002</v>
      </c>
      <c r="G150" s="1" t="s">
        <v>1003</v>
      </c>
      <c r="H150" s="3" t="s">
        <v>5497</v>
      </c>
      <c r="I150" s="1" t="s">
        <v>74</v>
      </c>
      <c r="J150" s="1" t="s">
        <v>11</v>
      </c>
      <c r="K150" s="1">
        <v>4590</v>
      </c>
      <c r="L150" s="1" t="s">
        <v>5225</v>
      </c>
      <c r="M150" s="1" t="s">
        <v>1002</v>
      </c>
      <c r="N150" s="1" t="s">
        <v>1003</v>
      </c>
      <c r="P150" s="3" t="s">
        <v>16</v>
      </c>
      <c r="Q150" s="3">
        <v>6</v>
      </c>
      <c r="R150" s="28" t="s">
        <v>4819</v>
      </c>
      <c r="S150" s="3" t="s">
        <v>3061</v>
      </c>
      <c r="U150" s="3" t="s">
        <v>3061</v>
      </c>
      <c r="V150" s="3" t="s">
        <v>3061</v>
      </c>
      <c r="W150" s="1" t="s">
        <v>3061</v>
      </c>
      <c r="X150" s="1" t="s">
        <v>3061</v>
      </c>
      <c r="Y150" s="1" t="s">
        <v>3061</v>
      </c>
      <c r="Z150" s="1" t="s">
        <v>3061</v>
      </c>
      <c r="AB150" s="65" t="s">
        <v>3061</v>
      </c>
      <c r="AC150" s="1" t="s">
        <v>3061</v>
      </c>
    </row>
    <row r="151" spans="1:29" ht="14.25" customHeight="1">
      <c r="A151" s="3">
        <v>2490</v>
      </c>
      <c r="B151" s="1" t="s">
        <v>5596</v>
      </c>
      <c r="C151" s="1" t="str">
        <f>"JBT-"&amp;(MID(C150,5,3)+1)</f>
        <v>JBT-116</v>
      </c>
      <c r="D151" s="3">
        <v>2</v>
      </c>
      <c r="E151" s="3" t="s">
        <v>16</v>
      </c>
      <c r="F151" s="1" t="s">
        <v>716</v>
      </c>
      <c r="G151" s="1" t="s">
        <v>717</v>
      </c>
      <c r="H151" s="3" t="s">
        <v>1695</v>
      </c>
      <c r="I151" s="1" t="s">
        <v>76</v>
      </c>
      <c r="J151" s="1" t="s">
        <v>11</v>
      </c>
      <c r="K151" s="1">
        <v>4600</v>
      </c>
      <c r="L151" s="1" t="s">
        <v>5226</v>
      </c>
      <c r="M151" s="1" t="s">
        <v>716</v>
      </c>
      <c r="N151" s="1" t="s">
        <v>717</v>
      </c>
      <c r="P151" s="3" t="s">
        <v>16</v>
      </c>
      <c r="Q151" s="3">
        <v>6</v>
      </c>
      <c r="R151" s="28" t="s">
        <v>4820</v>
      </c>
      <c r="S151" s="3" t="s">
        <v>3061</v>
      </c>
      <c r="U151" s="3" t="s">
        <v>3061</v>
      </c>
      <c r="V151" s="3" t="s">
        <v>3061</v>
      </c>
      <c r="W151" s="1" t="s">
        <v>3061</v>
      </c>
      <c r="X151" s="1" t="s">
        <v>3061</v>
      </c>
      <c r="Y151" s="1" t="s">
        <v>3061</v>
      </c>
      <c r="Z151" s="1" t="s">
        <v>3061</v>
      </c>
      <c r="AB151" s="65" t="s">
        <v>3061</v>
      </c>
      <c r="AC151" s="1" t="s">
        <v>3061</v>
      </c>
    </row>
    <row r="152" spans="1:29" ht="14.25" customHeight="1">
      <c r="A152" s="3">
        <v>2500</v>
      </c>
      <c r="B152" s="1" t="s">
        <v>5596</v>
      </c>
      <c r="C152" s="1" t="str">
        <f>"JBT-"&amp;(MID(C151,5,3)+1)</f>
        <v>JBT-117</v>
      </c>
      <c r="D152" s="3">
        <v>2</v>
      </c>
      <c r="E152" s="3" t="s">
        <v>21</v>
      </c>
      <c r="F152" s="1" t="s">
        <v>718</v>
      </c>
      <c r="G152" s="1" t="s">
        <v>719</v>
      </c>
      <c r="H152" s="3" t="s">
        <v>5497</v>
      </c>
      <c r="I152" s="1" t="s">
        <v>78</v>
      </c>
      <c r="J152" s="1" t="s">
        <v>11</v>
      </c>
      <c r="K152" s="1">
        <v>4610</v>
      </c>
      <c r="L152" s="1" t="s">
        <v>5227</v>
      </c>
      <c r="M152" s="1" t="s">
        <v>718</v>
      </c>
      <c r="N152" s="1" t="s">
        <v>719</v>
      </c>
      <c r="P152" s="3" t="s">
        <v>21</v>
      </c>
      <c r="Q152" s="3">
        <v>6</v>
      </c>
      <c r="R152" s="28" t="s">
        <v>4821</v>
      </c>
      <c r="S152" s="3" t="s">
        <v>3061</v>
      </c>
      <c r="U152" s="3" t="s">
        <v>3061</v>
      </c>
      <c r="V152" s="3" t="s">
        <v>3061</v>
      </c>
      <c r="W152" s="1" t="s">
        <v>3061</v>
      </c>
      <c r="X152" s="1" t="s">
        <v>3061</v>
      </c>
      <c r="Y152" s="1" t="s">
        <v>3061</v>
      </c>
      <c r="Z152" s="1" t="s">
        <v>3061</v>
      </c>
      <c r="AB152" s="65" t="s">
        <v>3061</v>
      </c>
      <c r="AC152" s="1" t="s">
        <v>3061</v>
      </c>
    </row>
    <row r="153" spans="1:29" ht="14.25" customHeight="1">
      <c r="A153" s="3">
        <v>2510</v>
      </c>
      <c r="B153" s="1" t="s">
        <v>5596</v>
      </c>
      <c r="C153" s="1" t="str">
        <f>"JBT-"&amp;(MID(C152,5,3)+1)</f>
        <v>JBT-118</v>
      </c>
      <c r="D153" s="3">
        <v>2</v>
      </c>
      <c r="E153" s="3" t="s">
        <v>16</v>
      </c>
      <c r="F153" s="1" t="s">
        <v>720</v>
      </c>
      <c r="G153" s="1" t="s">
        <v>4294</v>
      </c>
      <c r="H153" s="3" t="s">
        <v>1695</v>
      </c>
      <c r="I153" s="1" t="s">
        <v>81</v>
      </c>
      <c r="J153" s="1" t="s">
        <v>11</v>
      </c>
      <c r="K153" s="1">
        <v>4620</v>
      </c>
      <c r="L153" s="1" t="s">
        <v>5228</v>
      </c>
      <c r="M153" s="1" t="s">
        <v>720</v>
      </c>
      <c r="N153" s="1" t="s">
        <v>4294</v>
      </c>
      <c r="P153" s="3" t="s">
        <v>16</v>
      </c>
      <c r="Q153" s="3">
        <v>6</v>
      </c>
      <c r="R153" s="28" t="s">
        <v>4822</v>
      </c>
      <c r="S153" s="3" t="s">
        <v>3061</v>
      </c>
      <c r="U153" s="3" t="s">
        <v>3061</v>
      </c>
      <c r="V153" s="3" t="s">
        <v>3061</v>
      </c>
      <c r="W153" s="1" t="s">
        <v>3061</v>
      </c>
      <c r="X153" s="1" t="s">
        <v>3061</v>
      </c>
      <c r="Y153" s="1" t="s">
        <v>3061</v>
      </c>
      <c r="Z153" s="1" t="s">
        <v>3061</v>
      </c>
      <c r="AB153" s="65" t="s">
        <v>3061</v>
      </c>
      <c r="AC153" s="1" t="s">
        <v>3061</v>
      </c>
    </row>
    <row r="154" spans="1:29" ht="14.25" customHeight="1">
      <c r="A154" s="3">
        <v>2520</v>
      </c>
      <c r="B154" s="1" t="s">
        <v>5596</v>
      </c>
      <c r="C154" s="1" t="str">
        <f>"JBT-"&amp;(MID(C153,5,3)+1)</f>
        <v>JBT-119</v>
      </c>
      <c r="D154" s="3">
        <v>2</v>
      </c>
      <c r="E154" s="3" t="s">
        <v>16</v>
      </c>
      <c r="F154" s="1" t="s">
        <v>721</v>
      </c>
      <c r="G154" s="1" t="s">
        <v>722</v>
      </c>
      <c r="H154" s="3" t="s">
        <v>5497</v>
      </c>
      <c r="I154" s="1" t="s">
        <v>84</v>
      </c>
      <c r="J154" s="1" t="s">
        <v>11</v>
      </c>
      <c r="K154" s="1">
        <v>4630</v>
      </c>
      <c r="L154" s="1" t="s">
        <v>5229</v>
      </c>
      <c r="M154" s="1" t="s">
        <v>721</v>
      </c>
      <c r="N154" s="1" t="s">
        <v>722</v>
      </c>
      <c r="P154" s="3" t="s">
        <v>16</v>
      </c>
      <c r="Q154" s="3">
        <v>6</v>
      </c>
      <c r="R154" s="28" t="s">
        <v>4823</v>
      </c>
      <c r="S154" s="3" t="s">
        <v>3061</v>
      </c>
      <c r="U154" s="3" t="s">
        <v>3061</v>
      </c>
      <c r="V154" s="3" t="s">
        <v>3061</v>
      </c>
      <c r="W154" s="1" t="s">
        <v>3061</v>
      </c>
      <c r="X154" s="1" t="s">
        <v>3061</v>
      </c>
      <c r="Y154" s="1" t="s">
        <v>3061</v>
      </c>
      <c r="Z154" s="1" t="s">
        <v>3061</v>
      </c>
      <c r="AB154" s="65" t="s">
        <v>3061</v>
      </c>
      <c r="AC154" s="1" t="s">
        <v>3061</v>
      </c>
    </row>
    <row r="155" spans="1:29" ht="14.25" customHeight="1">
      <c r="A155" s="3">
        <v>2530</v>
      </c>
      <c r="B155" s="1" t="s">
        <v>5596</v>
      </c>
      <c r="C155" s="1" t="str">
        <f>"JBG-0"&amp;(MID(C146,5,3)+1)</f>
        <v>JBG-027</v>
      </c>
      <c r="D155" s="3">
        <v>1</v>
      </c>
      <c r="E155" s="3" t="s">
        <v>16</v>
      </c>
      <c r="F155" s="1" t="s">
        <v>3281</v>
      </c>
      <c r="G155" s="1" t="s">
        <v>5180</v>
      </c>
      <c r="H155" s="3" t="s">
        <v>5584</v>
      </c>
      <c r="I155" s="1" t="s">
        <v>157</v>
      </c>
      <c r="J155" s="1" t="s">
        <v>19</v>
      </c>
      <c r="K155" s="1">
        <v>2380</v>
      </c>
      <c r="L155" s="1" t="s">
        <v>1570</v>
      </c>
      <c r="M155" s="1" t="s">
        <v>563</v>
      </c>
      <c r="N155" s="1" t="s">
        <v>564</v>
      </c>
      <c r="P155" s="3" t="s">
        <v>16</v>
      </c>
      <c r="Q155" s="3">
        <v>4</v>
      </c>
      <c r="R155" s="28" t="s">
        <v>4651</v>
      </c>
      <c r="S155" s="3">
        <v>2180</v>
      </c>
      <c r="T155" s="1" t="s">
        <v>1279</v>
      </c>
      <c r="U155" s="3" t="s">
        <v>16</v>
      </c>
      <c r="V155" s="3">
        <v>1</v>
      </c>
      <c r="W155" s="1" t="s">
        <v>1280</v>
      </c>
      <c r="X155" s="1" t="s">
        <v>2076</v>
      </c>
      <c r="Y155" s="1" t="s">
        <v>2077</v>
      </c>
      <c r="Z155" s="1" t="s">
        <v>2078</v>
      </c>
      <c r="AB155" s="65">
        <v>0</v>
      </c>
      <c r="AC155" s="1" t="s">
        <v>4017</v>
      </c>
    </row>
    <row r="156" spans="1:29" ht="14.25" customHeight="1">
      <c r="A156" s="3">
        <v>2540</v>
      </c>
      <c r="B156" s="1" t="s">
        <v>5596</v>
      </c>
      <c r="C156" s="1" t="str">
        <f>"JBT-"&amp;(MID(C154,5,3)+1)</f>
        <v>JBT-120</v>
      </c>
      <c r="D156" s="3">
        <v>2</v>
      </c>
      <c r="E156" s="3" t="s">
        <v>16</v>
      </c>
      <c r="F156" s="1" t="s">
        <v>565</v>
      </c>
      <c r="G156" s="1" t="s">
        <v>566</v>
      </c>
      <c r="H156" s="3" t="s">
        <v>1632</v>
      </c>
      <c r="I156" s="1" t="s">
        <v>104</v>
      </c>
      <c r="J156" s="1" t="s">
        <v>11</v>
      </c>
      <c r="K156" s="1">
        <v>2400</v>
      </c>
      <c r="L156" s="1" t="s">
        <v>1292</v>
      </c>
      <c r="M156" s="1" t="s">
        <v>565</v>
      </c>
      <c r="N156" s="1" t="s">
        <v>566</v>
      </c>
      <c r="P156" s="3" t="s">
        <v>16</v>
      </c>
      <c r="Q156" s="3">
        <v>5</v>
      </c>
      <c r="R156" s="28" t="s">
        <v>4652</v>
      </c>
      <c r="S156" s="3">
        <v>2200</v>
      </c>
      <c r="T156" s="1" t="s">
        <v>1282</v>
      </c>
      <c r="U156" s="3" t="s">
        <v>16</v>
      </c>
      <c r="V156" s="3">
        <v>2</v>
      </c>
      <c r="W156" s="1" t="s">
        <v>2086</v>
      </c>
      <c r="X156" s="1" t="s">
        <v>2087</v>
      </c>
      <c r="Y156" s="1" t="s">
        <v>1283</v>
      </c>
      <c r="Z156" s="1" t="s">
        <v>2088</v>
      </c>
      <c r="AB156" s="65" t="s">
        <v>1632</v>
      </c>
      <c r="AC156" s="1" t="s">
        <v>4018</v>
      </c>
    </row>
    <row r="157" spans="1:29" ht="14.25" customHeight="1">
      <c r="A157" s="3">
        <v>2550</v>
      </c>
      <c r="B157" s="1" t="s">
        <v>5596</v>
      </c>
      <c r="C157" s="1" t="str">
        <f>C156&amp;"-1"</f>
        <v>JBT-120-1</v>
      </c>
      <c r="D157" s="3">
        <v>3</v>
      </c>
      <c r="E157" s="3" t="s">
        <v>3958</v>
      </c>
      <c r="F157" s="1" t="s">
        <v>5469</v>
      </c>
      <c r="G157" s="1" t="s">
        <v>5470</v>
      </c>
      <c r="H157" s="3" t="s">
        <v>1656</v>
      </c>
      <c r="S157" s="3">
        <v>2210</v>
      </c>
      <c r="T157" s="1" t="s">
        <v>5484</v>
      </c>
      <c r="U157" s="3" t="s">
        <v>16</v>
      </c>
      <c r="V157" s="3">
        <v>2</v>
      </c>
      <c r="W157" s="1" t="s">
        <v>2091</v>
      </c>
      <c r="X157" s="1" t="s">
        <v>1846</v>
      </c>
      <c r="Y157" s="1" t="s">
        <v>1856</v>
      </c>
      <c r="Z157" s="1" t="s">
        <v>2092</v>
      </c>
      <c r="AB157" s="65" t="s">
        <v>1656</v>
      </c>
      <c r="AC157" s="1" t="s">
        <v>5016</v>
      </c>
    </row>
    <row r="158" spans="1:29" ht="14.25" customHeight="1">
      <c r="A158" s="3">
        <v>2560</v>
      </c>
      <c r="B158" s="1" t="s">
        <v>5596</v>
      </c>
      <c r="C158" s="1" t="str">
        <f>"JBT-"&amp;(MID(C157,5,3)+1)</f>
        <v>JBT-121</v>
      </c>
      <c r="D158" s="3">
        <v>2</v>
      </c>
      <c r="E158" s="3" t="s">
        <v>16</v>
      </c>
      <c r="F158" s="1" t="s">
        <v>568</v>
      </c>
      <c r="G158" s="1" t="s">
        <v>569</v>
      </c>
      <c r="H158" s="3" t="s">
        <v>1632</v>
      </c>
      <c r="I158" s="1" t="s">
        <v>107</v>
      </c>
      <c r="J158" s="1" t="s">
        <v>11</v>
      </c>
      <c r="K158" s="1">
        <v>2410</v>
      </c>
      <c r="L158" s="1" t="s">
        <v>1293</v>
      </c>
      <c r="M158" s="1" t="s">
        <v>568</v>
      </c>
      <c r="N158" s="1" t="s">
        <v>569</v>
      </c>
      <c r="P158" s="3" t="s">
        <v>16</v>
      </c>
      <c r="Q158" s="3">
        <v>5</v>
      </c>
      <c r="R158" s="28" t="s">
        <v>4653</v>
      </c>
      <c r="S158" s="3">
        <v>2250</v>
      </c>
      <c r="T158" s="1" t="s">
        <v>5483</v>
      </c>
      <c r="U158" s="3" t="s">
        <v>16</v>
      </c>
      <c r="V158" s="3">
        <v>2</v>
      </c>
      <c r="W158" s="1" t="s">
        <v>2095</v>
      </c>
      <c r="X158" s="1" t="s">
        <v>2096</v>
      </c>
      <c r="Y158" s="1" t="s">
        <v>2097</v>
      </c>
      <c r="Z158" s="1" t="s">
        <v>2098</v>
      </c>
      <c r="AB158" s="65" t="s">
        <v>1632</v>
      </c>
      <c r="AC158" s="1" t="s">
        <v>5017</v>
      </c>
    </row>
    <row r="159" spans="1:29" ht="14.25" customHeight="1">
      <c r="A159" s="3">
        <v>2570</v>
      </c>
      <c r="B159" s="1" t="s">
        <v>5596</v>
      </c>
      <c r="C159" s="1" t="str">
        <f>C158&amp;"-1"</f>
        <v>JBT-121-1</v>
      </c>
      <c r="D159" s="3">
        <v>3</v>
      </c>
      <c r="E159" s="3" t="s">
        <v>3958</v>
      </c>
      <c r="F159" s="1" t="s">
        <v>5469</v>
      </c>
      <c r="G159" s="1" t="s">
        <v>5470</v>
      </c>
      <c r="H159" s="3" t="s">
        <v>1656</v>
      </c>
      <c r="S159" s="3">
        <v>2260</v>
      </c>
      <c r="T159" s="1" t="s">
        <v>5485</v>
      </c>
      <c r="U159" s="3" t="s">
        <v>16</v>
      </c>
      <c r="V159" s="3">
        <v>3</v>
      </c>
      <c r="W159" s="1" t="s">
        <v>2100</v>
      </c>
      <c r="X159" s="1" t="s">
        <v>1846</v>
      </c>
      <c r="Y159" s="1" t="s">
        <v>1856</v>
      </c>
      <c r="Z159" s="1" t="s">
        <v>2101</v>
      </c>
      <c r="AB159" s="65" t="s">
        <v>1656</v>
      </c>
      <c r="AC159" s="1" t="s">
        <v>5018</v>
      </c>
    </row>
    <row r="160" spans="1:29" ht="14.25" customHeight="1">
      <c r="A160" s="3">
        <v>2580</v>
      </c>
      <c r="B160" s="1" t="s">
        <v>5596</v>
      </c>
      <c r="C160" s="1" t="str">
        <f>"JBT-"&amp;(MID(C159,5,3)+1)</f>
        <v>JBT-122</v>
      </c>
      <c r="D160" s="3">
        <v>2</v>
      </c>
      <c r="E160" s="3" t="s">
        <v>16</v>
      </c>
      <c r="F160" s="1" t="s">
        <v>570</v>
      </c>
      <c r="G160" s="1" t="s">
        <v>571</v>
      </c>
      <c r="H160" s="3" t="s">
        <v>1695</v>
      </c>
      <c r="I160" s="1" t="s">
        <v>110</v>
      </c>
      <c r="J160" s="1" t="s">
        <v>11</v>
      </c>
      <c r="K160" s="1">
        <v>2420</v>
      </c>
      <c r="L160" s="1" t="s">
        <v>1294</v>
      </c>
      <c r="M160" s="1" t="s">
        <v>570</v>
      </c>
      <c r="N160" s="1" t="s">
        <v>571</v>
      </c>
      <c r="P160" s="3" t="s">
        <v>16</v>
      </c>
      <c r="Q160" s="3">
        <v>5</v>
      </c>
      <c r="R160" s="28" t="s">
        <v>4654</v>
      </c>
      <c r="S160" s="3">
        <v>2230</v>
      </c>
      <c r="T160" s="1" t="s">
        <v>1286</v>
      </c>
      <c r="U160" s="3" t="s">
        <v>21</v>
      </c>
      <c r="V160" s="3">
        <v>2</v>
      </c>
      <c r="W160" s="1" t="s">
        <v>2082</v>
      </c>
      <c r="X160" s="1" t="s">
        <v>918</v>
      </c>
      <c r="Y160" s="1" t="s">
        <v>1287</v>
      </c>
      <c r="Z160" s="1" t="s">
        <v>2083</v>
      </c>
      <c r="AB160" s="65" t="s">
        <v>1695</v>
      </c>
      <c r="AC160" s="1" t="s">
        <v>4019</v>
      </c>
    </row>
    <row r="161" spans="1:29" ht="14.25" customHeight="1">
      <c r="A161" s="3">
        <v>2590</v>
      </c>
      <c r="B161" s="1" t="s">
        <v>5596</v>
      </c>
      <c r="C161" s="1" t="str">
        <f>"JBT-"&amp;(MID(C160,5,3)+1)</f>
        <v>JBT-123</v>
      </c>
      <c r="D161" s="3">
        <v>2</v>
      </c>
      <c r="E161" s="3" t="s">
        <v>16</v>
      </c>
      <c r="F161" s="1" t="s">
        <v>572</v>
      </c>
      <c r="G161" s="1" t="s">
        <v>573</v>
      </c>
      <c r="H161" s="3" t="s">
        <v>5497</v>
      </c>
      <c r="I161" s="1" t="s">
        <v>473</v>
      </c>
      <c r="J161" s="1" t="s">
        <v>11</v>
      </c>
      <c r="K161" s="1">
        <v>2430</v>
      </c>
      <c r="L161" s="1" t="s">
        <v>1295</v>
      </c>
      <c r="M161" s="1" t="s">
        <v>572</v>
      </c>
      <c r="N161" s="1" t="s">
        <v>573</v>
      </c>
      <c r="P161" s="3" t="s">
        <v>16</v>
      </c>
      <c r="Q161" s="3">
        <v>5</v>
      </c>
      <c r="R161" s="28" t="s">
        <v>4655</v>
      </c>
      <c r="S161" s="3" t="s">
        <v>3061</v>
      </c>
      <c r="U161" s="3" t="s">
        <v>3061</v>
      </c>
      <c r="V161" s="3" t="s">
        <v>3061</v>
      </c>
      <c r="W161" s="1" t="s">
        <v>3061</v>
      </c>
      <c r="X161" s="1" t="s">
        <v>3061</v>
      </c>
      <c r="Y161" s="1" t="s">
        <v>3061</v>
      </c>
      <c r="Z161" s="1" t="s">
        <v>3061</v>
      </c>
      <c r="AB161" s="65" t="s">
        <v>3061</v>
      </c>
      <c r="AC161" s="1" t="s">
        <v>3061</v>
      </c>
    </row>
    <row r="162" spans="1:29" ht="14.25" customHeight="1">
      <c r="A162" s="3">
        <v>2600</v>
      </c>
      <c r="B162" s="1" t="s">
        <v>5596</v>
      </c>
      <c r="C162" s="1" t="str">
        <f>"JBT-"&amp;(MID(C161,5,3)+1)</f>
        <v>JBT-124</v>
      </c>
      <c r="D162" s="3">
        <v>2</v>
      </c>
      <c r="E162" s="3" t="s">
        <v>21</v>
      </c>
      <c r="F162" s="1" t="s">
        <v>4179</v>
      </c>
      <c r="G162" s="1" t="s">
        <v>4152</v>
      </c>
      <c r="H162" s="3" t="s">
        <v>5497</v>
      </c>
      <c r="I162" s="1" t="s">
        <v>4150</v>
      </c>
      <c r="J162" s="1" t="s">
        <v>11</v>
      </c>
      <c r="K162" s="1">
        <v>2440</v>
      </c>
      <c r="L162" s="1" t="s">
        <v>1296</v>
      </c>
      <c r="M162" s="1" t="s">
        <v>4179</v>
      </c>
      <c r="N162" s="1" t="s">
        <v>4152</v>
      </c>
      <c r="P162" s="3" t="s">
        <v>21</v>
      </c>
      <c r="Q162" s="3">
        <v>5</v>
      </c>
      <c r="R162" s="28" t="s">
        <v>4656</v>
      </c>
      <c r="S162" s="3" t="s">
        <v>3061</v>
      </c>
      <c r="U162" s="3" t="s">
        <v>3061</v>
      </c>
      <c r="V162" s="3" t="s">
        <v>3061</v>
      </c>
      <c r="W162" s="1" t="s">
        <v>3061</v>
      </c>
      <c r="X162" s="1" t="s">
        <v>3061</v>
      </c>
      <c r="Y162" s="1" t="s">
        <v>3061</v>
      </c>
      <c r="Z162" s="1" t="s">
        <v>3061</v>
      </c>
      <c r="AB162" s="65" t="s">
        <v>3061</v>
      </c>
      <c r="AC162" s="1" t="s">
        <v>3061</v>
      </c>
    </row>
    <row r="163" spans="1:29" ht="14.25" customHeight="1">
      <c r="A163" s="3">
        <v>2610</v>
      </c>
      <c r="B163" s="1" t="s">
        <v>5596</v>
      </c>
      <c r="C163" s="1" t="str">
        <f>"JBG-0"&amp;(MID(C155,5,3)+1)</f>
        <v>JBG-028</v>
      </c>
      <c r="D163" s="3">
        <v>2</v>
      </c>
      <c r="E163" s="3" t="s">
        <v>16</v>
      </c>
      <c r="F163" s="1" t="s">
        <v>3902</v>
      </c>
      <c r="G163" s="1" t="s">
        <v>5179</v>
      </c>
      <c r="H163" s="3" t="s">
        <v>5584</v>
      </c>
      <c r="I163" s="1" t="s">
        <v>112</v>
      </c>
      <c r="J163" s="1" t="s">
        <v>19</v>
      </c>
      <c r="K163" s="1">
        <v>2450</v>
      </c>
      <c r="L163" s="1" t="s">
        <v>5351</v>
      </c>
      <c r="M163" s="1" t="s">
        <v>576</v>
      </c>
      <c r="N163" s="1" t="s">
        <v>478</v>
      </c>
      <c r="P163" s="3" t="s">
        <v>16</v>
      </c>
      <c r="Q163" s="3">
        <v>5</v>
      </c>
      <c r="R163" s="28" t="s">
        <v>4657</v>
      </c>
      <c r="S163" s="3" t="s">
        <v>3061</v>
      </c>
      <c r="U163" s="3" t="s">
        <v>3061</v>
      </c>
      <c r="V163" s="3" t="s">
        <v>3061</v>
      </c>
      <c r="W163" s="1" t="s">
        <v>3061</v>
      </c>
      <c r="X163" s="1" t="s">
        <v>3061</v>
      </c>
      <c r="Y163" s="1" t="s">
        <v>3061</v>
      </c>
      <c r="Z163" s="1" t="s">
        <v>3061</v>
      </c>
      <c r="AB163" s="65" t="s">
        <v>3061</v>
      </c>
      <c r="AC163" s="1" t="s">
        <v>3061</v>
      </c>
    </row>
    <row r="164" spans="1:29" ht="14.25" customHeight="1">
      <c r="A164" s="3">
        <v>2620</v>
      </c>
      <c r="B164" s="1" t="s">
        <v>5596</v>
      </c>
      <c r="C164" s="1" t="str">
        <f>"JBT-"&amp;(MID(C162,5,3)+1)</f>
        <v>JBT-125</v>
      </c>
      <c r="D164" s="3">
        <v>3</v>
      </c>
      <c r="E164" s="3" t="s">
        <v>16</v>
      </c>
      <c r="F164" s="1" t="s">
        <v>577</v>
      </c>
      <c r="G164" s="1" t="s">
        <v>578</v>
      </c>
      <c r="H164" s="3" t="s">
        <v>5497</v>
      </c>
      <c r="I164" s="1" t="s">
        <v>115</v>
      </c>
      <c r="J164" s="1" t="s">
        <v>11</v>
      </c>
      <c r="K164" s="1">
        <v>2470</v>
      </c>
      <c r="L164" s="1" t="s">
        <v>1297</v>
      </c>
      <c r="M164" s="1" t="s">
        <v>577</v>
      </c>
      <c r="N164" s="1" t="s">
        <v>578</v>
      </c>
      <c r="P164" s="3" t="s">
        <v>16</v>
      </c>
      <c r="Q164" s="3">
        <v>6</v>
      </c>
      <c r="R164" s="28" t="s">
        <v>4658</v>
      </c>
      <c r="S164" s="3" t="s">
        <v>3061</v>
      </c>
      <c r="U164" s="3" t="s">
        <v>3061</v>
      </c>
      <c r="V164" s="3" t="s">
        <v>3061</v>
      </c>
      <c r="W164" s="1" t="s">
        <v>3061</v>
      </c>
      <c r="X164" s="1" t="s">
        <v>3061</v>
      </c>
      <c r="Y164" s="1" t="s">
        <v>3061</v>
      </c>
      <c r="Z164" s="1" t="s">
        <v>3061</v>
      </c>
      <c r="AB164" s="65" t="s">
        <v>3061</v>
      </c>
      <c r="AC164" s="1" t="s">
        <v>3061</v>
      </c>
    </row>
    <row r="165" spans="1:29" ht="14.25" customHeight="1">
      <c r="A165" s="3">
        <v>2630</v>
      </c>
      <c r="B165" s="1" t="s">
        <v>5596</v>
      </c>
      <c r="C165" s="1" t="str">
        <f>"JBT-"&amp;(MID(C164,5,3)+1)</f>
        <v>JBT-126</v>
      </c>
      <c r="D165" s="3">
        <v>3</v>
      </c>
      <c r="E165" s="3" t="s">
        <v>16</v>
      </c>
      <c r="F165" s="1" t="s">
        <v>579</v>
      </c>
      <c r="G165" s="1" t="s">
        <v>580</v>
      </c>
      <c r="H165" s="3" t="s">
        <v>1695</v>
      </c>
      <c r="I165" s="1" t="s">
        <v>117</v>
      </c>
      <c r="J165" s="1" t="s">
        <v>11</v>
      </c>
      <c r="K165" s="1">
        <v>2480</v>
      </c>
      <c r="L165" s="1" t="s">
        <v>1298</v>
      </c>
      <c r="M165" s="1" t="s">
        <v>579</v>
      </c>
      <c r="N165" s="1" t="s">
        <v>580</v>
      </c>
      <c r="P165" s="3" t="s">
        <v>16</v>
      </c>
      <c r="Q165" s="3">
        <v>6</v>
      </c>
      <c r="R165" s="28" t="s">
        <v>4659</v>
      </c>
      <c r="S165" s="3" t="s">
        <v>3061</v>
      </c>
      <c r="U165" s="3" t="s">
        <v>3061</v>
      </c>
      <c r="V165" s="3" t="s">
        <v>3061</v>
      </c>
      <c r="W165" s="1" t="s">
        <v>3061</v>
      </c>
      <c r="X165" s="1" t="s">
        <v>3061</v>
      </c>
      <c r="Y165" s="1" t="s">
        <v>3061</v>
      </c>
      <c r="Z165" s="1" t="s">
        <v>3061</v>
      </c>
      <c r="AB165" s="65" t="s">
        <v>3061</v>
      </c>
      <c r="AC165" s="1" t="s">
        <v>3061</v>
      </c>
    </row>
    <row r="166" spans="1:29" ht="14.25" customHeight="1">
      <c r="A166" s="3">
        <v>2640</v>
      </c>
      <c r="B166" s="1" t="s">
        <v>5596</v>
      </c>
      <c r="C166" s="1" t="str">
        <f>"JBT-"&amp;(MID(C165,5,3)+1)</f>
        <v>JBT-127</v>
      </c>
      <c r="D166" s="3">
        <v>3</v>
      </c>
      <c r="E166" s="3" t="s">
        <v>16</v>
      </c>
      <c r="F166" s="1" t="s">
        <v>581</v>
      </c>
      <c r="G166" s="1" t="s">
        <v>582</v>
      </c>
      <c r="H166" s="3" t="s">
        <v>1695</v>
      </c>
      <c r="I166" s="1" t="s">
        <v>120</v>
      </c>
      <c r="J166" s="1" t="s">
        <v>11</v>
      </c>
      <c r="K166" s="1">
        <v>2490</v>
      </c>
      <c r="L166" s="1" t="s">
        <v>1299</v>
      </c>
      <c r="M166" s="1" t="s">
        <v>581</v>
      </c>
      <c r="N166" s="1" t="s">
        <v>582</v>
      </c>
      <c r="P166" s="3" t="s">
        <v>16</v>
      </c>
      <c r="Q166" s="3">
        <v>6</v>
      </c>
      <c r="R166" s="28" t="s">
        <v>4660</v>
      </c>
      <c r="S166" s="3" t="s">
        <v>3061</v>
      </c>
      <c r="U166" s="3" t="s">
        <v>3061</v>
      </c>
      <c r="V166" s="3" t="s">
        <v>3061</v>
      </c>
      <c r="W166" s="1" t="s">
        <v>3061</v>
      </c>
      <c r="X166" s="1" t="s">
        <v>3061</v>
      </c>
      <c r="Y166" s="1" t="s">
        <v>3061</v>
      </c>
      <c r="Z166" s="1" t="s">
        <v>3061</v>
      </c>
      <c r="AB166" s="65" t="s">
        <v>3061</v>
      </c>
      <c r="AC166" s="1" t="s">
        <v>3061</v>
      </c>
    </row>
    <row r="167" spans="1:29" ht="14.25" customHeight="1">
      <c r="A167" s="3">
        <v>2650</v>
      </c>
      <c r="B167" s="1" t="s">
        <v>5596</v>
      </c>
      <c r="C167" s="1" t="str">
        <f>"JBT-"&amp;(MID(C166,5,3)+1)</f>
        <v>JBT-128</v>
      </c>
      <c r="D167" s="3">
        <v>3</v>
      </c>
      <c r="E167" s="3" t="s">
        <v>16</v>
      </c>
      <c r="F167" s="1" t="s">
        <v>583</v>
      </c>
      <c r="G167" s="1" t="s">
        <v>584</v>
      </c>
      <c r="H167" s="3" t="s">
        <v>5497</v>
      </c>
      <c r="I167" s="1" t="s">
        <v>122</v>
      </c>
      <c r="J167" s="1" t="s">
        <v>11</v>
      </c>
      <c r="K167" s="1">
        <v>2500</v>
      </c>
      <c r="L167" s="1" t="s">
        <v>1300</v>
      </c>
      <c r="M167" s="1" t="s">
        <v>583</v>
      </c>
      <c r="N167" s="1" t="s">
        <v>584</v>
      </c>
      <c r="P167" s="3" t="s">
        <v>16</v>
      </c>
      <c r="Q167" s="3">
        <v>6</v>
      </c>
      <c r="R167" s="28" t="s">
        <v>4661</v>
      </c>
      <c r="S167" s="3" t="s">
        <v>3061</v>
      </c>
      <c r="U167" s="3" t="s">
        <v>3061</v>
      </c>
      <c r="V167" s="3" t="s">
        <v>3061</v>
      </c>
      <c r="W167" s="1" t="s">
        <v>3061</v>
      </c>
      <c r="X167" s="1" t="s">
        <v>3061</v>
      </c>
      <c r="Y167" s="1" t="s">
        <v>3061</v>
      </c>
      <c r="Z167" s="1" t="s">
        <v>3061</v>
      </c>
      <c r="AB167" s="65" t="s">
        <v>3061</v>
      </c>
      <c r="AC167" s="1" t="s">
        <v>3061</v>
      </c>
    </row>
    <row r="168" spans="1:29" ht="14.25" customHeight="1">
      <c r="A168" s="3">
        <v>2660</v>
      </c>
      <c r="B168" s="1" t="s">
        <v>5596</v>
      </c>
      <c r="C168" s="1" t="str">
        <f>"JBT-"&amp;(MID(C167,5,3)+1)</f>
        <v>JBT-129</v>
      </c>
      <c r="D168" s="3">
        <v>3</v>
      </c>
      <c r="E168" s="3" t="s">
        <v>16</v>
      </c>
      <c r="F168" s="1" t="s">
        <v>585</v>
      </c>
      <c r="G168" s="1" t="s">
        <v>586</v>
      </c>
      <c r="H168" s="3" t="s">
        <v>5497</v>
      </c>
      <c r="I168" s="1" t="s">
        <v>125</v>
      </c>
      <c r="J168" s="1" t="s">
        <v>11</v>
      </c>
      <c r="K168" s="1">
        <v>2530</v>
      </c>
      <c r="L168" s="1" t="s">
        <v>5352</v>
      </c>
      <c r="M168" s="1" t="s">
        <v>585</v>
      </c>
      <c r="N168" s="1" t="s">
        <v>586</v>
      </c>
      <c r="P168" s="3" t="s">
        <v>16</v>
      </c>
      <c r="Q168" s="3">
        <v>7</v>
      </c>
      <c r="R168" s="28" t="s">
        <v>4663</v>
      </c>
      <c r="S168" s="3" t="s">
        <v>3061</v>
      </c>
      <c r="U168" s="3" t="s">
        <v>3061</v>
      </c>
      <c r="V168" s="3" t="s">
        <v>3061</v>
      </c>
      <c r="W168" s="1" t="s">
        <v>3061</v>
      </c>
      <c r="X168" s="1" t="s">
        <v>3061</v>
      </c>
      <c r="Y168" s="1" t="s">
        <v>3061</v>
      </c>
      <c r="Z168" s="1" t="s">
        <v>3061</v>
      </c>
      <c r="AB168" s="65" t="s">
        <v>3061</v>
      </c>
      <c r="AC168" s="1" t="s">
        <v>3061</v>
      </c>
    </row>
    <row r="169" spans="1:29" ht="14.25" customHeight="1">
      <c r="A169" s="3">
        <v>2670</v>
      </c>
      <c r="B169" s="1" t="s">
        <v>5596</v>
      </c>
      <c r="C169" s="1" t="str">
        <f>"JBT-"&amp;(MID(C168,5,3)+1)</f>
        <v>JBT-130</v>
      </c>
      <c r="D169" s="3">
        <v>3</v>
      </c>
      <c r="E169" s="3" t="s">
        <v>16</v>
      </c>
      <c r="F169" s="1" t="s">
        <v>587</v>
      </c>
      <c r="G169" s="1" t="s">
        <v>588</v>
      </c>
      <c r="H169" s="3" t="s">
        <v>5497</v>
      </c>
      <c r="I169" s="1" t="s">
        <v>125</v>
      </c>
      <c r="J169" s="1" t="s">
        <v>11</v>
      </c>
      <c r="K169" s="1">
        <v>2560</v>
      </c>
      <c r="L169" s="1" t="s">
        <v>5353</v>
      </c>
      <c r="M169" s="1" t="s">
        <v>587</v>
      </c>
      <c r="N169" s="1" t="s">
        <v>588</v>
      </c>
      <c r="P169" s="3" t="s">
        <v>16</v>
      </c>
      <c r="Q169" s="3">
        <v>7</v>
      </c>
      <c r="R169" s="28" t="s">
        <v>4665</v>
      </c>
      <c r="S169" s="3" t="s">
        <v>3061</v>
      </c>
      <c r="U169" s="3" t="s">
        <v>3061</v>
      </c>
      <c r="V169" s="3" t="s">
        <v>3061</v>
      </c>
      <c r="W169" s="1" t="s">
        <v>3061</v>
      </c>
      <c r="X169" s="1" t="s">
        <v>3061</v>
      </c>
      <c r="Y169" s="1" t="s">
        <v>3061</v>
      </c>
      <c r="Z169" s="1" t="s">
        <v>3061</v>
      </c>
      <c r="AB169" s="65" t="s">
        <v>3061</v>
      </c>
      <c r="AC169" s="1" t="s">
        <v>3061</v>
      </c>
    </row>
    <row r="170" spans="1:29" ht="14.25" customHeight="1">
      <c r="A170" s="3">
        <v>2680</v>
      </c>
      <c r="B170" s="1" t="s">
        <v>5596</v>
      </c>
      <c r="C170" s="1" t="str">
        <f>"JBT-"&amp;(MID(C169,5,3)+1)</f>
        <v>JBT-131</v>
      </c>
      <c r="D170" s="3">
        <v>3</v>
      </c>
      <c r="E170" s="3" t="s">
        <v>16</v>
      </c>
      <c r="F170" s="1" t="s">
        <v>589</v>
      </c>
      <c r="G170" s="1" t="s">
        <v>590</v>
      </c>
      <c r="H170" s="3" t="s">
        <v>1656</v>
      </c>
      <c r="I170" s="1" t="s">
        <v>128</v>
      </c>
      <c r="J170" s="1" t="s">
        <v>11</v>
      </c>
      <c r="K170" s="1">
        <v>2590</v>
      </c>
      <c r="L170" s="1" t="s">
        <v>5354</v>
      </c>
      <c r="M170" s="1" t="s">
        <v>589</v>
      </c>
      <c r="N170" s="1" t="s">
        <v>590</v>
      </c>
      <c r="P170" s="3" t="s">
        <v>16</v>
      </c>
      <c r="Q170" s="3">
        <v>7</v>
      </c>
      <c r="R170" s="28" t="s">
        <v>4667</v>
      </c>
      <c r="S170" s="3" t="s">
        <v>3061</v>
      </c>
      <c r="U170" s="3" t="s">
        <v>3061</v>
      </c>
      <c r="V170" s="3" t="s">
        <v>3061</v>
      </c>
      <c r="W170" s="1" t="s">
        <v>3061</v>
      </c>
      <c r="X170" s="1" t="s">
        <v>3061</v>
      </c>
      <c r="Y170" s="1" t="s">
        <v>3061</v>
      </c>
      <c r="Z170" s="1" t="s">
        <v>3061</v>
      </c>
      <c r="AB170" s="65" t="s">
        <v>3061</v>
      </c>
      <c r="AC170" s="1" t="s">
        <v>3061</v>
      </c>
    </row>
    <row r="171" spans="1:29" ht="14.25" customHeight="1">
      <c r="A171" s="3">
        <v>2690</v>
      </c>
      <c r="B171" s="1" t="s">
        <v>5596</v>
      </c>
      <c r="C171" s="1" t="str">
        <f>"JBG-0"&amp;(MID(C163,5,3)+1)</f>
        <v>JBG-029</v>
      </c>
      <c r="D171" s="3">
        <v>2</v>
      </c>
      <c r="E171" s="3" t="s">
        <v>16</v>
      </c>
      <c r="F171" s="1" t="s">
        <v>3903</v>
      </c>
      <c r="G171" s="1" t="s">
        <v>5181</v>
      </c>
      <c r="H171" s="3" t="s">
        <v>5584</v>
      </c>
      <c r="I171" s="1" t="s">
        <v>129</v>
      </c>
      <c r="J171" s="1" t="s">
        <v>19</v>
      </c>
      <c r="K171" s="1">
        <v>2600</v>
      </c>
      <c r="L171" s="1" t="s">
        <v>5355</v>
      </c>
      <c r="M171" s="1" t="s">
        <v>593</v>
      </c>
      <c r="N171" s="1" t="s">
        <v>594</v>
      </c>
      <c r="P171" s="3" t="s">
        <v>16</v>
      </c>
      <c r="Q171" s="3">
        <v>5</v>
      </c>
      <c r="R171" s="28" t="s">
        <v>4668</v>
      </c>
      <c r="S171" s="3" t="s">
        <v>3061</v>
      </c>
      <c r="U171" s="3" t="s">
        <v>3061</v>
      </c>
      <c r="V171" s="3" t="s">
        <v>3061</v>
      </c>
      <c r="W171" s="1" t="s">
        <v>3061</v>
      </c>
      <c r="X171" s="1" t="s">
        <v>3061</v>
      </c>
      <c r="Y171" s="1" t="s">
        <v>3061</v>
      </c>
      <c r="Z171" s="1" t="s">
        <v>3061</v>
      </c>
      <c r="AB171" s="65" t="s">
        <v>3061</v>
      </c>
      <c r="AC171" s="1" t="s">
        <v>3061</v>
      </c>
    </row>
    <row r="172" spans="1:29" ht="14.25" customHeight="1">
      <c r="A172" s="3">
        <v>2700</v>
      </c>
      <c r="B172" s="1" t="s">
        <v>5596</v>
      </c>
      <c r="C172" s="1" t="str">
        <f>"JBT-"&amp;(MID(C170,5,3)+1)</f>
        <v>JBT-132</v>
      </c>
      <c r="D172" s="3">
        <v>3</v>
      </c>
      <c r="E172" s="3" t="s">
        <v>16</v>
      </c>
      <c r="F172" s="1" t="s">
        <v>595</v>
      </c>
      <c r="G172" s="1" t="s">
        <v>596</v>
      </c>
      <c r="H172" s="3" t="s">
        <v>5497</v>
      </c>
      <c r="I172" s="1" t="s">
        <v>130</v>
      </c>
      <c r="J172" s="1" t="s">
        <v>11</v>
      </c>
      <c r="K172" s="1">
        <v>2620</v>
      </c>
      <c r="L172" s="1" t="s">
        <v>5356</v>
      </c>
      <c r="M172" s="1" t="s">
        <v>595</v>
      </c>
      <c r="N172" s="1" t="s">
        <v>596</v>
      </c>
      <c r="P172" s="3" t="s">
        <v>16</v>
      </c>
      <c r="Q172" s="3">
        <v>6</v>
      </c>
      <c r="R172" s="28" t="s">
        <v>4669</v>
      </c>
      <c r="S172" s="3" t="s">
        <v>3061</v>
      </c>
      <c r="U172" s="3" t="s">
        <v>3061</v>
      </c>
      <c r="V172" s="3" t="s">
        <v>3061</v>
      </c>
      <c r="W172" s="1" t="s">
        <v>3061</v>
      </c>
      <c r="X172" s="1" t="s">
        <v>3061</v>
      </c>
      <c r="Y172" s="1" t="s">
        <v>3061</v>
      </c>
      <c r="Z172" s="1" t="s">
        <v>3061</v>
      </c>
      <c r="AB172" s="65" t="s">
        <v>3061</v>
      </c>
      <c r="AC172" s="1" t="s">
        <v>3061</v>
      </c>
    </row>
    <row r="173" spans="1:29" ht="14.25" customHeight="1">
      <c r="A173" s="3">
        <v>2710</v>
      </c>
      <c r="B173" s="1" t="s">
        <v>5596</v>
      </c>
      <c r="C173" s="1" t="str">
        <f>"JBT-"&amp;(MID(C172,5,3)+1)</f>
        <v>JBT-133</v>
      </c>
      <c r="D173" s="3">
        <v>3</v>
      </c>
      <c r="E173" s="3" t="s">
        <v>16</v>
      </c>
      <c r="F173" s="1" t="s">
        <v>597</v>
      </c>
      <c r="G173" s="1" t="s">
        <v>598</v>
      </c>
      <c r="H173" s="3" t="s">
        <v>1695</v>
      </c>
      <c r="I173" s="1" t="s">
        <v>131</v>
      </c>
      <c r="J173" s="1" t="s">
        <v>11</v>
      </c>
      <c r="K173" s="1">
        <v>2630</v>
      </c>
      <c r="L173" s="1" t="s">
        <v>5357</v>
      </c>
      <c r="M173" s="1" t="s">
        <v>597</v>
      </c>
      <c r="N173" s="1" t="s">
        <v>598</v>
      </c>
      <c r="P173" s="3" t="s">
        <v>16</v>
      </c>
      <c r="Q173" s="3">
        <v>6</v>
      </c>
      <c r="R173" s="28" t="s">
        <v>4670</v>
      </c>
      <c r="S173" s="3" t="s">
        <v>3061</v>
      </c>
      <c r="U173" s="3" t="s">
        <v>3061</v>
      </c>
      <c r="V173" s="3" t="s">
        <v>3061</v>
      </c>
      <c r="W173" s="1" t="s">
        <v>3061</v>
      </c>
      <c r="X173" s="1" t="s">
        <v>3061</v>
      </c>
      <c r="Y173" s="1" t="s">
        <v>3061</v>
      </c>
      <c r="Z173" s="1" t="s">
        <v>3061</v>
      </c>
      <c r="AB173" s="65" t="s">
        <v>3061</v>
      </c>
      <c r="AC173" s="1" t="s">
        <v>3061</v>
      </c>
    </row>
    <row r="174" spans="1:29" ht="14.25" customHeight="1">
      <c r="A174" s="3">
        <v>2720</v>
      </c>
      <c r="B174" s="1" t="s">
        <v>5596</v>
      </c>
      <c r="C174" s="1" t="str">
        <f>"JBT-"&amp;(MID(C173,5,3)+1)</f>
        <v>JBT-134</v>
      </c>
      <c r="D174" s="3">
        <v>3</v>
      </c>
      <c r="E174" s="3" t="s">
        <v>16</v>
      </c>
      <c r="F174" s="1" t="s">
        <v>599</v>
      </c>
      <c r="G174" s="1" t="s">
        <v>600</v>
      </c>
      <c r="H174" s="3" t="s">
        <v>1695</v>
      </c>
      <c r="I174" s="1" t="s">
        <v>132</v>
      </c>
      <c r="J174" s="1" t="s">
        <v>11</v>
      </c>
      <c r="K174" s="1">
        <v>2640</v>
      </c>
      <c r="L174" s="1" t="s">
        <v>5358</v>
      </c>
      <c r="M174" s="1" t="s">
        <v>599</v>
      </c>
      <c r="N174" s="1" t="s">
        <v>600</v>
      </c>
      <c r="P174" s="3" t="s">
        <v>16</v>
      </c>
      <c r="Q174" s="3">
        <v>6</v>
      </c>
      <c r="R174" s="28" t="s">
        <v>4671</v>
      </c>
      <c r="S174" s="3" t="s">
        <v>3061</v>
      </c>
      <c r="U174" s="3" t="s">
        <v>3061</v>
      </c>
      <c r="V174" s="3" t="s">
        <v>3061</v>
      </c>
      <c r="W174" s="1" t="s">
        <v>3061</v>
      </c>
      <c r="X174" s="1" t="s">
        <v>3061</v>
      </c>
      <c r="Y174" s="1" t="s">
        <v>3061</v>
      </c>
      <c r="Z174" s="1" t="s">
        <v>3061</v>
      </c>
      <c r="AB174" s="65" t="s">
        <v>3061</v>
      </c>
      <c r="AC174" s="1" t="s">
        <v>3061</v>
      </c>
    </row>
    <row r="175" spans="1:29" ht="14.25" customHeight="1">
      <c r="A175" s="3">
        <v>2730</v>
      </c>
      <c r="B175" s="1" t="s">
        <v>5596</v>
      </c>
      <c r="C175" s="1" t="str">
        <f>"JBT-"&amp;(MID(C174,5,3)+1)</f>
        <v>JBT-135</v>
      </c>
      <c r="D175" s="3">
        <v>3</v>
      </c>
      <c r="E175" s="3" t="s">
        <v>16</v>
      </c>
      <c r="F175" s="1" t="s">
        <v>601</v>
      </c>
      <c r="G175" s="1" t="s">
        <v>602</v>
      </c>
      <c r="H175" s="3" t="s">
        <v>1695</v>
      </c>
      <c r="I175" s="1" t="s">
        <v>134</v>
      </c>
      <c r="J175" s="1" t="s">
        <v>11</v>
      </c>
      <c r="K175" s="1">
        <v>2650</v>
      </c>
      <c r="L175" s="1" t="s">
        <v>5359</v>
      </c>
      <c r="M175" s="1" t="s">
        <v>601</v>
      </c>
      <c r="N175" s="1" t="s">
        <v>602</v>
      </c>
      <c r="P175" s="3" t="s">
        <v>16</v>
      </c>
      <c r="Q175" s="3">
        <v>6</v>
      </c>
      <c r="R175" s="28" t="s">
        <v>4672</v>
      </c>
      <c r="S175" s="3" t="s">
        <v>3061</v>
      </c>
      <c r="U175" s="3" t="s">
        <v>3061</v>
      </c>
      <c r="V175" s="3" t="s">
        <v>3061</v>
      </c>
      <c r="W175" s="1" t="s">
        <v>3061</v>
      </c>
      <c r="X175" s="1" t="s">
        <v>3061</v>
      </c>
      <c r="Y175" s="1" t="s">
        <v>3061</v>
      </c>
      <c r="Z175" s="1" t="s">
        <v>3061</v>
      </c>
      <c r="AB175" s="65" t="s">
        <v>3061</v>
      </c>
      <c r="AC175" s="1" t="s">
        <v>3061</v>
      </c>
    </row>
    <row r="176" spans="1:29" ht="14.25" customHeight="1">
      <c r="A176" s="3">
        <v>2740</v>
      </c>
      <c r="B176" s="1" t="s">
        <v>5596</v>
      </c>
      <c r="C176" s="1" t="str">
        <f>"JBT-"&amp;(MID(C175,5,3)+1)</f>
        <v>JBT-136</v>
      </c>
      <c r="D176" s="3">
        <v>3</v>
      </c>
      <c r="E176" s="3" t="s">
        <v>21</v>
      </c>
      <c r="F176" s="1" t="s">
        <v>603</v>
      </c>
      <c r="G176" s="1" t="s">
        <v>604</v>
      </c>
      <c r="H176" s="3" t="s">
        <v>1656</v>
      </c>
      <c r="I176" s="1" t="s">
        <v>136</v>
      </c>
      <c r="J176" s="1" t="s">
        <v>11</v>
      </c>
      <c r="K176" s="1">
        <v>2660</v>
      </c>
      <c r="L176" s="1" t="s">
        <v>5360</v>
      </c>
      <c r="M176" s="1" t="s">
        <v>603</v>
      </c>
      <c r="N176" s="1" t="s">
        <v>604</v>
      </c>
      <c r="P176" s="3" t="s">
        <v>21</v>
      </c>
      <c r="Q176" s="3">
        <v>6</v>
      </c>
      <c r="R176" s="28" t="s">
        <v>4673</v>
      </c>
      <c r="S176" s="3" t="s">
        <v>3061</v>
      </c>
      <c r="U176" s="3" t="s">
        <v>3061</v>
      </c>
      <c r="V176" s="3" t="s">
        <v>3061</v>
      </c>
      <c r="W176" s="1" t="s">
        <v>3061</v>
      </c>
      <c r="X176" s="1" t="s">
        <v>3061</v>
      </c>
      <c r="Y176" s="1" t="s">
        <v>3061</v>
      </c>
      <c r="Z176" s="1" t="s">
        <v>3061</v>
      </c>
      <c r="AB176" s="65" t="s">
        <v>3061</v>
      </c>
      <c r="AC176" s="1" t="s">
        <v>3061</v>
      </c>
    </row>
    <row r="177" spans="1:29" ht="14.25" customHeight="1">
      <c r="A177" s="3">
        <v>2750</v>
      </c>
      <c r="B177" s="1" t="s">
        <v>5596</v>
      </c>
      <c r="C177" s="1" t="str">
        <f>"JBG-0"&amp;(MID(C171,5,3)+1)</f>
        <v>JBG-030</v>
      </c>
      <c r="D177" s="3">
        <v>2</v>
      </c>
      <c r="E177" s="3" t="s">
        <v>21</v>
      </c>
      <c r="F177" s="1" t="s">
        <v>4157</v>
      </c>
      <c r="G177" s="1" t="s">
        <v>4158</v>
      </c>
      <c r="H177" s="3" t="s">
        <v>5584</v>
      </c>
      <c r="I177" s="1" t="s">
        <v>3830</v>
      </c>
      <c r="J177" s="1" t="s">
        <v>19</v>
      </c>
      <c r="K177" s="1">
        <v>2670</v>
      </c>
      <c r="L177" s="1" t="s">
        <v>5230</v>
      </c>
      <c r="M177" s="1" t="s">
        <v>4157</v>
      </c>
      <c r="N177" s="1" t="s">
        <v>4158</v>
      </c>
      <c r="P177" s="3" t="s">
        <v>21</v>
      </c>
      <c r="Q177" s="3">
        <v>5</v>
      </c>
      <c r="R177" s="28" t="s">
        <v>4674</v>
      </c>
      <c r="S177" s="3" t="s">
        <v>3061</v>
      </c>
      <c r="U177" s="3" t="s">
        <v>3061</v>
      </c>
      <c r="V177" s="3" t="s">
        <v>3061</v>
      </c>
      <c r="W177" s="1" t="s">
        <v>3061</v>
      </c>
      <c r="X177" s="1" t="s">
        <v>3061</v>
      </c>
      <c r="Y177" s="1" t="s">
        <v>3061</v>
      </c>
      <c r="Z177" s="1" t="s">
        <v>3061</v>
      </c>
      <c r="AB177" s="65" t="s">
        <v>3061</v>
      </c>
      <c r="AC177" s="1" t="s">
        <v>3061</v>
      </c>
    </row>
    <row r="178" spans="1:29" ht="14.25" customHeight="1">
      <c r="A178" s="3">
        <v>2760</v>
      </c>
      <c r="B178" s="1" t="s">
        <v>5596</v>
      </c>
      <c r="C178" s="1" t="str">
        <f>"JBT-"&amp;(MID(C176,5,3)+1)</f>
        <v>JBT-137</v>
      </c>
      <c r="D178" s="3">
        <v>3</v>
      </c>
      <c r="E178" s="3" t="s">
        <v>21</v>
      </c>
      <c r="F178" s="1" t="s">
        <v>4161</v>
      </c>
      <c r="G178" s="1" t="s">
        <v>4162</v>
      </c>
      <c r="H178" s="3" t="s">
        <v>5497</v>
      </c>
      <c r="I178" s="1" t="s">
        <v>125</v>
      </c>
      <c r="J178" s="1" t="s">
        <v>11</v>
      </c>
      <c r="K178" s="1">
        <v>2700</v>
      </c>
      <c r="L178" s="1" t="s">
        <v>5232</v>
      </c>
      <c r="M178" s="1" t="s">
        <v>4161</v>
      </c>
      <c r="N178" s="1" t="s">
        <v>4162</v>
      </c>
      <c r="P178" s="3" t="s">
        <v>21</v>
      </c>
      <c r="Q178" s="3">
        <v>6</v>
      </c>
      <c r="R178" s="28" t="s">
        <v>4676</v>
      </c>
      <c r="S178" s="3" t="s">
        <v>3061</v>
      </c>
      <c r="U178" s="3" t="s">
        <v>3061</v>
      </c>
      <c r="V178" s="3" t="s">
        <v>3061</v>
      </c>
      <c r="W178" s="1" t="s">
        <v>3061</v>
      </c>
      <c r="X178" s="1" t="s">
        <v>3061</v>
      </c>
      <c r="Y178" s="1" t="s">
        <v>3061</v>
      </c>
      <c r="Z178" s="1" t="s">
        <v>3061</v>
      </c>
      <c r="AB178" s="65" t="s">
        <v>3061</v>
      </c>
      <c r="AC178" s="1" t="s">
        <v>3061</v>
      </c>
    </row>
    <row r="179" spans="1:29" ht="14.25" customHeight="1">
      <c r="A179" s="3">
        <v>2770</v>
      </c>
      <c r="B179" s="1" t="s">
        <v>5596</v>
      </c>
      <c r="C179" s="1" t="str">
        <f>C178&amp;"-1"</f>
        <v>JBT-137-1</v>
      </c>
      <c r="D179" s="3">
        <v>3</v>
      </c>
      <c r="E179" s="3" t="s">
        <v>21</v>
      </c>
      <c r="F179" s="1" t="s">
        <v>4159</v>
      </c>
      <c r="G179" s="1" t="s">
        <v>4160</v>
      </c>
      <c r="H179" s="3" t="s">
        <v>1656</v>
      </c>
      <c r="I179" s="1" t="s">
        <v>3798</v>
      </c>
      <c r="J179" s="1" t="s">
        <v>11</v>
      </c>
      <c r="K179" s="1">
        <v>2690</v>
      </c>
      <c r="L179" s="1" t="s">
        <v>5231</v>
      </c>
      <c r="M179" s="1" t="s">
        <v>4159</v>
      </c>
      <c r="N179" s="1" t="s">
        <v>4160</v>
      </c>
      <c r="P179" s="3" t="s">
        <v>21</v>
      </c>
      <c r="Q179" s="3">
        <v>6</v>
      </c>
      <c r="R179" s="28" t="s">
        <v>4675</v>
      </c>
      <c r="S179" s="3" t="s">
        <v>3061</v>
      </c>
      <c r="U179" s="3" t="s">
        <v>3061</v>
      </c>
      <c r="V179" s="3" t="s">
        <v>3061</v>
      </c>
      <c r="W179" s="1" t="s">
        <v>3061</v>
      </c>
      <c r="X179" s="1" t="s">
        <v>3061</v>
      </c>
      <c r="Y179" s="1" t="s">
        <v>3061</v>
      </c>
      <c r="Z179" s="1" t="s">
        <v>3061</v>
      </c>
      <c r="AB179" s="65" t="s">
        <v>3061</v>
      </c>
      <c r="AC179" s="1" t="s">
        <v>3061</v>
      </c>
    </row>
    <row r="180" spans="1:29" ht="14.25" customHeight="1">
      <c r="A180" s="3">
        <v>2780</v>
      </c>
      <c r="B180" s="1" t="s">
        <v>5596</v>
      </c>
      <c r="C180" s="1" t="str">
        <f>"JBG-0"&amp;(MID(C177,5,3)+1)</f>
        <v>JBG-031</v>
      </c>
      <c r="D180" s="3">
        <v>1</v>
      </c>
      <c r="E180" s="3" t="s">
        <v>16</v>
      </c>
      <c r="F180" s="1" t="s">
        <v>4975</v>
      </c>
      <c r="G180" s="1" t="s">
        <v>890</v>
      </c>
      <c r="H180" s="3" t="s">
        <v>5584</v>
      </c>
      <c r="I180" s="1" t="s">
        <v>159</v>
      </c>
      <c r="J180" s="1" t="s">
        <v>19</v>
      </c>
      <c r="K180" s="1">
        <v>2710</v>
      </c>
      <c r="L180" s="1" t="s">
        <v>5233</v>
      </c>
      <c r="M180" s="1" t="s">
        <v>889</v>
      </c>
      <c r="N180" s="1" t="s">
        <v>890</v>
      </c>
      <c r="P180" s="3" t="s">
        <v>16</v>
      </c>
      <c r="Q180" s="3">
        <v>4</v>
      </c>
      <c r="R180" s="28" t="s">
        <v>4677</v>
      </c>
      <c r="S180" s="3" t="s">
        <v>3061</v>
      </c>
      <c r="U180" s="3" t="s">
        <v>3061</v>
      </c>
      <c r="V180" s="3" t="s">
        <v>3061</v>
      </c>
      <c r="W180" s="1" t="s">
        <v>3061</v>
      </c>
      <c r="X180" s="1" t="s">
        <v>3061</v>
      </c>
      <c r="Y180" s="1" t="s">
        <v>3061</v>
      </c>
      <c r="Z180" s="1" t="s">
        <v>3061</v>
      </c>
      <c r="AB180" s="65" t="s">
        <v>3061</v>
      </c>
      <c r="AC180" s="1" t="s">
        <v>3061</v>
      </c>
    </row>
    <row r="181" spans="1:29" ht="14.25" customHeight="1">
      <c r="A181" s="3">
        <v>2790</v>
      </c>
      <c r="B181" s="1" t="s">
        <v>5596</v>
      </c>
      <c r="C181" s="1" t="str">
        <f>"JBT-"&amp;(MID(C179,5,3)+1)</f>
        <v>JBT-138</v>
      </c>
      <c r="D181" s="3">
        <v>2</v>
      </c>
      <c r="E181" s="3" t="s">
        <v>16</v>
      </c>
      <c r="F181" s="1" t="s">
        <v>4184</v>
      </c>
      <c r="G181" s="1" t="s">
        <v>4185</v>
      </c>
      <c r="H181" s="3" t="s">
        <v>1656</v>
      </c>
      <c r="I181" s="1" t="s">
        <v>104</v>
      </c>
      <c r="J181" s="1" t="s">
        <v>11</v>
      </c>
      <c r="K181" s="1">
        <v>2730</v>
      </c>
      <c r="L181" s="1" t="s">
        <v>5234</v>
      </c>
      <c r="M181" s="1" t="s">
        <v>4184</v>
      </c>
      <c r="N181" s="1" t="s">
        <v>4185</v>
      </c>
      <c r="P181" s="3" t="s">
        <v>16</v>
      </c>
      <c r="Q181" s="3">
        <v>5</v>
      </c>
      <c r="R181" s="28" t="s">
        <v>4678</v>
      </c>
      <c r="S181" s="3" t="s">
        <v>3061</v>
      </c>
      <c r="U181" s="3" t="s">
        <v>3061</v>
      </c>
      <c r="V181" s="3" t="s">
        <v>3061</v>
      </c>
      <c r="W181" s="1" t="s">
        <v>3061</v>
      </c>
      <c r="X181" s="1" t="s">
        <v>3061</v>
      </c>
      <c r="Y181" s="1" t="s">
        <v>3061</v>
      </c>
      <c r="Z181" s="1" t="s">
        <v>3061</v>
      </c>
      <c r="AB181" s="65" t="s">
        <v>3061</v>
      </c>
      <c r="AC181" s="1" t="s">
        <v>3061</v>
      </c>
    </row>
    <row r="182" spans="1:29" ht="14.25" customHeight="1">
      <c r="A182" s="3">
        <v>2800</v>
      </c>
      <c r="B182" s="1" t="s">
        <v>5596</v>
      </c>
      <c r="C182" s="1" t="str">
        <f>"JBT-"&amp;(MID(C181,5,3)+1)</f>
        <v>JBT-139</v>
      </c>
      <c r="D182" s="3">
        <v>2</v>
      </c>
      <c r="E182" s="3" t="s">
        <v>16</v>
      </c>
      <c r="F182" s="1" t="s">
        <v>4186</v>
      </c>
      <c r="G182" s="1" t="s">
        <v>4187</v>
      </c>
      <c r="H182" s="3" t="s">
        <v>1656</v>
      </c>
      <c r="I182" s="1" t="s">
        <v>107</v>
      </c>
      <c r="J182" s="1" t="s">
        <v>11</v>
      </c>
      <c r="K182" s="1">
        <v>2740</v>
      </c>
      <c r="L182" s="1" t="s">
        <v>5235</v>
      </c>
      <c r="M182" s="1" t="s">
        <v>4186</v>
      </c>
      <c r="N182" s="1" t="s">
        <v>4187</v>
      </c>
      <c r="P182" s="3" t="s">
        <v>16</v>
      </c>
      <c r="Q182" s="3">
        <v>5</v>
      </c>
      <c r="R182" s="28" t="s">
        <v>4679</v>
      </c>
      <c r="S182" s="3" t="s">
        <v>3061</v>
      </c>
      <c r="U182" s="3" t="s">
        <v>3061</v>
      </c>
      <c r="V182" s="3" t="s">
        <v>3061</v>
      </c>
      <c r="W182" s="1" t="s">
        <v>3061</v>
      </c>
      <c r="X182" s="1" t="s">
        <v>3061</v>
      </c>
      <c r="Y182" s="1" t="s">
        <v>3061</v>
      </c>
      <c r="Z182" s="1" t="s">
        <v>3061</v>
      </c>
      <c r="AB182" s="65" t="s">
        <v>3061</v>
      </c>
      <c r="AC182" s="1" t="s">
        <v>3061</v>
      </c>
    </row>
    <row r="183" spans="1:29" ht="14.25" customHeight="1">
      <c r="A183" s="3">
        <v>2810</v>
      </c>
      <c r="B183" s="1" t="s">
        <v>5596</v>
      </c>
      <c r="C183" s="1" t="str">
        <f>"JBT-"&amp;(MID(C182,5,3)+1)</f>
        <v>JBT-140</v>
      </c>
      <c r="D183" s="3">
        <v>2</v>
      </c>
      <c r="E183" s="3" t="s">
        <v>16</v>
      </c>
      <c r="F183" s="1" t="s">
        <v>891</v>
      </c>
      <c r="G183" s="1" t="s">
        <v>892</v>
      </c>
      <c r="H183" s="3" t="s">
        <v>1695</v>
      </c>
      <c r="I183" s="1" t="s">
        <v>110</v>
      </c>
      <c r="J183" s="1" t="s">
        <v>11</v>
      </c>
      <c r="K183" s="1">
        <v>2750</v>
      </c>
      <c r="L183" s="1" t="s">
        <v>5236</v>
      </c>
      <c r="M183" s="1" t="s">
        <v>891</v>
      </c>
      <c r="N183" s="1" t="s">
        <v>892</v>
      </c>
      <c r="P183" s="3" t="s">
        <v>16</v>
      </c>
      <c r="Q183" s="3">
        <v>5</v>
      </c>
      <c r="R183" s="28" t="s">
        <v>4680</v>
      </c>
      <c r="S183" s="3" t="s">
        <v>3061</v>
      </c>
      <c r="U183" s="3" t="s">
        <v>3061</v>
      </c>
      <c r="V183" s="3" t="s">
        <v>3061</v>
      </c>
      <c r="W183" s="1" t="s">
        <v>3061</v>
      </c>
      <c r="X183" s="1" t="s">
        <v>3061</v>
      </c>
      <c r="Y183" s="1" t="s">
        <v>3061</v>
      </c>
      <c r="Z183" s="1" t="s">
        <v>3061</v>
      </c>
      <c r="AB183" s="65" t="s">
        <v>3061</v>
      </c>
      <c r="AC183" s="1" t="s">
        <v>3061</v>
      </c>
    </row>
    <row r="184" spans="1:29" ht="14.25" customHeight="1">
      <c r="A184" s="3">
        <v>2820</v>
      </c>
      <c r="B184" s="1" t="s">
        <v>5596</v>
      </c>
      <c r="C184" s="1" t="str">
        <f>"JBG-0"&amp;(MID(C180,5,3)+1)</f>
        <v>JBG-032</v>
      </c>
      <c r="D184" s="3">
        <v>2</v>
      </c>
      <c r="E184" s="3" t="s">
        <v>16</v>
      </c>
      <c r="F184" s="1" t="s">
        <v>5211</v>
      </c>
      <c r="G184" s="1" t="s">
        <v>162</v>
      </c>
      <c r="H184" s="3" t="s">
        <v>5584</v>
      </c>
      <c r="I184" s="1" t="s">
        <v>112</v>
      </c>
      <c r="J184" s="1" t="s">
        <v>19</v>
      </c>
      <c r="K184" s="1">
        <v>2760</v>
      </c>
      <c r="L184" s="1" t="s">
        <v>5237</v>
      </c>
      <c r="M184" s="1" t="s">
        <v>161</v>
      </c>
      <c r="N184" s="1" t="s">
        <v>162</v>
      </c>
      <c r="P184" s="3" t="s">
        <v>16</v>
      </c>
      <c r="Q184" s="3">
        <v>5</v>
      </c>
      <c r="R184" s="28" t="s">
        <v>4681</v>
      </c>
      <c r="S184" s="3" t="s">
        <v>3061</v>
      </c>
      <c r="U184" s="3" t="s">
        <v>3061</v>
      </c>
      <c r="V184" s="3" t="s">
        <v>3061</v>
      </c>
      <c r="W184" s="1" t="s">
        <v>3061</v>
      </c>
      <c r="X184" s="1" t="s">
        <v>3061</v>
      </c>
      <c r="Y184" s="1" t="s">
        <v>3061</v>
      </c>
      <c r="Z184" s="1" t="s">
        <v>3061</v>
      </c>
      <c r="AB184" s="65" t="s">
        <v>3061</v>
      </c>
      <c r="AC184" s="1" t="s">
        <v>3061</v>
      </c>
    </row>
    <row r="185" spans="1:29" ht="14.25" customHeight="1">
      <c r="A185" s="3">
        <v>2830</v>
      </c>
      <c r="B185" s="1" t="s">
        <v>5596</v>
      </c>
      <c r="C185" s="1" t="str">
        <f>"JBT-"&amp;(MID(C183,5,3)+1)</f>
        <v>JBT-141</v>
      </c>
      <c r="D185" s="3">
        <v>3</v>
      </c>
      <c r="E185" s="3" t="s">
        <v>16</v>
      </c>
      <c r="F185" s="1" t="s">
        <v>4188</v>
      </c>
      <c r="G185" s="1" t="s">
        <v>893</v>
      </c>
      <c r="H185" s="3" t="s">
        <v>1656</v>
      </c>
      <c r="I185" s="1" t="s">
        <v>115</v>
      </c>
      <c r="J185" s="1" t="s">
        <v>11</v>
      </c>
      <c r="K185" s="1">
        <v>2780</v>
      </c>
      <c r="L185" s="1" t="s">
        <v>5238</v>
      </c>
      <c r="M185" s="1" t="s">
        <v>4188</v>
      </c>
      <c r="N185" s="1" t="s">
        <v>893</v>
      </c>
      <c r="P185" s="3" t="s">
        <v>16</v>
      </c>
      <c r="Q185" s="3">
        <v>6</v>
      </c>
      <c r="R185" s="28" t="s">
        <v>4682</v>
      </c>
      <c r="S185" s="3" t="s">
        <v>3061</v>
      </c>
      <c r="U185" s="3" t="s">
        <v>3061</v>
      </c>
      <c r="V185" s="3" t="s">
        <v>3061</v>
      </c>
      <c r="W185" s="1" t="s">
        <v>3061</v>
      </c>
      <c r="X185" s="1" t="s">
        <v>3061</v>
      </c>
      <c r="Y185" s="1" t="s">
        <v>3061</v>
      </c>
      <c r="Z185" s="1" t="s">
        <v>3061</v>
      </c>
      <c r="AB185" s="65" t="s">
        <v>3061</v>
      </c>
      <c r="AC185" s="1" t="s">
        <v>3061</v>
      </c>
    </row>
    <row r="186" spans="1:29" ht="14.25" customHeight="1">
      <c r="A186" s="3">
        <v>2840</v>
      </c>
      <c r="B186" s="1" t="s">
        <v>5596</v>
      </c>
      <c r="C186" s="1" t="str">
        <f>"JBT-"&amp;(MID(C185,5,3)+1)</f>
        <v>JBT-142</v>
      </c>
      <c r="D186" s="3">
        <v>3</v>
      </c>
      <c r="E186" s="3" t="s">
        <v>16</v>
      </c>
      <c r="F186" s="1" t="s">
        <v>894</v>
      </c>
      <c r="G186" s="1" t="s">
        <v>895</v>
      </c>
      <c r="H186" s="3" t="s">
        <v>1695</v>
      </c>
      <c r="I186" s="1" t="s">
        <v>117</v>
      </c>
      <c r="J186" s="1" t="s">
        <v>11</v>
      </c>
      <c r="K186" s="1">
        <v>2790</v>
      </c>
      <c r="L186" s="1" t="s">
        <v>5239</v>
      </c>
      <c r="M186" s="1" t="s">
        <v>894</v>
      </c>
      <c r="N186" s="1" t="s">
        <v>895</v>
      </c>
      <c r="P186" s="3" t="s">
        <v>16</v>
      </c>
      <c r="Q186" s="3">
        <v>6</v>
      </c>
      <c r="R186" s="28" t="s">
        <v>4683</v>
      </c>
      <c r="S186" s="3" t="s">
        <v>3061</v>
      </c>
      <c r="U186" s="3" t="s">
        <v>3061</v>
      </c>
      <c r="V186" s="3" t="s">
        <v>3061</v>
      </c>
      <c r="W186" s="1" t="s">
        <v>3061</v>
      </c>
      <c r="X186" s="1" t="s">
        <v>3061</v>
      </c>
      <c r="Y186" s="1" t="s">
        <v>3061</v>
      </c>
      <c r="Z186" s="1" t="s">
        <v>3061</v>
      </c>
      <c r="AB186" s="65" t="s">
        <v>3061</v>
      </c>
      <c r="AC186" s="1" t="s">
        <v>3061</v>
      </c>
    </row>
    <row r="187" spans="1:29" ht="14.25" customHeight="1">
      <c r="A187" s="3">
        <v>2850</v>
      </c>
      <c r="B187" s="1" t="s">
        <v>5596</v>
      </c>
      <c r="C187" s="1" t="str">
        <f>"JBT-"&amp;(MID(C186,5,3)+1)</f>
        <v>JBT-143</v>
      </c>
      <c r="D187" s="3">
        <v>3</v>
      </c>
      <c r="E187" s="3" t="s">
        <v>16</v>
      </c>
      <c r="F187" s="1" t="s">
        <v>896</v>
      </c>
      <c r="G187" s="1" t="s">
        <v>897</v>
      </c>
      <c r="H187" s="3" t="s">
        <v>1695</v>
      </c>
      <c r="I187" s="1" t="s">
        <v>120</v>
      </c>
      <c r="J187" s="1" t="s">
        <v>11</v>
      </c>
      <c r="K187" s="1">
        <v>2800</v>
      </c>
      <c r="L187" s="1" t="s">
        <v>5240</v>
      </c>
      <c r="M187" s="1" t="s">
        <v>896</v>
      </c>
      <c r="N187" s="1" t="s">
        <v>897</v>
      </c>
      <c r="P187" s="3" t="s">
        <v>16</v>
      </c>
      <c r="Q187" s="3">
        <v>6</v>
      </c>
      <c r="R187" s="28" t="s">
        <v>4684</v>
      </c>
      <c r="S187" s="3" t="s">
        <v>3061</v>
      </c>
      <c r="U187" s="3" t="s">
        <v>3061</v>
      </c>
      <c r="V187" s="3" t="s">
        <v>3061</v>
      </c>
      <c r="W187" s="1" t="s">
        <v>3061</v>
      </c>
      <c r="X187" s="1" t="s">
        <v>3061</v>
      </c>
      <c r="Y187" s="1" t="s">
        <v>3061</v>
      </c>
      <c r="Z187" s="1" t="s">
        <v>3061</v>
      </c>
      <c r="AB187" s="65" t="s">
        <v>3061</v>
      </c>
      <c r="AC187" s="1" t="s">
        <v>3061</v>
      </c>
    </row>
    <row r="188" spans="1:29" ht="14.25" customHeight="1">
      <c r="A188" s="3">
        <v>2860</v>
      </c>
      <c r="B188" s="1" t="s">
        <v>5596</v>
      </c>
      <c r="C188" s="1" t="str">
        <f>"JBT-"&amp;(MID(C187,5,3)+1)</f>
        <v>JBT-144</v>
      </c>
      <c r="D188" s="3">
        <v>3</v>
      </c>
      <c r="E188" s="3" t="s">
        <v>16</v>
      </c>
      <c r="F188" s="1" t="s">
        <v>4189</v>
      </c>
      <c r="G188" s="1" t="s">
        <v>4190</v>
      </c>
      <c r="H188" s="3" t="s">
        <v>1656</v>
      </c>
      <c r="I188" s="1" t="s">
        <v>122</v>
      </c>
      <c r="J188" s="1" t="s">
        <v>11</v>
      </c>
      <c r="K188" s="1">
        <v>2810</v>
      </c>
      <c r="L188" s="1" t="s">
        <v>5241</v>
      </c>
      <c r="M188" s="1" t="s">
        <v>4189</v>
      </c>
      <c r="N188" s="1" t="s">
        <v>4190</v>
      </c>
      <c r="P188" s="3" t="s">
        <v>16</v>
      </c>
      <c r="Q188" s="3">
        <v>6</v>
      </c>
      <c r="R188" s="28" t="s">
        <v>4685</v>
      </c>
      <c r="S188" s="3" t="s">
        <v>3061</v>
      </c>
      <c r="U188" s="3" t="s">
        <v>3061</v>
      </c>
      <c r="V188" s="3" t="s">
        <v>3061</v>
      </c>
      <c r="W188" s="1" t="s">
        <v>3061</v>
      </c>
      <c r="X188" s="1" t="s">
        <v>3061</v>
      </c>
      <c r="Y188" s="1" t="s">
        <v>3061</v>
      </c>
      <c r="Z188" s="1" t="s">
        <v>3061</v>
      </c>
      <c r="AB188" s="65" t="s">
        <v>3061</v>
      </c>
      <c r="AC188" s="1" t="s">
        <v>3061</v>
      </c>
    </row>
    <row r="189" spans="1:29" ht="14.25" customHeight="1">
      <c r="A189" s="3">
        <v>2870</v>
      </c>
      <c r="B189" s="1" t="s">
        <v>5596</v>
      </c>
      <c r="C189" s="1" t="str">
        <f>"JBT-"&amp;(MID(C188,5,3)+1)</f>
        <v>JBT-145</v>
      </c>
      <c r="D189" s="3">
        <v>3</v>
      </c>
      <c r="E189" s="3" t="s">
        <v>16</v>
      </c>
      <c r="F189" s="1" t="s">
        <v>898</v>
      </c>
      <c r="G189" s="1" t="s">
        <v>899</v>
      </c>
      <c r="H189" s="3" t="s">
        <v>5497</v>
      </c>
      <c r="I189" s="1" t="s">
        <v>125</v>
      </c>
      <c r="J189" s="1" t="s">
        <v>11</v>
      </c>
      <c r="K189" s="1">
        <v>2840</v>
      </c>
      <c r="L189" s="1" t="s">
        <v>5242</v>
      </c>
      <c r="M189" s="1" t="s">
        <v>898</v>
      </c>
      <c r="N189" s="1" t="s">
        <v>899</v>
      </c>
      <c r="P189" s="3" t="s">
        <v>16</v>
      </c>
      <c r="Q189" s="3">
        <v>7</v>
      </c>
      <c r="R189" s="28" t="s">
        <v>4687</v>
      </c>
      <c r="S189" s="3" t="s">
        <v>3061</v>
      </c>
      <c r="U189" s="3" t="s">
        <v>3061</v>
      </c>
      <c r="V189" s="3" t="s">
        <v>3061</v>
      </c>
      <c r="W189" s="1" t="s">
        <v>3061</v>
      </c>
      <c r="X189" s="1" t="s">
        <v>3061</v>
      </c>
      <c r="Y189" s="1" t="s">
        <v>3061</v>
      </c>
      <c r="Z189" s="1" t="s">
        <v>3061</v>
      </c>
      <c r="AB189" s="65" t="s">
        <v>3061</v>
      </c>
      <c r="AC189" s="1" t="s">
        <v>3061</v>
      </c>
    </row>
    <row r="190" spans="1:29" ht="14.25" customHeight="1">
      <c r="A190" s="3">
        <v>2880</v>
      </c>
      <c r="B190" s="1" t="s">
        <v>5596</v>
      </c>
      <c r="C190" s="1" t="str">
        <f>"JBT-"&amp;(MID(C189,5,3)+1)</f>
        <v>JBT-146</v>
      </c>
      <c r="D190" s="3">
        <v>3</v>
      </c>
      <c r="E190" s="3" t="s">
        <v>16</v>
      </c>
      <c r="F190" s="1" t="s">
        <v>900</v>
      </c>
      <c r="G190" s="1" t="s">
        <v>901</v>
      </c>
      <c r="H190" s="3" t="s">
        <v>5497</v>
      </c>
      <c r="I190" s="1" t="s">
        <v>125</v>
      </c>
      <c r="J190" s="1" t="s">
        <v>11</v>
      </c>
      <c r="K190" s="1">
        <v>2870</v>
      </c>
      <c r="L190" s="1" t="s">
        <v>5243</v>
      </c>
      <c r="M190" s="1" t="s">
        <v>900</v>
      </c>
      <c r="N190" s="1" t="s">
        <v>901</v>
      </c>
      <c r="P190" s="3" t="s">
        <v>16</v>
      </c>
      <c r="Q190" s="3">
        <v>7</v>
      </c>
      <c r="R190" s="28" t="s">
        <v>4689</v>
      </c>
      <c r="S190" s="3" t="s">
        <v>3061</v>
      </c>
      <c r="U190" s="3" t="s">
        <v>3061</v>
      </c>
      <c r="V190" s="3" t="s">
        <v>3061</v>
      </c>
      <c r="W190" s="1" t="s">
        <v>3061</v>
      </c>
      <c r="X190" s="1" t="s">
        <v>3061</v>
      </c>
      <c r="Y190" s="1" t="s">
        <v>3061</v>
      </c>
      <c r="Z190" s="1" t="s">
        <v>3061</v>
      </c>
      <c r="AB190" s="65" t="s">
        <v>3061</v>
      </c>
      <c r="AC190" s="1" t="s">
        <v>3061</v>
      </c>
    </row>
    <row r="191" spans="1:29" ht="14.25" customHeight="1">
      <c r="A191" s="3">
        <v>2890</v>
      </c>
      <c r="B191" s="1" t="s">
        <v>5596</v>
      </c>
      <c r="C191" s="1" t="str">
        <f>"JBT-"&amp;(MID(C190,5,3)+1)</f>
        <v>JBT-147</v>
      </c>
      <c r="D191" s="3">
        <v>3</v>
      </c>
      <c r="E191" s="3" t="s">
        <v>16</v>
      </c>
      <c r="F191" s="1" t="s">
        <v>902</v>
      </c>
      <c r="G191" s="1" t="s">
        <v>903</v>
      </c>
      <c r="H191" s="3" t="s">
        <v>1656</v>
      </c>
      <c r="I191" s="1" t="s">
        <v>128</v>
      </c>
      <c r="J191" s="1" t="s">
        <v>11</v>
      </c>
      <c r="K191" s="1">
        <v>2900</v>
      </c>
      <c r="L191" s="1" t="s">
        <v>5244</v>
      </c>
      <c r="M191" s="1" t="s">
        <v>902</v>
      </c>
      <c r="N191" s="1" t="s">
        <v>903</v>
      </c>
      <c r="P191" s="3" t="s">
        <v>16</v>
      </c>
      <c r="Q191" s="3">
        <v>7</v>
      </c>
      <c r="R191" s="28" t="s">
        <v>4691</v>
      </c>
      <c r="S191" s="3" t="s">
        <v>3061</v>
      </c>
      <c r="U191" s="3" t="s">
        <v>3061</v>
      </c>
      <c r="V191" s="3" t="s">
        <v>3061</v>
      </c>
      <c r="W191" s="1" t="s">
        <v>3061</v>
      </c>
      <c r="X191" s="1" t="s">
        <v>3061</v>
      </c>
      <c r="Y191" s="1" t="s">
        <v>3061</v>
      </c>
      <c r="Z191" s="1" t="s">
        <v>3061</v>
      </c>
      <c r="AB191" s="65" t="s">
        <v>3061</v>
      </c>
      <c r="AC191" s="1" t="s">
        <v>3061</v>
      </c>
    </row>
    <row r="192" spans="1:29" ht="14.25" customHeight="1">
      <c r="A192" s="3">
        <v>2900</v>
      </c>
      <c r="B192" s="1" t="s">
        <v>5596</v>
      </c>
      <c r="C192" s="1" t="str">
        <f>"JBG-0"&amp;(MID(C184,5,3)+1)</f>
        <v>JBG-033</v>
      </c>
      <c r="D192" s="3">
        <v>2</v>
      </c>
      <c r="E192" s="3" t="s">
        <v>16</v>
      </c>
      <c r="F192" s="1" t="s">
        <v>5214</v>
      </c>
      <c r="G192" s="1" t="s">
        <v>905</v>
      </c>
      <c r="H192" s="3" t="s">
        <v>5584</v>
      </c>
      <c r="I192" s="1" t="s">
        <v>129</v>
      </c>
      <c r="J192" s="1" t="s">
        <v>19</v>
      </c>
      <c r="K192" s="1">
        <v>2910</v>
      </c>
      <c r="L192" s="1" t="s">
        <v>5245</v>
      </c>
      <c r="M192" s="1" t="s">
        <v>904</v>
      </c>
      <c r="N192" s="1" t="s">
        <v>905</v>
      </c>
      <c r="P192" s="3" t="s">
        <v>16</v>
      </c>
      <c r="Q192" s="3">
        <v>5</v>
      </c>
      <c r="R192" s="28" t="s">
        <v>4692</v>
      </c>
      <c r="S192" s="3" t="s">
        <v>3061</v>
      </c>
      <c r="U192" s="3" t="s">
        <v>3061</v>
      </c>
      <c r="V192" s="3" t="s">
        <v>3061</v>
      </c>
      <c r="W192" s="1" t="s">
        <v>3061</v>
      </c>
      <c r="X192" s="1" t="s">
        <v>3061</v>
      </c>
      <c r="Y192" s="1" t="s">
        <v>3061</v>
      </c>
      <c r="Z192" s="1" t="s">
        <v>3061</v>
      </c>
      <c r="AB192" s="65" t="s">
        <v>3061</v>
      </c>
      <c r="AC192" s="1" t="s">
        <v>3061</v>
      </c>
    </row>
    <row r="193" spans="1:29" ht="14.25" customHeight="1">
      <c r="A193" s="3">
        <v>2910</v>
      </c>
      <c r="B193" s="1" t="s">
        <v>5596</v>
      </c>
      <c r="C193" s="1" t="str">
        <f>"JBT-"&amp;(MID(C191,5,3)+1)</f>
        <v>JBT-148</v>
      </c>
      <c r="D193" s="3">
        <v>3</v>
      </c>
      <c r="E193" s="3" t="s">
        <v>16</v>
      </c>
      <c r="F193" s="1" t="s">
        <v>906</v>
      </c>
      <c r="G193" s="1" t="s">
        <v>907</v>
      </c>
      <c r="H193" s="3" t="s">
        <v>5497</v>
      </c>
      <c r="I193" s="1" t="s">
        <v>130</v>
      </c>
      <c r="J193" s="1" t="s">
        <v>11</v>
      </c>
      <c r="K193" s="1">
        <v>2930</v>
      </c>
      <c r="L193" s="1" t="s">
        <v>5246</v>
      </c>
      <c r="M193" s="1" t="s">
        <v>906</v>
      </c>
      <c r="N193" s="1" t="s">
        <v>907</v>
      </c>
      <c r="P193" s="3" t="s">
        <v>16</v>
      </c>
      <c r="Q193" s="3">
        <v>6</v>
      </c>
      <c r="R193" s="28" t="s">
        <v>4693</v>
      </c>
      <c r="S193" s="3" t="s">
        <v>3061</v>
      </c>
      <c r="U193" s="3" t="s">
        <v>3061</v>
      </c>
      <c r="V193" s="3" t="s">
        <v>3061</v>
      </c>
      <c r="W193" s="1" t="s">
        <v>3061</v>
      </c>
      <c r="X193" s="1" t="s">
        <v>3061</v>
      </c>
      <c r="Y193" s="1" t="s">
        <v>3061</v>
      </c>
      <c r="Z193" s="1" t="s">
        <v>3061</v>
      </c>
      <c r="AB193" s="65" t="s">
        <v>3061</v>
      </c>
      <c r="AC193" s="1" t="s">
        <v>3061</v>
      </c>
    </row>
    <row r="194" spans="1:29" ht="14.25" customHeight="1">
      <c r="A194" s="3">
        <v>2920</v>
      </c>
      <c r="B194" s="1" t="s">
        <v>5596</v>
      </c>
      <c r="C194" s="1" t="str">
        <f>"JBT-"&amp;(MID(C193,5,3)+1)</f>
        <v>JBT-149</v>
      </c>
      <c r="D194" s="3">
        <v>3</v>
      </c>
      <c r="E194" s="3" t="s">
        <v>16</v>
      </c>
      <c r="F194" s="1" t="s">
        <v>908</v>
      </c>
      <c r="G194" s="1" t="s">
        <v>909</v>
      </c>
      <c r="H194" s="3" t="s">
        <v>1695</v>
      </c>
      <c r="I194" s="1" t="s">
        <v>131</v>
      </c>
      <c r="J194" s="1" t="s">
        <v>11</v>
      </c>
      <c r="K194" s="1">
        <v>2940</v>
      </c>
      <c r="L194" s="1" t="s">
        <v>5247</v>
      </c>
      <c r="M194" s="1" t="s">
        <v>908</v>
      </c>
      <c r="N194" s="1" t="s">
        <v>909</v>
      </c>
      <c r="P194" s="3" t="s">
        <v>16</v>
      </c>
      <c r="Q194" s="3">
        <v>6</v>
      </c>
      <c r="R194" s="28" t="s">
        <v>4694</v>
      </c>
      <c r="S194" s="3" t="s">
        <v>3061</v>
      </c>
      <c r="U194" s="3" t="s">
        <v>3061</v>
      </c>
      <c r="V194" s="3" t="s">
        <v>3061</v>
      </c>
      <c r="W194" s="1" t="s">
        <v>3061</v>
      </c>
      <c r="X194" s="1" t="s">
        <v>3061</v>
      </c>
      <c r="Y194" s="1" t="s">
        <v>3061</v>
      </c>
      <c r="Z194" s="1" t="s">
        <v>3061</v>
      </c>
      <c r="AB194" s="65" t="s">
        <v>3061</v>
      </c>
      <c r="AC194" s="1" t="s">
        <v>3061</v>
      </c>
    </row>
    <row r="195" spans="1:29" ht="14.25" customHeight="1">
      <c r="A195" s="3">
        <v>2930</v>
      </c>
      <c r="B195" s="1" t="s">
        <v>5596</v>
      </c>
      <c r="C195" s="1" t="str">
        <f>"JBT-"&amp;(MID(C194,5,3)+1)</f>
        <v>JBT-150</v>
      </c>
      <c r="D195" s="3">
        <v>3</v>
      </c>
      <c r="E195" s="3" t="s">
        <v>16</v>
      </c>
      <c r="F195" s="1" t="s">
        <v>910</v>
      </c>
      <c r="G195" s="1" t="s">
        <v>911</v>
      </c>
      <c r="H195" s="3" t="s">
        <v>1695</v>
      </c>
      <c r="I195" s="1" t="s">
        <v>132</v>
      </c>
      <c r="J195" s="1" t="s">
        <v>11</v>
      </c>
      <c r="K195" s="1">
        <v>2950</v>
      </c>
      <c r="L195" s="1" t="s">
        <v>5248</v>
      </c>
      <c r="M195" s="1" t="s">
        <v>910</v>
      </c>
      <c r="N195" s="1" t="s">
        <v>911</v>
      </c>
      <c r="P195" s="3" t="s">
        <v>16</v>
      </c>
      <c r="Q195" s="3">
        <v>6</v>
      </c>
      <c r="R195" s="28" t="s">
        <v>4695</v>
      </c>
      <c r="S195" s="3" t="s">
        <v>3061</v>
      </c>
      <c r="U195" s="3" t="s">
        <v>3061</v>
      </c>
      <c r="V195" s="3" t="s">
        <v>3061</v>
      </c>
      <c r="W195" s="1" t="s">
        <v>3061</v>
      </c>
      <c r="X195" s="1" t="s">
        <v>3061</v>
      </c>
      <c r="Y195" s="1" t="s">
        <v>3061</v>
      </c>
      <c r="Z195" s="1" t="s">
        <v>3061</v>
      </c>
      <c r="AB195" s="65" t="s">
        <v>3061</v>
      </c>
      <c r="AC195" s="1" t="s">
        <v>3061</v>
      </c>
    </row>
    <row r="196" spans="1:29" ht="14.25" customHeight="1">
      <c r="A196" s="3">
        <v>2940</v>
      </c>
      <c r="B196" s="1" t="s">
        <v>5596</v>
      </c>
      <c r="C196" s="1" t="str">
        <f>"JBT-"&amp;(MID(C195,5,3)+1)</f>
        <v>JBT-151</v>
      </c>
      <c r="D196" s="3">
        <v>3</v>
      </c>
      <c r="E196" s="3" t="s">
        <v>16</v>
      </c>
      <c r="F196" s="1" t="s">
        <v>912</v>
      </c>
      <c r="G196" s="1" t="s">
        <v>913</v>
      </c>
      <c r="H196" s="3" t="s">
        <v>1695</v>
      </c>
      <c r="I196" s="1" t="s">
        <v>134</v>
      </c>
      <c r="J196" s="1" t="s">
        <v>11</v>
      </c>
      <c r="K196" s="1">
        <v>2960</v>
      </c>
      <c r="L196" s="1" t="s">
        <v>5249</v>
      </c>
      <c r="M196" s="1" t="s">
        <v>912</v>
      </c>
      <c r="N196" s="1" t="s">
        <v>913</v>
      </c>
      <c r="P196" s="3" t="s">
        <v>16</v>
      </c>
      <c r="Q196" s="3">
        <v>6</v>
      </c>
      <c r="R196" s="28" t="s">
        <v>4696</v>
      </c>
      <c r="S196" s="3" t="s">
        <v>3061</v>
      </c>
      <c r="U196" s="3" t="s">
        <v>3061</v>
      </c>
      <c r="V196" s="3" t="s">
        <v>3061</v>
      </c>
      <c r="W196" s="1" t="s">
        <v>3061</v>
      </c>
      <c r="X196" s="1" t="s">
        <v>3061</v>
      </c>
      <c r="Y196" s="1" t="s">
        <v>3061</v>
      </c>
      <c r="Z196" s="1" t="s">
        <v>3061</v>
      </c>
      <c r="AB196" s="65" t="s">
        <v>3061</v>
      </c>
      <c r="AC196" s="1" t="s">
        <v>3061</v>
      </c>
    </row>
    <row r="197" spans="1:29" ht="14.25" customHeight="1">
      <c r="A197" s="3">
        <v>2950</v>
      </c>
      <c r="B197" s="1" t="s">
        <v>5596</v>
      </c>
      <c r="C197" s="1" t="str">
        <f>"JBT-"&amp;(MID(C196,5,3)+1)</f>
        <v>JBT-152</v>
      </c>
      <c r="D197" s="3">
        <v>3</v>
      </c>
      <c r="E197" s="3" t="s">
        <v>21</v>
      </c>
      <c r="F197" s="1" t="s">
        <v>914</v>
      </c>
      <c r="G197" s="1" t="s">
        <v>915</v>
      </c>
      <c r="H197" s="3" t="s">
        <v>1656</v>
      </c>
      <c r="I197" s="1" t="s">
        <v>136</v>
      </c>
      <c r="J197" s="1" t="s">
        <v>11</v>
      </c>
      <c r="K197" s="1">
        <v>2970</v>
      </c>
      <c r="L197" s="1" t="s">
        <v>5250</v>
      </c>
      <c r="M197" s="1" t="s">
        <v>914</v>
      </c>
      <c r="N197" s="1" t="s">
        <v>915</v>
      </c>
      <c r="P197" s="3" t="s">
        <v>21</v>
      </c>
      <c r="Q197" s="3">
        <v>6</v>
      </c>
      <c r="R197" s="28" t="s">
        <v>4697</v>
      </c>
      <c r="S197" s="3" t="s">
        <v>3061</v>
      </c>
      <c r="U197" s="3" t="s">
        <v>3061</v>
      </c>
      <c r="V197" s="3" t="s">
        <v>3061</v>
      </c>
      <c r="W197" s="1" t="s">
        <v>3061</v>
      </c>
      <c r="X197" s="1" t="s">
        <v>3061</v>
      </c>
      <c r="Y197" s="1" t="s">
        <v>3061</v>
      </c>
      <c r="Z197" s="1" t="s">
        <v>3061</v>
      </c>
      <c r="AB197" s="65" t="s">
        <v>3061</v>
      </c>
      <c r="AC197" s="1" t="s">
        <v>3061</v>
      </c>
    </row>
    <row r="198" spans="1:29" ht="14.25" customHeight="1">
      <c r="A198" s="3">
        <v>2960</v>
      </c>
      <c r="B198" s="1" t="s">
        <v>5596</v>
      </c>
      <c r="C198" s="1" t="str">
        <f>"JBG-0"&amp;(MID(C192,5,3)+1)</f>
        <v>JBG-034</v>
      </c>
      <c r="D198" s="3">
        <v>2</v>
      </c>
      <c r="E198" s="3" t="s">
        <v>21</v>
      </c>
      <c r="F198" s="1" t="s">
        <v>5697</v>
      </c>
      <c r="G198" s="1" t="s">
        <v>4158</v>
      </c>
      <c r="H198" s="3" t="s">
        <v>5584</v>
      </c>
      <c r="I198" s="1" t="s">
        <v>3799</v>
      </c>
      <c r="J198" s="1" t="s">
        <v>19</v>
      </c>
      <c r="K198" s="1">
        <v>2980</v>
      </c>
      <c r="L198" s="1" t="s">
        <v>5251</v>
      </c>
      <c r="M198" s="1" t="s">
        <v>5697</v>
      </c>
      <c r="N198" s="1" t="s">
        <v>4158</v>
      </c>
      <c r="P198" s="3" t="s">
        <v>21</v>
      </c>
      <c r="Q198" s="3">
        <v>5</v>
      </c>
      <c r="R198" s="28" t="s">
        <v>4698</v>
      </c>
      <c r="S198" s="3" t="s">
        <v>3061</v>
      </c>
      <c r="U198" s="3" t="s">
        <v>3061</v>
      </c>
      <c r="V198" s="3" t="s">
        <v>3061</v>
      </c>
      <c r="W198" s="1" t="s">
        <v>3061</v>
      </c>
      <c r="X198" s="1" t="s">
        <v>3061</v>
      </c>
      <c r="Y198" s="1" t="s">
        <v>3061</v>
      </c>
      <c r="Z198" s="1" t="s">
        <v>3061</v>
      </c>
      <c r="AB198" s="65" t="s">
        <v>3061</v>
      </c>
      <c r="AC198" s="1" t="s">
        <v>3061</v>
      </c>
    </row>
    <row r="199" spans="1:29" ht="14.25" customHeight="1">
      <c r="A199" s="3">
        <v>2970</v>
      </c>
      <c r="B199" s="1" t="s">
        <v>5596</v>
      </c>
      <c r="C199" s="1" t="str">
        <f>"JBT-"&amp;(MID(C197,5,3)+1)</f>
        <v>JBT-153</v>
      </c>
      <c r="D199" s="3">
        <v>3</v>
      </c>
      <c r="E199" s="3" t="s">
        <v>21</v>
      </c>
      <c r="F199" s="1" t="s">
        <v>4159</v>
      </c>
      <c r="G199" s="1" t="s">
        <v>4160</v>
      </c>
      <c r="H199" s="3" t="s">
        <v>5497</v>
      </c>
      <c r="I199" s="1" t="s">
        <v>3798</v>
      </c>
      <c r="J199" s="1" t="s">
        <v>11</v>
      </c>
      <c r="K199" s="1">
        <v>3000</v>
      </c>
      <c r="L199" s="1" t="s">
        <v>5252</v>
      </c>
      <c r="M199" s="1" t="s">
        <v>4159</v>
      </c>
      <c r="N199" s="1" t="s">
        <v>4160</v>
      </c>
      <c r="P199" s="3" t="s">
        <v>21</v>
      </c>
      <c r="Q199" s="3">
        <v>6</v>
      </c>
      <c r="R199" s="28" t="s">
        <v>4699</v>
      </c>
      <c r="S199" s="3" t="s">
        <v>3061</v>
      </c>
      <c r="U199" s="3" t="s">
        <v>3061</v>
      </c>
      <c r="V199" s="3" t="s">
        <v>3061</v>
      </c>
      <c r="W199" s="1" t="s">
        <v>3061</v>
      </c>
      <c r="X199" s="1" t="s">
        <v>3061</v>
      </c>
      <c r="Y199" s="1" t="s">
        <v>3061</v>
      </c>
      <c r="Z199" s="1" t="s">
        <v>3061</v>
      </c>
      <c r="AB199" s="65" t="s">
        <v>3061</v>
      </c>
      <c r="AC199" s="1" t="s">
        <v>3061</v>
      </c>
    </row>
    <row r="200" spans="1:29" ht="14.25" customHeight="1">
      <c r="A200" s="3">
        <v>2980</v>
      </c>
      <c r="B200" s="1" t="s">
        <v>5596</v>
      </c>
      <c r="C200" s="1" t="str">
        <f>"JBT-"&amp;(MID(C199,5,3)+1)</f>
        <v>JBT-154</v>
      </c>
      <c r="D200" s="3">
        <v>3</v>
      </c>
      <c r="E200" s="3" t="s">
        <v>21</v>
      </c>
      <c r="F200" s="1" t="s">
        <v>4161</v>
      </c>
      <c r="G200" s="1" t="s">
        <v>4162</v>
      </c>
      <c r="H200" s="3" t="s">
        <v>1656</v>
      </c>
      <c r="I200" s="1" t="s">
        <v>125</v>
      </c>
      <c r="J200" s="1" t="s">
        <v>11</v>
      </c>
      <c r="K200" s="1">
        <v>3010</v>
      </c>
      <c r="L200" s="1" t="s">
        <v>5253</v>
      </c>
      <c r="M200" s="1" t="s">
        <v>4161</v>
      </c>
      <c r="N200" s="1" t="s">
        <v>4162</v>
      </c>
      <c r="P200" s="3" t="s">
        <v>21</v>
      </c>
      <c r="Q200" s="3">
        <v>6</v>
      </c>
      <c r="R200" s="28" t="s">
        <v>4700</v>
      </c>
      <c r="S200" s="3" t="s">
        <v>3061</v>
      </c>
      <c r="U200" s="3" t="s">
        <v>3061</v>
      </c>
      <c r="V200" s="3" t="s">
        <v>3061</v>
      </c>
      <c r="W200" s="1" t="s">
        <v>3061</v>
      </c>
      <c r="X200" s="1" t="s">
        <v>3061</v>
      </c>
      <c r="Y200" s="1" t="s">
        <v>3061</v>
      </c>
      <c r="Z200" s="1" t="s">
        <v>3061</v>
      </c>
      <c r="AB200" s="65" t="s">
        <v>3061</v>
      </c>
      <c r="AC200" s="1" t="s">
        <v>3061</v>
      </c>
    </row>
    <row r="201" spans="1:29" ht="14.25" customHeight="1">
      <c r="A201" s="3">
        <v>2990</v>
      </c>
      <c r="B201" s="1" t="s">
        <v>5596</v>
      </c>
      <c r="C201" s="1" t="str">
        <f>"JBG-0"&amp;(MID(C198,5,3)+1)</f>
        <v>JBG-035</v>
      </c>
      <c r="D201" s="3">
        <v>1</v>
      </c>
      <c r="E201" s="3" t="s">
        <v>16</v>
      </c>
      <c r="F201" s="1" t="s">
        <v>2076</v>
      </c>
      <c r="G201" s="1" t="s">
        <v>917</v>
      </c>
      <c r="H201" s="3" t="s">
        <v>5584</v>
      </c>
      <c r="I201" s="1" t="s">
        <v>164</v>
      </c>
      <c r="J201" s="1" t="s">
        <v>19</v>
      </c>
      <c r="K201" s="1">
        <v>3020</v>
      </c>
      <c r="L201" s="1" t="s">
        <v>5254</v>
      </c>
      <c r="M201" s="1" t="s">
        <v>916</v>
      </c>
      <c r="N201" s="1" t="s">
        <v>917</v>
      </c>
      <c r="P201" s="3" t="s">
        <v>16</v>
      </c>
      <c r="Q201" s="3">
        <v>4</v>
      </c>
      <c r="R201" s="28" t="s">
        <v>4701</v>
      </c>
      <c r="S201" s="3" t="s">
        <v>3061</v>
      </c>
      <c r="U201" s="3" t="s">
        <v>3061</v>
      </c>
      <c r="V201" s="3" t="s">
        <v>3061</v>
      </c>
      <c r="W201" s="1" t="s">
        <v>3061</v>
      </c>
      <c r="X201" s="1" t="s">
        <v>3061</v>
      </c>
      <c r="Y201" s="1" t="s">
        <v>3061</v>
      </c>
      <c r="Z201" s="1" t="s">
        <v>3061</v>
      </c>
      <c r="AB201" s="65" t="s">
        <v>3061</v>
      </c>
      <c r="AC201" s="1" t="s">
        <v>3061</v>
      </c>
    </row>
    <row r="202" spans="1:29" ht="14.25" customHeight="1">
      <c r="A202" s="3">
        <v>3000</v>
      </c>
      <c r="B202" s="1" t="s">
        <v>5596</v>
      </c>
      <c r="C202" s="1" t="str">
        <f>"JBT-"&amp;(MID(C200,5,3)+1)</f>
        <v>JBT-155</v>
      </c>
      <c r="D202" s="3">
        <v>2</v>
      </c>
      <c r="E202" s="3" t="s">
        <v>16</v>
      </c>
      <c r="F202" s="1" t="s">
        <v>4191</v>
      </c>
      <c r="G202" s="1" t="s">
        <v>4192</v>
      </c>
      <c r="H202" s="3" t="s">
        <v>1656</v>
      </c>
      <c r="I202" s="1" t="s">
        <v>104</v>
      </c>
      <c r="J202" s="1" t="s">
        <v>11</v>
      </c>
      <c r="K202" s="1">
        <v>3040</v>
      </c>
      <c r="L202" s="1" t="s">
        <v>5255</v>
      </c>
      <c r="M202" s="1" t="s">
        <v>4191</v>
      </c>
      <c r="N202" s="1" t="s">
        <v>4192</v>
      </c>
      <c r="P202" s="3" t="s">
        <v>16</v>
      </c>
      <c r="Q202" s="3">
        <v>5</v>
      </c>
      <c r="R202" s="28" t="s">
        <v>4702</v>
      </c>
      <c r="S202" s="3" t="s">
        <v>3061</v>
      </c>
      <c r="U202" s="3" t="s">
        <v>3061</v>
      </c>
      <c r="V202" s="3" t="s">
        <v>3061</v>
      </c>
      <c r="W202" s="1" t="s">
        <v>3061</v>
      </c>
      <c r="X202" s="1" t="s">
        <v>3061</v>
      </c>
      <c r="Y202" s="1" t="s">
        <v>3061</v>
      </c>
      <c r="Z202" s="1" t="s">
        <v>3061</v>
      </c>
      <c r="AB202" s="65" t="s">
        <v>3061</v>
      </c>
      <c r="AC202" s="1" t="s">
        <v>3061</v>
      </c>
    </row>
    <row r="203" spans="1:29" ht="14.25" customHeight="1">
      <c r="A203" s="3">
        <v>3010</v>
      </c>
      <c r="B203" s="1" t="s">
        <v>5596</v>
      </c>
      <c r="C203" s="1" t="str">
        <f>"JBT-"&amp;(MID(C202,5,3)+1)</f>
        <v>JBT-156</v>
      </c>
      <c r="D203" s="3">
        <v>2</v>
      </c>
      <c r="E203" s="3" t="s">
        <v>16</v>
      </c>
      <c r="F203" s="1" t="s">
        <v>4193</v>
      </c>
      <c r="G203" s="1" t="s">
        <v>4194</v>
      </c>
      <c r="H203" s="3" t="s">
        <v>1656</v>
      </c>
      <c r="I203" s="1" t="s">
        <v>107</v>
      </c>
      <c r="J203" s="1" t="s">
        <v>11</v>
      </c>
      <c r="K203" s="1">
        <v>3050</v>
      </c>
      <c r="L203" s="1" t="s">
        <v>5256</v>
      </c>
      <c r="M203" s="1" t="s">
        <v>4193</v>
      </c>
      <c r="N203" s="1" t="s">
        <v>4194</v>
      </c>
      <c r="P203" s="3" t="s">
        <v>16</v>
      </c>
      <c r="Q203" s="3">
        <v>5</v>
      </c>
      <c r="R203" s="28" t="s">
        <v>4703</v>
      </c>
      <c r="S203" s="3" t="s">
        <v>3061</v>
      </c>
      <c r="U203" s="3" t="s">
        <v>3061</v>
      </c>
      <c r="V203" s="3" t="s">
        <v>3061</v>
      </c>
      <c r="W203" s="1" t="s">
        <v>3061</v>
      </c>
      <c r="X203" s="1" t="s">
        <v>3061</v>
      </c>
      <c r="Y203" s="1" t="s">
        <v>3061</v>
      </c>
      <c r="Z203" s="1" t="s">
        <v>3061</v>
      </c>
      <c r="AB203" s="65" t="s">
        <v>3061</v>
      </c>
      <c r="AC203" s="1" t="s">
        <v>3061</v>
      </c>
    </row>
    <row r="204" spans="1:29" ht="14.25" customHeight="1">
      <c r="A204" s="3">
        <v>3020</v>
      </c>
      <c r="B204" s="1" t="s">
        <v>5596</v>
      </c>
      <c r="C204" s="1" t="str">
        <f>"JBT-"&amp;(MID(C203,5,3)+1)</f>
        <v>JBT-157</v>
      </c>
      <c r="D204" s="3">
        <v>2</v>
      </c>
      <c r="E204" s="3" t="s">
        <v>16</v>
      </c>
      <c r="F204" s="1" t="s">
        <v>918</v>
      </c>
      <c r="G204" s="1" t="s">
        <v>919</v>
      </c>
      <c r="H204" s="3" t="s">
        <v>1695</v>
      </c>
      <c r="I204" s="1" t="s">
        <v>110</v>
      </c>
      <c r="J204" s="1" t="s">
        <v>11</v>
      </c>
      <c r="K204" s="1">
        <v>3060</v>
      </c>
      <c r="L204" s="1" t="s">
        <v>5257</v>
      </c>
      <c r="M204" s="1" t="s">
        <v>918</v>
      </c>
      <c r="N204" s="1" t="s">
        <v>919</v>
      </c>
      <c r="P204" s="3" t="s">
        <v>21</v>
      </c>
      <c r="Q204" s="3">
        <v>5</v>
      </c>
      <c r="R204" s="28" t="s">
        <v>4704</v>
      </c>
      <c r="S204" s="3" t="s">
        <v>3061</v>
      </c>
      <c r="U204" s="3" t="s">
        <v>3061</v>
      </c>
      <c r="V204" s="3" t="s">
        <v>3061</v>
      </c>
      <c r="W204" s="1" t="s">
        <v>3061</v>
      </c>
      <c r="X204" s="1" t="s">
        <v>3061</v>
      </c>
      <c r="Y204" s="1" t="s">
        <v>3061</v>
      </c>
      <c r="Z204" s="1" t="s">
        <v>3061</v>
      </c>
      <c r="AB204" s="65" t="s">
        <v>3061</v>
      </c>
      <c r="AC204" s="1" t="s">
        <v>3061</v>
      </c>
    </row>
    <row r="205" spans="1:29" ht="14.25" customHeight="1">
      <c r="A205" s="3">
        <v>3030</v>
      </c>
      <c r="B205" s="1" t="s">
        <v>5596</v>
      </c>
      <c r="C205" s="1" t="str">
        <f>"JBG-0"&amp;(MID(C201,5,3)+1)</f>
        <v>JBG-036</v>
      </c>
      <c r="D205" s="3">
        <v>2</v>
      </c>
      <c r="E205" s="3" t="s">
        <v>16</v>
      </c>
      <c r="F205" s="1" t="s">
        <v>5215</v>
      </c>
      <c r="G205" s="1" t="s">
        <v>167</v>
      </c>
      <c r="H205" s="3" t="s">
        <v>5584</v>
      </c>
      <c r="I205" s="1" t="s">
        <v>112</v>
      </c>
      <c r="J205" s="1" t="s">
        <v>19</v>
      </c>
      <c r="K205" s="1">
        <v>3070</v>
      </c>
      <c r="L205" s="1" t="s">
        <v>5258</v>
      </c>
      <c r="M205" s="1" t="s">
        <v>166</v>
      </c>
      <c r="N205" s="1" t="s">
        <v>167</v>
      </c>
      <c r="P205" s="3" t="s">
        <v>16</v>
      </c>
      <c r="Q205" s="3">
        <v>5</v>
      </c>
      <c r="R205" s="28" t="s">
        <v>4705</v>
      </c>
      <c r="S205" s="3" t="s">
        <v>3061</v>
      </c>
      <c r="U205" s="3" t="s">
        <v>3061</v>
      </c>
      <c r="V205" s="3" t="s">
        <v>3061</v>
      </c>
      <c r="W205" s="1" t="s">
        <v>3061</v>
      </c>
      <c r="X205" s="1" t="s">
        <v>3061</v>
      </c>
      <c r="Y205" s="1" t="s">
        <v>3061</v>
      </c>
      <c r="Z205" s="1" t="s">
        <v>3061</v>
      </c>
      <c r="AB205" s="65" t="s">
        <v>3061</v>
      </c>
      <c r="AC205" s="1" t="s">
        <v>3061</v>
      </c>
    </row>
    <row r="206" spans="1:29" ht="14.25" customHeight="1">
      <c r="A206" s="3">
        <v>3040</v>
      </c>
      <c r="B206" s="1" t="s">
        <v>5596</v>
      </c>
      <c r="C206" s="1" t="str">
        <f>"JBT-"&amp;(MID(C204,5,3)+1)</f>
        <v>JBT-158</v>
      </c>
      <c r="D206" s="3">
        <v>3</v>
      </c>
      <c r="E206" s="3" t="s">
        <v>16</v>
      </c>
      <c r="F206" s="1" t="s">
        <v>4195</v>
      </c>
      <c r="G206" s="1" t="s">
        <v>4196</v>
      </c>
      <c r="H206" s="3" t="s">
        <v>1656</v>
      </c>
      <c r="I206" s="1" t="s">
        <v>115</v>
      </c>
      <c r="J206" s="1" t="s">
        <v>11</v>
      </c>
      <c r="K206" s="1">
        <v>3090</v>
      </c>
      <c r="L206" s="1" t="s">
        <v>5259</v>
      </c>
      <c r="M206" s="1" t="s">
        <v>4195</v>
      </c>
      <c r="N206" s="1" t="s">
        <v>4196</v>
      </c>
      <c r="P206" s="3" t="s">
        <v>16</v>
      </c>
      <c r="Q206" s="3">
        <v>6</v>
      </c>
      <c r="R206" s="28" t="s">
        <v>4706</v>
      </c>
      <c r="S206" s="3" t="s">
        <v>3061</v>
      </c>
      <c r="U206" s="3" t="s">
        <v>3061</v>
      </c>
      <c r="V206" s="3" t="s">
        <v>3061</v>
      </c>
      <c r="W206" s="1" t="s">
        <v>3061</v>
      </c>
      <c r="X206" s="1" t="s">
        <v>3061</v>
      </c>
      <c r="Y206" s="1" t="s">
        <v>3061</v>
      </c>
      <c r="Z206" s="1" t="s">
        <v>3061</v>
      </c>
      <c r="AB206" s="65" t="s">
        <v>3061</v>
      </c>
      <c r="AC206" s="1" t="s">
        <v>3061</v>
      </c>
    </row>
    <row r="207" spans="1:29" ht="14.25" customHeight="1">
      <c r="A207" s="3">
        <v>3050</v>
      </c>
      <c r="B207" s="1" t="s">
        <v>5596</v>
      </c>
      <c r="C207" s="1" t="str">
        <f>"JBT-"&amp;(MID(C206,5,3)+1)</f>
        <v>JBT-159</v>
      </c>
      <c r="D207" s="3">
        <v>3</v>
      </c>
      <c r="E207" s="3" t="s">
        <v>16</v>
      </c>
      <c r="F207" s="1" t="s">
        <v>920</v>
      </c>
      <c r="G207" s="1" t="s">
        <v>921</v>
      </c>
      <c r="H207" s="3" t="s">
        <v>1695</v>
      </c>
      <c r="I207" s="1" t="s">
        <v>117</v>
      </c>
      <c r="J207" s="1" t="s">
        <v>11</v>
      </c>
      <c r="K207" s="1">
        <v>3100</v>
      </c>
      <c r="L207" s="1" t="s">
        <v>5260</v>
      </c>
      <c r="M207" s="1" t="s">
        <v>920</v>
      </c>
      <c r="N207" s="1" t="s">
        <v>921</v>
      </c>
      <c r="P207" s="3" t="s">
        <v>16</v>
      </c>
      <c r="Q207" s="3">
        <v>6</v>
      </c>
      <c r="R207" s="28" t="s">
        <v>4707</v>
      </c>
      <c r="S207" s="3" t="s">
        <v>3061</v>
      </c>
      <c r="U207" s="3" t="s">
        <v>3061</v>
      </c>
      <c r="V207" s="3" t="s">
        <v>3061</v>
      </c>
      <c r="W207" s="1" t="s">
        <v>3061</v>
      </c>
      <c r="X207" s="1" t="s">
        <v>3061</v>
      </c>
      <c r="Y207" s="1" t="s">
        <v>3061</v>
      </c>
      <c r="Z207" s="1" t="s">
        <v>3061</v>
      </c>
      <c r="AB207" s="65" t="s">
        <v>3061</v>
      </c>
      <c r="AC207" s="1" t="s">
        <v>3061</v>
      </c>
    </row>
    <row r="208" spans="1:29" ht="14.25" customHeight="1">
      <c r="A208" s="3">
        <v>3060</v>
      </c>
      <c r="B208" s="1" t="s">
        <v>5596</v>
      </c>
      <c r="C208" s="1" t="str">
        <f>"JBT-"&amp;(MID(C207,5,3)+1)</f>
        <v>JBT-160</v>
      </c>
      <c r="D208" s="3">
        <v>3</v>
      </c>
      <c r="E208" s="3" t="s">
        <v>16</v>
      </c>
      <c r="F208" s="1" t="s">
        <v>922</v>
      </c>
      <c r="G208" s="1" t="s">
        <v>923</v>
      </c>
      <c r="H208" s="3" t="s">
        <v>1695</v>
      </c>
      <c r="I208" s="1" t="s">
        <v>120</v>
      </c>
      <c r="J208" s="1" t="s">
        <v>11</v>
      </c>
      <c r="K208" s="1">
        <v>3110</v>
      </c>
      <c r="L208" s="1" t="s">
        <v>5261</v>
      </c>
      <c r="M208" s="1" t="s">
        <v>922</v>
      </c>
      <c r="N208" s="1" t="s">
        <v>923</v>
      </c>
      <c r="P208" s="3" t="s">
        <v>16</v>
      </c>
      <c r="Q208" s="3">
        <v>6</v>
      </c>
      <c r="R208" s="28" t="s">
        <v>4708</v>
      </c>
      <c r="S208" s="3" t="s">
        <v>3061</v>
      </c>
      <c r="U208" s="3" t="s">
        <v>3061</v>
      </c>
      <c r="V208" s="3" t="s">
        <v>3061</v>
      </c>
      <c r="W208" s="1" t="s">
        <v>3061</v>
      </c>
      <c r="X208" s="1" t="s">
        <v>3061</v>
      </c>
      <c r="Y208" s="1" t="s">
        <v>3061</v>
      </c>
      <c r="Z208" s="1" t="s">
        <v>3061</v>
      </c>
      <c r="AB208" s="65" t="s">
        <v>3061</v>
      </c>
      <c r="AC208" s="1" t="s">
        <v>3061</v>
      </c>
    </row>
    <row r="209" spans="1:29" ht="14.25" customHeight="1">
      <c r="A209" s="3">
        <v>3070</v>
      </c>
      <c r="B209" s="1" t="s">
        <v>5596</v>
      </c>
      <c r="C209" s="1" t="str">
        <f>"JBT-"&amp;(MID(C208,5,3)+1)</f>
        <v>JBT-161</v>
      </c>
      <c r="D209" s="3">
        <v>3</v>
      </c>
      <c r="E209" s="3" t="s">
        <v>16</v>
      </c>
      <c r="F209" s="1" t="s">
        <v>4197</v>
      </c>
      <c r="G209" s="1" t="s">
        <v>4198</v>
      </c>
      <c r="H209" s="3" t="s">
        <v>1656</v>
      </c>
      <c r="I209" s="1" t="s">
        <v>122</v>
      </c>
      <c r="J209" s="1" t="s">
        <v>11</v>
      </c>
      <c r="K209" s="1">
        <v>3120</v>
      </c>
      <c r="L209" s="1" t="s">
        <v>5262</v>
      </c>
      <c r="M209" s="1" t="s">
        <v>4197</v>
      </c>
      <c r="N209" s="1" t="s">
        <v>4198</v>
      </c>
      <c r="P209" s="3" t="s">
        <v>16</v>
      </c>
      <c r="Q209" s="3">
        <v>6</v>
      </c>
      <c r="R209" s="28" t="s">
        <v>4709</v>
      </c>
      <c r="S209" s="3" t="s">
        <v>3061</v>
      </c>
      <c r="U209" s="3" t="s">
        <v>3061</v>
      </c>
      <c r="V209" s="3" t="s">
        <v>3061</v>
      </c>
      <c r="W209" s="1" t="s">
        <v>3061</v>
      </c>
      <c r="X209" s="1" t="s">
        <v>3061</v>
      </c>
      <c r="Y209" s="1" t="s">
        <v>3061</v>
      </c>
      <c r="Z209" s="1" t="s">
        <v>3061</v>
      </c>
      <c r="AB209" s="65" t="s">
        <v>3061</v>
      </c>
      <c r="AC209" s="1" t="s">
        <v>3061</v>
      </c>
    </row>
    <row r="210" spans="1:29" ht="14.25" customHeight="1">
      <c r="A210" s="3">
        <v>3080</v>
      </c>
      <c r="B210" s="1" t="s">
        <v>5596</v>
      </c>
      <c r="C210" s="1" t="str">
        <f>"JBT-"&amp;(MID(C209,5,3)+1)</f>
        <v>JBT-162</v>
      </c>
      <c r="D210" s="3">
        <v>3</v>
      </c>
      <c r="E210" s="3" t="s">
        <v>16</v>
      </c>
      <c r="F210" s="1" t="s">
        <v>924</v>
      </c>
      <c r="G210" s="1" t="s">
        <v>925</v>
      </c>
      <c r="H210" s="3" t="s">
        <v>5497</v>
      </c>
      <c r="I210" s="1" t="s">
        <v>125</v>
      </c>
      <c r="J210" s="1" t="s">
        <v>11</v>
      </c>
      <c r="K210" s="1">
        <v>3150</v>
      </c>
      <c r="L210" s="1" t="s">
        <v>5263</v>
      </c>
      <c r="M210" s="1" t="s">
        <v>924</v>
      </c>
      <c r="N210" s="1" t="s">
        <v>925</v>
      </c>
      <c r="P210" s="3" t="s">
        <v>16</v>
      </c>
      <c r="Q210" s="3">
        <v>7</v>
      </c>
      <c r="R210" s="28" t="s">
        <v>4711</v>
      </c>
      <c r="S210" s="3" t="s">
        <v>3061</v>
      </c>
      <c r="U210" s="3" t="s">
        <v>3061</v>
      </c>
      <c r="V210" s="3" t="s">
        <v>3061</v>
      </c>
      <c r="W210" s="1" t="s">
        <v>3061</v>
      </c>
      <c r="X210" s="1" t="s">
        <v>3061</v>
      </c>
      <c r="Y210" s="1" t="s">
        <v>3061</v>
      </c>
      <c r="Z210" s="1" t="s">
        <v>3061</v>
      </c>
      <c r="AB210" s="65" t="s">
        <v>3061</v>
      </c>
      <c r="AC210" s="1" t="s">
        <v>3061</v>
      </c>
    </row>
    <row r="211" spans="1:29" ht="14.25" customHeight="1">
      <c r="A211" s="3">
        <v>3090</v>
      </c>
      <c r="B211" s="1" t="s">
        <v>5596</v>
      </c>
      <c r="C211" s="1" t="str">
        <f>"JBT-"&amp;(MID(C210,5,3)+1)</f>
        <v>JBT-163</v>
      </c>
      <c r="D211" s="3">
        <v>3</v>
      </c>
      <c r="E211" s="3" t="s">
        <v>16</v>
      </c>
      <c r="F211" s="1" t="s">
        <v>926</v>
      </c>
      <c r="G211" s="1" t="s">
        <v>927</v>
      </c>
      <c r="H211" s="3" t="s">
        <v>5497</v>
      </c>
      <c r="I211" s="1" t="s">
        <v>125</v>
      </c>
      <c r="J211" s="1" t="s">
        <v>11</v>
      </c>
      <c r="K211" s="1">
        <v>3180</v>
      </c>
      <c r="L211" s="1" t="s">
        <v>5264</v>
      </c>
      <c r="M211" s="1" t="s">
        <v>926</v>
      </c>
      <c r="N211" s="1" t="s">
        <v>927</v>
      </c>
      <c r="P211" s="3" t="s">
        <v>16</v>
      </c>
      <c r="Q211" s="3">
        <v>7</v>
      </c>
      <c r="R211" s="28" t="s">
        <v>4713</v>
      </c>
      <c r="S211" s="3" t="s">
        <v>3061</v>
      </c>
      <c r="U211" s="3" t="s">
        <v>3061</v>
      </c>
      <c r="V211" s="3" t="s">
        <v>3061</v>
      </c>
      <c r="W211" s="1" t="s">
        <v>3061</v>
      </c>
      <c r="X211" s="1" t="s">
        <v>3061</v>
      </c>
      <c r="Y211" s="1" t="s">
        <v>3061</v>
      </c>
      <c r="Z211" s="1" t="s">
        <v>3061</v>
      </c>
      <c r="AB211" s="65" t="s">
        <v>3061</v>
      </c>
      <c r="AC211" s="1" t="s">
        <v>3061</v>
      </c>
    </row>
    <row r="212" spans="1:29" ht="14.25" customHeight="1">
      <c r="A212" s="3">
        <v>3100</v>
      </c>
      <c r="B212" s="1" t="s">
        <v>5596</v>
      </c>
      <c r="C212" s="1" t="str">
        <f>"JBT-"&amp;(MID(C211,5,3)+1)</f>
        <v>JBT-164</v>
      </c>
      <c r="D212" s="3">
        <v>3</v>
      </c>
      <c r="E212" s="3" t="s">
        <v>16</v>
      </c>
      <c r="F212" s="1" t="s">
        <v>928</v>
      </c>
      <c r="G212" s="1" t="s">
        <v>929</v>
      </c>
      <c r="H212" s="3" t="s">
        <v>1656</v>
      </c>
      <c r="I212" s="1" t="s">
        <v>128</v>
      </c>
      <c r="J212" s="1" t="s">
        <v>11</v>
      </c>
      <c r="K212" s="1">
        <v>3210</v>
      </c>
      <c r="L212" s="1" t="s">
        <v>5265</v>
      </c>
      <c r="M212" s="1" t="s">
        <v>928</v>
      </c>
      <c r="N212" s="1" t="s">
        <v>929</v>
      </c>
      <c r="P212" s="3" t="s">
        <v>16</v>
      </c>
      <c r="Q212" s="3">
        <v>7</v>
      </c>
      <c r="R212" s="28" t="s">
        <v>4715</v>
      </c>
      <c r="S212" s="3" t="s">
        <v>3061</v>
      </c>
      <c r="U212" s="3" t="s">
        <v>3061</v>
      </c>
      <c r="V212" s="3" t="s">
        <v>3061</v>
      </c>
      <c r="W212" s="1" t="s">
        <v>3061</v>
      </c>
      <c r="X212" s="1" t="s">
        <v>3061</v>
      </c>
      <c r="Y212" s="1" t="s">
        <v>3061</v>
      </c>
      <c r="Z212" s="1" t="s">
        <v>3061</v>
      </c>
      <c r="AB212" s="65" t="s">
        <v>3061</v>
      </c>
      <c r="AC212" s="1" t="s">
        <v>3061</v>
      </c>
    </row>
    <row r="213" spans="1:29" ht="14.25" customHeight="1">
      <c r="A213" s="3">
        <v>3110</v>
      </c>
      <c r="B213" s="1" t="s">
        <v>5596</v>
      </c>
      <c r="C213" s="1" t="str">
        <f>"JBG-0"&amp;(MID(C205,5,3)+1)</f>
        <v>JBG-037</v>
      </c>
      <c r="D213" s="3">
        <v>2</v>
      </c>
      <c r="E213" s="3" t="s">
        <v>16</v>
      </c>
      <c r="F213" s="1" t="s">
        <v>5216</v>
      </c>
      <c r="G213" s="1" t="s">
        <v>931</v>
      </c>
      <c r="H213" s="3" t="s">
        <v>5584</v>
      </c>
      <c r="I213" s="1" t="s">
        <v>129</v>
      </c>
      <c r="J213" s="1" t="s">
        <v>19</v>
      </c>
      <c r="K213" s="1">
        <v>3220</v>
      </c>
      <c r="L213" s="1" t="s">
        <v>5266</v>
      </c>
      <c r="M213" s="1" t="s">
        <v>930</v>
      </c>
      <c r="N213" s="1" t="s">
        <v>931</v>
      </c>
      <c r="P213" s="3" t="s">
        <v>16</v>
      </c>
      <c r="Q213" s="3">
        <v>5</v>
      </c>
      <c r="R213" s="28" t="s">
        <v>4716</v>
      </c>
      <c r="S213" s="3" t="s">
        <v>3061</v>
      </c>
      <c r="U213" s="3" t="s">
        <v>3061</v>
      </c>
      <c r="V213" s="3" t="s">
        <v>3061</v>
      </c>
      <c r="W213" s="1" t="s">
        <v>3061</v>
      </c>
      <c r="X213" s="1" t="s">
        <v>3061</v>
      </c>
      <c r="Y213" s="1" t="s">
        <v>3061</v>
      </c>
      <c r="Z213" s="1" t="s">
        <v>3061</v>
      </c>
      <c r="AB213" s="65" t="s">
        <v>3061</v>
      </c>
      <c r="AC213" s="1" t="s">
        <v>3061</v>
      </c>
    </row>
    <row r="214" spans="1:29" ht="14.25" customHeight="1">
      <c r="A214" s="3">
        <v>3120</v>
      </c>
      <c r="B214" s="1" t="s">
        <v>5596</v>
      </c>
      <c r="C214" s="1" t="str">
        <f>"JBT-"&amp;(MID(C212,5,3)+1)</f>
        <v>JBT-165</v>
      </c>
      <c r="D214" s="3">
        <v>3</v>
      </c>
      <c r="E214" s="3" t="s">
        <v>16</v>
      </c>
      <c r="F214" s="1" t="s">
        <v>932</v>
      </c>
      <c r="G214" s="1" t="s">
        <v>933</v>
      </c>
      <c r="H214" s="3" t="s">
        <v>5497</v>
      </c>
      <c r="I214" s="1" t="s">
        <v>130</v>
      </c>
      <c r="J214" s="1" t="s">
        <v>11</v>
      </c>
      <c r="K214" s="1">
        <v>3240</v>
      </c>
      <c r="L214" s="1" t="s">
        <v>5267</v>
      </c>
      <c r="M214" s="1" t="s">
        <v>932</v>
      </c>
      <c r="N214" s="1" t="s">
        <v>933</v>
      </c>
      <c r="P214" s="3" t="s">
        <v>16</v>
      </c>
      <c r="Q214" s="3">
        <v>6</v>
      </c>
      <c r="R214" s="28" t="s">
        <v>4717</v>
      </c>
      <c r="S214" s="3" t="s">
        <v>3061</v>
      </c>
      <c r="U214" s="3" t="s">
        <v>3061</v>
      </c>
      <c r="V214" s="3" t="s">
        <v>3061</v>
      </c>
      <c r="W214" s="1" t="s">
        <v>3061</v>
      </c>
      <c r="X214" s="1" t="s">
        <v>3061</v>
      </c>
      <c r="Y214" s="1" t="s">
        <v>3061</v>
      </c>
      <c r="Z214" s="1" t="s">
        <v>3061</v>
      </c>
      <c r="AB214" s="65" t="s">
        <v>3061</v>
      </c>
      <c r="AC214" s="1" t="s">
        <v>3061</v>
      </c>
    </row>
    <row r="215" spans="1:29" ht="14.25" customHeight="1">
      <c r="A215" s="3">
        <v>3130</v>
      </c>
      <c r="B215" s="1" t="s">
        <v>5596</v>
      </c>
      <c r="C215" s="1" t="str">
        <f>"JBT-"&amp;(MID(C214,5,3)+1)</f>
        <v>JBT-166</v>
      </c>
      <c r="D215" s="3">
        <v>3</v>
      </c>
      <c r="E215" s="3" t="s">
        <v>16</v>
      </c>
      <c r="F215" s="1" t="s">
        <v>934</v>
      </c>
      <c r="G215" s="1" t="s">
        <v>935</v>
      </c>
      <c r="H215" s="3" t="s">
        <v>1695</v>
      </c>
      <c r="I215" s="1" t="s">
        <v>131</v>
      </c>
      <c r="J215" s="1" t="s">
        <v>11</v>
      </c>
      <c r="K215" s="1">
        <v>3250</v>
      </c>
      <c r="L215" s="1" t="s">
        <v>5268</v>
      </c>
      <c r="M215" s="1" t="s">
        <v>934</v>
      </c>
      <c r="N215" s="1" t="s">
        <v>935</v>
      </c>
      <c r="P215" s="3" t="s">
        <v>16</v>
      </c>
      <c r="Q215" s="3">
        <v>6</v>
      </c>
      <c r="R215" s="28" t="s">
        <v>4718</v>
      </c>
      <c r="S215" s="3" t="s">
        <v>3061</v>
      </c>
      <c r="U215" s="3" t="s">
        <v>3061</v>
      </c>
      <c r="V215" s="3" t="s">
        <v>3061</v>
      </c>
      <c r="W215" s="1" t="s">
        <v>3061</v>
      </c>
      <c r="X215" s="1" t="s">
        <v>3061</v>
      </c>
      <c r="Y215" s="1" t="s">
        <v>3061</v>
      </c>
      <c r="Z215" s="1" t="s">
        <v>3061</v>
      </c>
      <c r="AB215" s="65" t="s">
        <v>3061</v>
      </c>
      <c r="AC215" s="1" t="s">
        <v>3061</v>
      </c>
    </row>
    <row r="216" spans="1:29" ht="14.25" customHeight="1">
      <c r="A216" s="3">
        <v>3140</v>
      </c>
      <c r="B216" s="1" t="s">
        <v>5596</v>
      </c>
      <c r="C216" s="1" t="str">
        <f>"JBT-"&amp;(MID(C215,5,3)+1)</f>
        <v>JBT-167</v>
      </c>
      <c r="D216" s="3">
        <v>3</v>
      </c>
      <c r="E216" s="3" t="s">
        <v>16</v>
      </c>
      <c r="F216" s="1" t="s">
        <v>936</v>
      </c>
      <c r="G216" s="1" t="s">
        <v>937</v>
      </c>
      <c r="H216" s="3" t="s">
        <v>1695</v>
      </c>
      <c r="I216" s="1" t="s">
        <v>132</v>
      </c>
      <c r="J216" s="1" t="s">
        <v>11</v>
      </c>
      <c r="K216" s="1">
        <v>3260</v>
      </c>
      <c r="L216" s="1" t="s">
        <v>5269</v>
      </c>
      <c r="M216" s="1" t="s">
        <v>936</v>
      </c>
      <c r="N216" s="1" t="s">
        <v>937</v>
      </c>
      <c r="P216" s="3" t="s">
        <v>16</v>
      </c>
      <c r="Q216" s="3">
        <v>6</v>
      </c>
      <c r="R216" s="28" t="s">
        <v>4719</v>
      </c>
      <c r="S216" s="3" t="s">
        <v>3061</v>
      </c>
      <c r="U216" s="3" t="s">
        <v>3061</v>
      </c>
      <c r="V216" s="3" t="s">
        <v>3061</v>
      </c>
      <c r="W216" s="1" t="s">
        <v>3061</v>
      </c>
      <c r="X216" s="1" t="s">
        <v>3061</v>
      </c>
      <c r="Y216" s="1" t="s">
        <v>3061</v>
      </c>
      <c r="Z216" s="1" t="s">
        <v>3061</v>
      </c>
      <c r="AB216" s="65" t="s">
        <v>3061</v>
      </c>
      <c r="AC216" s="1" t="s">
        <v>3061</v>
      </c>
    </row>
    <row r="217" spans="1:29" ht="14.25" customHeight="1">
      <c r="A217" s="3">
        <v>3150</v>
      </c>
      <c r="B217" s="1" t="s">
        <v>5596</v>
      </c>
      <c r="C217" s="1" t="str">
        <f>"JBT-"&amp;(MID(C216,5,3)+1)</f>
        <v>JBT-168</v>
      </c>
      <c r="D217" s="3">
        <v>3</v>
      </c>
      <c r="E217" s="3" t="s">
        <v>16</v>
      </c>
      <c r="F217" s="1" t="s">
        <v>938</v>
      </c>
      <c r="G217" s="1" t="s">
        <v>939</v>
      </c>
      <c r="H217" s="3" t="s">
        <v>1695</v>
      </c>
      <c r="I217" s="1" t="s">
        <v>134</v>
      </c>
      <c r="J217" s="1" t="s">
        <v>11</v>
      </c>
      <c r="K217" s="1">
        <v>3270</v>
      </c>
      <c r="L217" s="1" t="s">
        <v>5270</v>
      </c>
      <c r="M217" s="1" t="s">
        <v>938</v>
      </c>
      <c r="N217" s="1" t="s">
        <v>939</v>
      </c>
      <c r="P217" s="3" t="s">
        <v>16</v>
      </c>
      <c r="Q217" s="3">
        <v>6</v>
      </c>
      <c r="R217" s="28" t="s">
        <v>4720</v>
      </c>
      <c r="S217" s="3" t="s">
        <v>3061</v>
      </c>
      <c r="U217" s="3" t="s">
        <v>3061</v>
      </c>
      <c r="V217" s="3" t="s">
        <v>3061</v>
      </c>
      <c r="W217" s="1" t="s">
        <v>3061</v>
      </c>
      <c r="X217" s="1" t="s">
        <v>3061</v>
      </c>
      <c r="Y217" s="1" t="s">
        <v>3061</v>
      </c>
      <c r="Z217" s="1" t="s">
        <v>3061</v>
      </c>
      <c r="AB217" s="65" t="s">
        <v>3061</v>
      </c>
      <c r="AC217" s="1" t="s">
        <v>3061</v>
      </c>
    </row>
    <row r="218" spans="1:29" ht="14.25" customHeight="1">
      <c r="A218" s="3">
        <v>3160</v>
      </c>
      <c r="B218" s="1" t="s">
        <v>5596</v>
      </c>
      <c r="C218" s="1" t="str">
        <f>"JBT-"&amp;(MID(C217,5,3)+1)</f>
        <v>JBT-169</v>
      </c>
      <c r="D218" s="3">
        <v>3</v>
      </c>
      <c r="E218" s="3" t="s">
        <v>21</v>
      </c>
      <c r="F218" s="1" t="s">
        <v>940</v>
      </c>
      <c r="G218" s="1" t="s">
        <v>941</v>
      </c>
      <c r="H218" s="3" t="s">
        <v>1656</v>
      </c>
      <c r="I218" s="1" t="s">
        <v>136</v>
      </c>
      <c r="J218" s="1" t="s">
        <v>11</v>
      </c>
      <c r="K218" s="1">
        <v>3280</v>
      </c>
      <c r="L218" s="1" t="s">
        <v>5271</v>
      </c>
      <c r="M218" s="1" t="s">
        <v>940</v>
      </c>
      <c r="N218" s="1" t="s">
        <v>941</v>
      </c>
      <c r="P218" s="3" t="s">
        <v>21</v>
      </c>
      <c r="Q218" s="3">
        <v>6</v>
      </c>
      <c r="R218" s="28" t="s">
        <v>4721</v>
      </c>
      <c r="S218" s="3" t="s">
        <v>3061</v>
      </c>
      <c r="U218" s="3" t="s">
        <v>3061</v>
      </c>
      <c r="V218" s="3" t="s">
        <v>3061</v>
      </c>
      <c r="W218" s="1" t="s">
        <v>3061</v>
      </c>
      <c r="X218" s="1" t="s">
        <v>3061</v>
      </c>
      <c r="Y218" s="1" t="s">
        <v>3061</v>
      </c>
      <c r="Z218" s="1" t="s">
        <v>3061</v>
      </c>
      <c r="AB218" s="65" t="s">
        <v>3061</v>
      </c>
      <c r="AC218" s="1" t="s">
        <v>3061</v>
      </c>
    </row>
    <row r="219" spans="1:29" ht="14.25" customHeight="1">
      <c r="A219" s="3">
        <v>3170</v>
      </c>
      <c r="B219" s="1" t="s">
        <v>5596</v>
      </c>
      <c r="C219" s="1" t="str">
        <f>"JBG-0"&amp;(MID(C213,5,3)+1)</f>
        <v>JBG-038</v>
      </c>
      <c r="D219" s="3">
        <v>1</v>
      </c>
      <c r="E219" s="3" t="s">
        <v>21</v>
      </c>
      <c r="F219" s="1" t="s">
        <v>5217</v>
      </c>
      <c r="G219" s="1" t="s">
        <v>944</v>
      </c>
      <c r="H219" s="3" t="s">
        <v>5584</v>
      </c>
      <c r="I219" s="1" t="s">
        <v>942</v>
      </c>
      <c r="J219" s="1" t="s">
        <v>19</v>
      </c>
      <c r="K219" s="1">
        <v>3290</v>
      </c>
      <c r="L219" s="1" t="s">
        <v>5272</v>
      </c>
      <c r="M219" s="1" t="s">
        <v>943</v>
      </c>
      <c r="N219" s="1" t="s">
        <v>944</v>
      </c>
      <c r="P219" s="3" t="s">
        <v>16</v>
      </c>
      <c r="Q219" s="3">
        <v>4</v>
      </c>
      <c r="R219" s="28" t="s">
        <v>4722</v>
      </c>
      <c r="S219" s="3" t="s">
        <v>3061</v>
      </c>
      <c r="U219" s="3" t="s">
        <v>3061</v>
      </c>
      <c r="V219" s="3" t="s">
        <v>3061</v>
      </c>
      <c r="W219" s="1" t="s">
        <v>3061</v>
      </c>
      <c r="X219" s="1" t="s">
        <v>3061</v>
      </c>
      <c r="Y219" s="1" t="s">
        <v>3061</v>
      </c>
      <c r="Z219" s="1" t="s">
        <v>3061</v>
      </c>
      <c r="AB219" s="65" t="s">
        <v>3061</v>
      </c>
      <c r="AC219" s="1" t="s">
        <v>3061</v>
      </c>
    </row>
    <row r="220" spans="1:29" ht="14.25" customHeight="1">
      <c r="A220" s="3">
        <v>3180</v>
      </c>
      <c r="B220" s="1" t="s">
        <v>5596</v>
      </c>
      <c r="C220" s="1" t="str">
        <f>"JBT-"&amp;(MID(C218,5,3)+1)</f>
        <v>JBT-170</v>
      </c>
      <c r="D220" s="3">
        <v>2</v>
      </c>
      <c r="E220" s="3" t="s">
        <v>21</v>
      </c>
      <c r="F220" s="1" t="s">
        <v>4199</v>
      </c>
      <c r="G220" s="1" t="s">
        <v>4200</v>
      </c>
      <c r="H220" s="3" t="s">
        <v>1656</v>
      </c>
      <c r="I220" s="1" t="s">
        <v>104</v>
      </c>
      <c r="J220" s="1" t="s">
        <v>11</v>
      </c>
      <c r="K220" s="1">
        <v>3310</v>
      </c>
      <c r="L220" s="1" t="s">
        <v>5273</v>
      </c>
      <c r="M220" s="1" t="s">
        <v>4199</v>
      </c>
      <c r="N220" s="1" t="s">
        <v>4200</v>
      </c>
      <c r="P220" s="3" t="s">
        <v>16</v>
      </c>
      <c r="Q220" s="3">
        <v>5</v>
      </c>
      <c r="R220" s="28" t="s">
        <v>4723</v>
      </c>
      <c r="S220" s="3" t="s">
        <v>3061</v>
      </c>
      <c r="U220" s="3" t="s">
        <v>3061</v>
      </c>
      <c r="V220" s="3" t="s">
        <v>3061</v>
      </c>
      <c r="W220" s="1" t="s">
        <v>3061</v>
      </c>
      <c r="X220" s="1" t="s">
        <v>3061</v>
      </c>
      <c r="Y220" s="1" t="s">
        <v>3061</v>
      </c>
      <c r="Z220" s="1" t="s">
        <v>3061</v>
      </c>
      <c r="AB220" s="65" t="s">
        <v>3061</v>
      </c>
      <c r="AC220" s="1" t="s">
        <v>3061</v>
      </c>
    </row>
    <row r="221" spans="1:29" ht="14.25" customHeight="1">
      <c r="A221" s="3">
        <v>3190</v>
      </c>
      <c r="B221" s="1" t="s">
        <v>5596</v>
      </c>
      <c r="C221" s="1" t="str">
        <f>"JBT-"&amp;(MID(C220,5,3)+1)</f>
        <v>JBT-171</v>
      </c>
      <c r="D221" s="3">
        <v>2</v>
      </c>
      <c r="E221" s="3" t="s">
        <v>21</v>
      </c>
      <c r="F221" s="1" t="s">
        <v>4201</v>
      </c>
      <c r="G221" s="1" t="s">
        <v>4202</v>
      </c>
      <c r="H221" s="3" t="s">
        <v>1656</v>
      </c>
      <c r="I221" s="1" t="s">
        <v>107</v>
      </c>
      <c r="J221" s="1" t="s">
        <v>11</v>
      </c>
      <c r="K221" s="1">
        <v>3320</v>
      </c>
      <c r="L221" s="1" t="s">
        <v>5274</v>
      </c>
      <c r="M221" s="1" t="s">
        <v>4201</v>
      </c>
      <c r="N221" s="1" t="s">
        <v>4202</v>
      </c>
      <c r="P221" s="3" t="s">
        <v>16</v>
      </c>
      <c r="Q221" s="3">
        <v>5</v>
      </c>
      <c r="R221" s="28" t="s">
        <v>4724</v>
      </c>
      <c r="S221" s="3" t="s">
        <v>3061</v>
      </c>
      <c r="U221" s="3" t="s">
        <v>3061</v>
      </c>
      <c r="V221" s="3" t="s">
        <v>3061</v>
      </c>
      <c r="W221" s="1" t="s">
        <v>3061</v>
      </c>
      <c r="X221" s="1" t="s">
        <v>3061</v>
      </c>
      <c r="Y221" s="1" t="s">
        <v>3061</v>
      </c>
      <c r="Z221" s="1" t="s">
        <v>3061</v>
      </c>
      <c r="AB221" s="65" t="s">
        <v>3061</v>
      </c>
      <c r="AC221" s="1" t="s">
        <v>3061</v>
      </c>
    </row>
    <row r="222" spans="1:29" ht="14.25" customHeight="1">
      <c r="A222" s="3">
        <v>3200</v>
      </c>
      <c r="B222" s="1" t="s">
        <v>5596</v>
      </c>
      <c r="C222" s="1" t="str">
        <f>"JBT-"&amp;(MID(C221,5,3)+1)</f>
        <v>JBT-172</v>
      </c>
      <c r="D222" s="3">
        <v>2</v>
      </c>
      <c r="E222" s="3" t="s">
        <v>16</v>
      </c>
      <c r="F222" s="1" t="s">
        <v>945</v>
      </c>
      <c r="G222" s="1" t="s">
        <v>946</v>
      </c>
      <c r="H222" s="3" t="s">
        <v>1695</v>
      </c>
      <c r="I222" s="1" t="s">
        <v>110</v>
      </c>
      <c r="J222" s="1" t="s">
        <v>11</v>
      </c>
      <c r="K222" s="1">
        <v>3330</v>
      </c>
      <c r="L222" s="1" t="s">
        <v>5275</v>
      </c>
      <c r="M222" s="1" t="s">
        <v>945</v>
      </c>
      <c r="N222" s="1" t="s">
        <v>946</v>
      </c>
      <c r="P222" s="3" t="s">
        <v>16</v>
      </c>
      <c r="Q222" s="3">
        <v>5</v>
      </c>
      <c r="R222" s="28" t="s">
        <v>4725</v>
      </c>
      <c r="S222" s="3" t="s">
        <v>3061</v>
      </c>
      <c r="U222" s="3" t="s">
        <v>3061</v>
      </c>
      <c r="V222" s="3" t="s">
        <v>3061</v>
      </c>
      <c r="W222" s="1" t="s">
        <v>3061</v>
      </c>
      <c r="X222" s="1" t="s">
        <v>3061</v>
      </c>
      <c r="Y222" s="1" t="s">
        <v>3061</v>
      </c>
      <c r="Z222" s="1" t="s">
        <v>3061</v>
      </c>
      <c r="AB222" s="65" t="s">
        <v>3061</v>
      </c>
      <c r="AC222" s="1" t="s">
        <v>3061</v>
      </c>
    </row>
    <row r="223" spans="1:29" ht="14.25" customHeight="1">
      <c r="A223" s="3">
        <v>3210</v>
      </c>
      <c r="B223" s="1" t="s">
        <v>5596</v>
      </c>
      <c r="C223" s="1" t="str">
        <f>"JBG-0"&amp;(MID(C219,5,3)+1)</f>
        <v>JBG-039</v>
      </c>
      <c r="D223" s="3">
        <v>2</v>
      </c>
      <c r="E223" s="3" t="s">
        <v>16</v>
      </c>
      <c r="F223" s="1" t="s">
        <v>5218</v>
      </c>
      <c r="G223" s="1" t="s">
        <v>171</v>
      </c>
      <c r="H223" s="3" t="s">
        <v>5584</v>
      </c>
      <c r="I223" s="1" t="s">
        <v>112</v>
      </c>
      <c r="J223" s="1" t="s">
        <v>19</v>
      </c>
      <c r="K223" s="1">
        <v>3340</v>
      </c>
      <c r="L223" s="1" t="s">
        <v>1571</v>
      </c>
      <c r="M223" s="1" t="s">
        <v>170</v>
      </c>
      <c r="N223" s="1" t="s">
        <v>171</v>
      </c>
      <c r="P223" s="3" t="s">
        <v>16</v>
      </c>
      <c r="Q223" s="3">
        <v>5</v>
      </c>
      <c r="R223" s="28" t="s">
        <v>4726</v>
      </c>
      <c r="S223" s="3" t="s">
        <v>3061</v>
      </c>
      <c r="U223" s="3" t="s">
        <v>3061</v>
      </c>
      <c r="V223" s="3" t="s">
        <v>3061</v>
      </c>
      <c r="W223" s="1" t="s">
        <v>3061</v>
      </c>
      <c r="X223" s="1" t="s">
        <v>3061</v>
      </c>
      <c r="Y223" s="1" t="s">
        <v>3061</v>
      </c>
      <c r="Z223" s="1" t="s">
        <v>3061</v>
      </c>
      <c r="AB223" s="65" t="s">
        <v>3061</v>
      </c>
      <c r="AC223" s="1" t="s">
        <v>3061</v>
      </c>
    </row>
    <row r="224" spans="1:29" ht="14.25" customHeight="1">
      <c r="A224" s="3">
        <v>3220</v>
      </c>
      <c r="B224" s="1" t="s">
        <v>5596</v>
      </c>
      <c r="C224" s="1" t="str">
        <f>"JBT-"&amp;(MID(C222,5,3)+1)</f>
        <v>JBT-173</v>
      </c>
      <c r="D224" s="3">
        <v>3</v>
      </c>
      <c r="E224" s="3" t="s">
        <v>16</v>
      </c>
      <c r="F224" s="1" t="s">
        <v>4203</v>
      </c>
      <c r="G224" s="1" t="s">
        <v>4204</v>
      </c>
      <c r="H224" s="3" t="s">
        <v>1656</v>
      </c>
      <c r="I224" s="1" t="s">
        <v>115</v>
      </c>
      <c r="J224" s="1" t="s">
        <v>11</v>
      </c>
      <c r="K224" s="1">
        <v>3360</v>
      </c>
      <c r="L224" s="1" t="s">
        <v>5276</v>
      </c>
      <c r="M224" s="1" t="s">
        <v>4203</v>
      </c>
      <c r="N224" s="1" t="s">
        <v>4204</v>
      </c>
      <c r="P224" s="3" t="s">
        <v>16</v>
      </c>
      <c r="Q224" s="3">
        <v>6</v>
      </c>
      <c r="R224" s="28" t="s">
        <v>4727</v>
      </c>
      <c r="S224" s="3" t="s">
        <v>3061</v>
      </c>
      <c r="U224" s="3" t="s">
        <v>3061</v>
      </c>
      <c r="V224" s="3" t="s">
        <v>3061</v>
      </c>
      <c r="W224" s="1" t="s">
        <v>3061</v>
      </c>
      <c r="X224" s="1" t="s">
        <v>3061</v>
      </c>
      <c r="Y224" s="1" t="s">
        <v>3061</v>
      </c>
      <c r="Z224" s="1" t="s">
        <v>3061</v>
      </c>
      <c r="AB224" s="65" t="s">
        <v>3061</v>
      </c>
      <c r="AC224" s="1" t="s">
        <v>3061</v>
      </c>
    </row>
    <row r="225" spans="1:29" ht="14.25" customHeight="1">
      <c r="A225" s="3">
        <v>3230</v>
      </c>
      <c r="B225" s="1" t="s">
        <v>5596</v>
      </c>
      <c r="C225" s="1" t="str">
        <f>"JBT-"&amp;(MID(C224,5,3)+1)</f>
        <v>JBT-174</v>
      </c>
      <c r="D225" s="3">
        <v>3</v>
      </c>
      <c r="E225" s="3" t="s">
        <v>16</v>
      </c>
      <c r="F225" s="1" t="s">
        <v>947</v>
      </c>
      <c r="G225" s="1" t="s">
        <v>172</v>
      </c>
      <c r="H225" s="3" t="s">
        <v>1695</v>
      </c>
      <c r="I225" s="1" t="s">
        <v>117</v>
      </c>
      <c r="J225" s="1" t="s">
        <v>11</v>
      </c>
      <c r="K225" s="1">
        <v>3370</v>
      </c>
      <c r="L225" s="1" t="s">
        <v>5277</v>
      </c>
      <c r="M225" s="1" t="s">
        <v>947</v>
      </c>
      <c r="N225" s="1" t="s">
        <v>172</v>
      </c>
      <c r="P225" s="3" t="s">
        <v>16</v>
      </c>
      <c r="Q225" s="3">
        <v>6</v>
      </c>
      <c r="R225" s="28" t="s">
        <v>4728</v>
      </c>
      <c r="S225" s="3" t="s">
        <v>3061</v>
      </c>
      <c r="U225" s="3" t="s">
        <v>3061</v>
      </c>
      <c r="V225" s="3" t="s">
        <v>3061</v>
      </c>
      <c r="W225" s="1" t="s">
        <v>3061</v>
      </c>
      <c r="X225" s="1" t="s">
        <v>3061</v>
      </c>
      <c r="Y225" s="1" t="s">
        <v>3061</v>
      </c>
      <c r="Z225" s="1" t="s">
        <v>3061</v>
      </c>
      <c r="AB225" s="65" t="s">
        <v>3061</v>
      </c>
      <c r="AC225" s="1" t="s">
        <v>3061</v>
      </c>
    </row>
    <row r="226" spans="1:29" ht="14.25" customHeight="1">
      <c r="A226" s="3">
        <v>3240</v>
      </c>
      <c r="B226" s="1" t="s">
        <v>5596</v>
      </c>
      <c r="C226" s="1" t="str">
        <f>"JBT-"&amp;(MID(C225,5,3)+1)</f>
        <v>JBT-175</v>
      </c>
      <c r="D226" s="3">
        <v>3</v>
      </c>
      <c r="E226" s="3" t="s">
        <v>16</v>
      </c>
      <c r="F226" s="1" t="s">
        <v>948</v>
      </c>
      <c r="G226" s="1" t="s">
        <v>949</v>
      </c>
      <c r="H226" s="3" t="s">
        <v>1695</v>
      </c>
      <c r="I226" s="1" t="s">
        <v>120</v>
      </c>
      <c r="J226" s="1" t="s">
        <v>11</v>
      </c>
      <c r="K226" s="1">
        <v>3380</v>
      </c>
      <c r="L226" s="1" t="s">
        <v>5278</v>
      </c>
      <c r="M226" s="1" t="s">
        <v>948</v>
      </c>
      <c r="N226" s="1" t="s">
        <v>949</v>
      </c>
      <c r="P226" s="3" t="s">
        <v>16</v>
      </c>
      <c r="Q226" s="3">
        <v>6</v>
      </c>
      <c r="R226" s="28" t="s">
        <v>4729</v>
      </c>
      <c r="S226" s="3" t="s">
        <v>3061</v>
      </c>
      <c r="U226" s="3" t="s">
        <v>3061</v>
      </c>
      <c r="V226" s="3" t="s">
        <v>3061</v>
      </c>
      <c r="W226" s="1" t="s">
        <v>3061</v>
      </c>
      <c r="X226" s="1" t="s">
        <v>3061</v>
      </c>
      <c r="Y226" s="1" t="s">
        <v>3061</v>
      </c>
      <c r="Z226" s="1" t="s">
        <v>3061</v>
      </c>
      <c r="AB226" s="65" t="s">
        <v>3061</v>
      </c>
      <c r="AC226" s="1" t="s">
        <v>3061</v>
      </c>
    </row>
    <row r="227" spans="1:29" ht="14.25" customHeight="1">
      <c r="A227" s="3">
        <v>3250</v>
      </c>
      <c r="B227" s="1" t="s">
        <v>5596</v>
      </c>
      <c r="C227" s="1" t="str">
        <f>"JBT-"&amp;(MID(C226,5,3)+1)</f>
        <v>JBT-176</v>
      </c>
      <c r="D227" s="3">
        <v>3</v>
      </c>
      <c r="E227" s="3" t="s">
        <v>16</v>
      </c>
      <c r="F227" s="1" t="s">
        <v>4205</v>
      </c>
      <c r="G227" s="1" t="s">
        <v>4206</v>
      </c>
      <c r="H227" s="3" t="s">
        <v>1656</v>
      </c>
      <c r="I227" s="1" t="s">
        <v>122</v>
      </c>
      <c r="J227" s="1" t="s">
        <v>11</v>
      </c>
      <c r="K227" s="1">
        <v>3390</v>
      </c>
      <c r="L227" s="1" t="s">
        <v>5279</v>
      </c>
      <c r="M227" s="1" t="s">
        <v>4205</v>
      </c>
      <c r="N227" s="1" t="s">
        <v>4206</v>
      </c>
      <c r="P227" s="3" t="s">
        <v>16</v>
      </c>
      <c r="Q227" s="3">
        <v>6</v>
      </c>
      <c r="R227" s="28" t="s">
        <v>4730</v>
      </c>
      <c r="S227" s="3" t="s">
        <v>3061</v>
      </c>
      <c r="U227" s="3" t="s">
        <v>3061</v>
      </c>
      <c r="V227" s="3" t="s">
        <v>3061</v>
      </c>
      <c r="W227" s="1" t="s">
        <v>3061</v>
      </c>
      <c r="X227" s="1" t="s">
        <v>3061</v>
      </c>
      <c r="Y227" s="1" t="s">
        <v>3061</v>
      </c>
      <c r="Z227" s="1" t="s">
        <v>3061</v>
      </c>
      <c r="AB227" s="65" t="s">
        <v>3061</v>
      </c>
      <c r="AC227" s="1" t="s">
        <v>3061</v>
      </c>
    </row>
    <row r="228" spans="1:29" ht="14.25" customHeight="1">
      <c r="A228" s="3">
        <v>3260</v>
      </c>
      <c r="B228" s="1" t="s">
        <v>5596</v>
      </c>
      <c r="C228" s="1" t="str">
        <f>"JBT-"&amp;(MID(C227,5,3)+1)</f>
        <v>JBT-177</v>
      </c>
      <c r="D228" s="3">
        <v>3</v>
      </c>
      <c r="E228" s="3" t="s">
        <v>16</v>
      </c>
      <c r="F228" s="1" t="s">
        <v>950</v>
      </c>
      <c r="G228" s="1" t="s">
        <v>951</v>
      </c>
      <c r="H228" s="3" t="s">
        <v>5497</v>
      </c>
      <c r="I228" s="1" t="s">
        <v>125</v>
      </c>
      <c r="J228" s="1" t="s">
        <v>11</v>
      </c>
      <c r="K228" s="1">
        <v>3420</v>
      </c>
      <c r="L228" s="45" t="s">
        <v>5280</v>
      </c>
      <c r="M228" s="1" t="s">
        <v>950</v>
      </c>
      <c r="N228" s="1" t="s">
        <v>951</v>
      </c>
      <c r="P228" s="3" t="s">
        <v>16</v>
      </c>
      <c r="Q228" s="3">
        <v>7</v>
      </c>
      <c r="R228" s="28" t="s">
        <v>4732</v>
      </c>
      <c r="S228" s="3" t="s">
        <v>3061</v>
      </c>
      <c r="U228" s="3" t="s">
        <v>3061</v>
      </c>
      <c r="V228" s="3" t="s">
        <v>3061</v>
      </c>
      <c r="W228" s="1" t="s">
        <v>3061</v>
      </c>
      <c r="X228" s="1" t="s">
        <v>3061</v>
      </c>
      <c r="Y228" s="1" t="s">
        <v>3061</v>
      </c>
      <c r="Z228" s="1" t="s">
        <v>3061</v>
      </c>
      <c r="AB228" s="65" t="s">
        <v>3061</v>
      </c>
      <c r="AC228" s="1" t="s">
        <v>3061</v>
      </c>
    </row>
    <row r="229" spans="1:29" ht="14.25" customHeight="1">
      <c r="A229" s="3">
        <v>3270</v>
      </c>
      <c r="B229" s="1" t="s">
        <v>5596</v>
      </c>
      <c r="C229" s="1" t="str">
        <f>"JBT-"&amp;(MID(C228,5,3)+1)</f>
        <v>JBT-178</v>
      </c>
      <c r="D229" s="3">
        <v>3</v>
      </c>
      <c r="E229" s="3" t="s">
        <v>16</v>
      </c>
      <c r="F229" s="1" t="s">
        <v>952</v>
      </c>
      <c r="G229" s="1" t="s">
        <v>953</v>
      </c>
      <c r="H229" s="3" t="s">
        <v>5497</v>
      </c>
      <c r="I229" s="1" t="s">
        <v>125</v>
      </c>
      <c r="J229" s="1" t="s">
        <v>11</v>
      </c>
      <c r="K229" s="1">
        <v>3450</v>
      </c>
      <c r="L229" s="45" t="s">
        <v>5281</v>
      </c>
      <c r="M229" s="1" t="s">
        <v>952</v>
      </c>
      <c r="N229" s="1" t="s">
        <v>953</v>
      </c>
      <c r="P229" s="3" t="s">
        <v>16</v>
      </c>
      <c r="Q229" s="3">
        <v>7</v>
      </c>
      <c r="R229" s="28" t="s">
        <v>4734</v>
      </c>
      <c r="S229" s="3" t="s">
        <v>3061</v>
      </c>
      <c r="U229" s="3" t="s">
        <v>3061</v>
      </c>
      <c r="V229" s="3" t="s">
        <v>3061</v>
      </c>
      <c r="W229" s="1" t="s">
        <v>3061</v>
      </c>
      <c r="X229" s="1" t="s">
        <v>3061</v>
      </c>
      <c r="Y229" s="1" t="s">
        <v>3061</v>
      </c>
      <c r="Z229" s="1" t="s">
        <v>3061</v>
      </c>
      <c r="AB229" s="65" t="s">
        <v>3061</v>
      </c>
      <c r="AC229" s="1" t="s">
        <v>3061</v>
      </c>
    </row>
    <row r="230" spans="1:29" ht="14.25" customHeight="1">
      <c r="A230" s="3">
        <v>3280</v>
      </c>
      <c r="B230" s="1" t="s">
        <v>5596</v>
      </c>
      <c r="C230" s="1" t="str">
        <f>"JBT-"&amp;(MID(C229,5,3)+1)</f>
        <v>JBT-179</v>
      </c>
      <c r="D230" s="3">
        <v>3</v>
      </c>
      <c r="E230" s="3" t="s">
        <v>16</v>
      </c>
      <c r="F230" s="1" t="s">
        <v>954</v>
      </c>
      <c r="G230" s="1" t="s">
        <v>955</v>
      </c>
      <c r="H230" s="3" t="s">
        <v>1656</v>
      </c>
      <c r="I230" s="1" t="s">
        <v>128</v>
      </c>
      <c r="J230" s="1" t="s">
        <v>11</v>
      </c>
      <c r="K230" s="1">
        <v>3480</v>
      </c>
      <c r="L230" s="45" t="s">
        <v>5282</v>
      </c>
      <c r="M230" s="1" t="s">
        <v>954</v>
      </c>
      <c r="N230" s="1" t="s">
        <v>955</v>
      </c>
      <c r="P230" s="3" t="s">
        <v>16</v>
      </c>
      <c r="Q230" s="3">
        <v>7</v>
      </c>
      <c r="R230" s="28" t="s">
        <v>4736</v>
      </c>
      <c r="S230" s="3" t="s">
        <v>3061</v>
      </c>
      <c r="U230" s="3" t="s">
        <v>3061</v>
      </c>
      <c r="V230" s="3" t="s">
        <v>3061</v>
      </c>
      <c r="W230" s="1" t="s">
        <v>3061</v>
      </c>
      <c r="X230" s="1" t="s">
        <v>3061</v>
      </c>
      <c r="Y230" s="1" t="s">
        <v>3061</v>
      </c>
      <c r="Z230" s="1" t="s">
        <v>3061</v>
      </c>
      <c r="AB230" s="65" t="s">
        <v>3061</v>
      </c>
      <c r="AC230" s="1" t="s">
        <v>3061</v>
      </c>
    </row>
    <row r="231" spans="1:29" ht="14.25" customHeight="1">
      <c r="A231" s="3">
        <v>3290</v>
      </c>
      <c r="B231" s="1" t="s">
        <v>5596</v>
      </c>
      <c r="C231" s="1" t="str">
        <f>"JBG-0"&amp;(MID(C223,5,3)+1)</f>
        <v>JBG-040</v>
      </c>
      <c r="D231" s="3">
        <v>2</v>
      </c>
      <c r="E231" s="3" t="s">
        <v>16</v>
      </c>
      <c r="F231" s="1" t="s">
        <v>5219</v>
      </c>
      <c r="G231" s="1" t="s">
        <v>957</v>
      </c>
      <c r="H231" s="3" t="s">
        <v>5584</v>
      </c>
      <c r="I231" s="1" t="s">
        <v>129</v>
      </c>
      <c r="J231" s="1" t="s">
        <v>19</v>
      </c>
      <c r="K231" s="1">
        <v>3490</v>
      </c>
      <c r="L231" s="1" t="s">
        <v>1572</v>
      </c>
      <c r="M231" s="1" t="s">
        <v>956</v>
      </c>
      <c r="N231" s="1" t="s">
        <v>957</v>
      </c>
      <c r="P231" s="3" t="s">
        <v>16</v>
      </c>
      <c r="Q231" s="3">
        <v>5</v>
      </c>
      <c r="R231" s="28" t="s">
        <v>4737</v>
      </c>
      <c r="S231" s="3" t="s">
        <v>3061</v>
      </c>
      <c r="U231" s="3" t="s">
        <v>3061</v>
      </c>
      <c r="V231" s="3" t="s">
        <v>3061</v>
      </c>
      <c r="W231" s="1" t="s">
        <v>3061</v>
      </c>
      <c r="X231" s="1" t="s">
        <v>3061</v>
      </c>
      <c r="Y231" s="1" t="s">
        <v>3061</v>
      </c>
      <c r="Z231" s="1" t="s">
        <v>3061</v>
      </c>
      <c r="AB231" s="65" t="s">
        <v>3061</v>
      </c>
      <c r="AC231" s="1" t="s">
        <v>3061</v>
      </c>
    </row>
    <row r="232" spans="1:29" ht="14.25" customHeight="1">
      <c r="A232" s="3">
        <v>3300</v>
      </c>
      <c r="B232" s="1" t="s">
        <v>5596</v>
      </c>
      <c r="C232" s="1" t="str">
        <f>"JBT-"&amp;(MID(C230,5,3)+1)</f>
        <v>JBT-180</v>
      </c>
      <c r="D232" s="3">
        <v>3</v>
      </c>
      <c r="E232" s="3" t="s">
        <v>16</v>
      </c>
      <c r="F232" s="1" t="s">
        <v>958</v>
      </c>
      <c r="G232" s="1" t="s">
        <v>959</v>
      </c>
      <c r="H232" s="3" t="s">
        <v>5497</v>
      </c>
      <c r="I232" s="1" t="s">
        <v>130</v>
      </c>
      <c r="J232" s="1" t="s">
        <v>11</v>
      </c>
      <c r="K232" s="1">
        <v>3510</v>
      </c>
      <c r="L232" s="1" t="s">
        <v>5283</v>
      </c>
      <c r="M232" s="1" t="s">
        <v>958</v>
      </c>
      <c r="N232" s="1" t="s">
        <v>959</v>
      </c>
      <c r="P232" s="3" t="s">
        <v>16</v>
      </c>
      <c r="Q232" s="3">
        <v>6</v>
      </c>
      <c r="R232" s="28" t="s">
        <v>4738</v>
      </c>
      <c r="S232" s="3" t="s">
        <v>3061</v>
      </c>
      <c r="U232" s="3" t="s">
        <v>3061</v>
      </c>
      <c r="V232" s="3" t="s">
        <v>3061</v>
      </c>
      <c r="W232" s="1" t="s">
        <v>3061</v>
      </c>
      <c r="X232" s="1" t="s">
        <v>3061</v>
      </c>
      <c r="Y232" s="1" t="s">
        <v>3061</v>
      </c>
      <c r="Z232" s="1" t="s">
        <v>3061</v>
      </c>
      <c r="AB232" s="65" t="s">
        <v>3061</v>
      </c>
      <c r="AC232" s="1" t="s">
        <v>3061</v>
      </c>
    </row>
    <row r="233" spans="1:29" ht="14.25" customHeight="1">
      <c r="A233" s="3">
        <v>3310</v>
      </c>
      <c r="B233" s="1" t="s">
        <v>5596</v>
      </c>
      <c r="C233" s="1" t="str">
        <f>"JBT-"&amp;(MID(C232,5,3)+1)</f>
        <v>JBT-181</v>
      </c>
      <c r="D233" s="3">
        <v>3</v>
      </c>
      <c r="E233" s="3" t="s">
        <v>16</v>
      </c>
      <c r="F233" s="1" t="s">
        <v>960</v>
      </c>
      <c r="G233" s="1" t="s">
        <v>961</v>
      </c>
      <c r="H233" s="3" t="s">
        <v>1695</v>
      </c>
      <c r="I233" s="1" t="s">
        <v>131</v>
      </c>
      <c r="J233" s="1" t="s">
        <v>11</v>
      </c>
      <c r="K233" s="1">
        <v>3520</v>
      </c>
      <c r="L233" s="1" t="s">
        <v>1304</v>
      </c>
      <c r="M233" s="1" t="s">
        <v>960</v>
      </c>
      <c r="N233" s="1" t="s">
        <v>961</v>
      </c>
      <c r="P233" s="3" t="s">
        <v>16</v>
      </c>
      <c r="Q233" s="3">
        <v>6</v>
      </c>
      <c r="R233" s="28" t="s">
        <v>4739</v>
      </c>
      <c r="S233" s="3" t="s">
        <v>3061</v>
      </c>
      <c r="U233" s="3" t="s">
        <v>3061</v>
      </c>
      <c r="V233" s="3" t="s">
        <v>3061</v>
      </c>
      <c r="W233" s="1" t="s">
        <v>3061</v>
      </c>
      <c r="X233" s="1" t="s">
        <v>3061</v>
      </c>
      <c r="Y233" s="1" t="s">
        <v>3061</v>
      </c>
      <c r="Z233" s="1" t="s">
        <v>3061</v>
      </c>
      <c r="AB233" s="65" t="s">
        <v>3061</v>
      </c>
      <c r="AC233" s="1" t="s">
        <v>3061</v>
      </c>
    </row>
    <row r="234" spans="1:29" ht="14.25" customHeight="1">
      <c r="A234" s="3">
        <v>3320</v>
      </c>
      <c r="B234" s="1" t="s">
        <v>5596</v>
      </c>
      <c r="C234" s="1" t="str">
        <f>"JBT-"&amp;(MID(C233,5,3)+1)</f>
        <v>JBT-182</v>
      </c>
      <c r="D234" s="3">
        <v>3</v>
      </c>
      <c r="E234" s="3" t="s">
        <v>16</v>
      </c>
      <c r="F234" s="1" t="s">
        <v>962</v>
      </c>
      <c r="G234" s="1" t="s">
        <v>963</v>
      </c>
      <c r="H234" s="3" t="s">
        <v>1695</v>
      </c>
      <c r="I234" s="1" t="s">
        <v>132</v>
      </c>
      <c r="J234" s="1" t="s">
        <v>11</v>
      </c>
      <c r="K234" s="1">
        <v>3530</v>
      </c>
      <c r="L234" s="1" t="s">
        <v>1306</v>
      </c>
      <c r="M234" s="1" t="s">
        <v>962</v>
      </c>
      <c r="N234" s="1" t="s">
        <v>963</v>
      </c>
      <c r="P234" s="3" t="s">
        <v>16</v>
      </c>
      <c r="Q234" s="3">
        <v>6</v>
      </c>
      <c r="R234" s="28" t="s">
        <v>4740</v>
      </c>
      <c r="S234" s="3" t="s">
        <v>3061</v>
      </c>
      <c r="U234" s="3" t="s">
        <v>3061</v>
      </c>
      <c r="V234" s="3" t="s">
        <v>3061</v>
      </c>
      <c r="W234" s="1" t="s">
        <v>3061</v>
      </c>
      <c r="X234" s="1" t="s">
        <v>3061</v>
      </c>
      <c r="Y234" s="1" t="s">
        <v>3061</v>
      </c>
      <c r="Z234" s="1" t="s">
        <v>3061</v>
      </c>
      <c r="AB234" s="65" t="s">
        <v>3061</v>
      </c>
      <c r="AC234" s="1" t="s">
        <v>3061</v>
      </c>
    </row>
    <row r="235" spans="1:29" ht="14.25" customHeight="1">
      <c r="A235" s="3">
        <v>3330</v>
      </c>
      <c r="B235" s="1" t="s">
        <v>5596</v>
      </c>
      <c r="C235" s="1" t="str">
        <f>"JBT-"&amp;(MID(C234,5,3)+1)</f>
        <v>JBT-183</v>
      </c>
      <c r="D235" s="3">
        <v>3</v>
      </c>
      <c r="E235" s="3" t="s">
        <v>16</v>
      </c>
      <c r="F235" s="1" t="s">
        <v>964</v>
      </c>
      <c r="G235" s="1" t="s">
        <v>965</v>
      </c>
      <c r="H235" s="3" t="s">
        <v>1695</v>
      </c>
      <c r="I235" s="1" t="s">
        <v>134</v>
      </c>
      <c r="J235" s="1" t="s">
        <v>11</v>
      </c>
      <c r="K235" s="1">
        <v>3540</v>
      </c>
      <c r="L235" s="1" t="s">
        <v>1308</v>
      </c>
      <c r="M235" s="1" t="s">
        <v>964</v>
      </c>
      <c r="N235" s="1" t="s">
        <v>965</v>
      </c>
      <c r="P235" s="3" t="s">
        <v>16</v>
      </c>
      <c r="Q235" s="3">
        <v>6</v>
      </c>
      <c r="R235" s="28" t="s">
        <v>4741</v>
      </c>
      <c r="S235" s="3" t="s">
        <v>3061</v>
      </c>
      <c r="U235" s="3" t="s">
        <v>3061</v>
      </c>
      <c r="V235" s="3" t="s">
        <v>3061</v>
      </c>
      <c r="W235" s="1" t="s">
        <v>3061</v>
      </c>
      <c r="X235" s="1" t="s">
        <v>3061</v>
      </c>
      <c r="Y235" s="1" t="s">
        <v>3061</v>
      </c>
      <c r="Z235" s="1" t="s">
        <v>3061</v>
      </c>
      <c r="AB235" s="65" t="s">
        <v>3061</v>
      </c>
      <c r="AC235" s="1" t="s">
        <v>3061</v>
      </c>
    </row>
    <row r="236" spans="1:29" ht="14.25" customHeight="1">
      <c r="A236" s="3">
        <v>3340</v>
      </c>
      <c r="B236" s="1" t="s">
        <v>5596</v>
      </c>
      <c r="C236" s="1" t="str">
        <f>"JBT-"&amp;(MID(C235,5,3)+1)</f>
        <v>JBT-184</v>
      </c>
      <c r="D236" s="3">
        <v>3</v>
      </c>
      <c r="E236" s="3" t="s">
        <v>21</v>
      </c>
      <c r="F236" s="1" t="s">
        <v>966</v>
      </c>
      <c r="G236" s="1" t="s">
        <v>967</v>
      </c>
      <c r="H236" s="3" t="s">
        <v>1656</v>
      </c>
      <c r="I236" s="1" t="s">
        <v>136</v>
      </c>
      <c r="J236" s="1" t="s">
        <v>11</v>
      </c>
      <c r="K236" s="1">
        <v>3550</v>
      </c>
      <c r="L236" s="1" t="s">
        <v>1311</v>
      </c>
      <c r="M236" s="1" t="s">
        <v>966</v>
      </c>
      <c r="N236" s="1" t="s">
        <v>967</v>
      </c>
      <c r="P236" s="3" t="s">
        <v>21</v>
      </c>
      <c r="Q236" s="3">
        <v>6</v>
      </c>
      <c r="R236" s="28" t="s">
        <v>4742</v>
      </c>
      <c r="S236" s="3" t="s">
        <v>3061</v>
      </c>
      <c r="U236" s="3" t="s">
        <v>3061</v>
      </c>
      <c r="V236" s="3" t="s">
        <v>3061</v>
      </c>
      <c r="W236" s="1" t="s">
        <v>3061</v>
      </c>
      <c r="X236" s="1" t="s">
        <v>3061</v>
      </c>
      <c r="Y236" s="1" t="s">
        <v>3061</v>
      </c>
      <c r="Z236" s="1" t="s">
        <v>3061</v>
      </c>
      <c r="AB236" s="65" t="s">
        <v>3061</v>
      </c>
      <c r="AC236" s="1" t="s">
        <v>3061</v>
      </c>
    </row>
    <row r="237" spans="1:29" ht="14.25" customHeight="1">
      <c r="A237" s="3">
        <v>3350</v>
      </c>
      <c r="B237" s="1" t="s">
        <v>5596</v>
      </c>
      <c r="C237" s="1" t="str">
        <f>"JBG-0"&amp;(MID(C231,5,3)+1)</f>
        <v>JBG-041</v>
      </c>
      <c r="D237" s="3">
        <v>1</v>
      </c>
      <c r="E237" s="3" t="s">
        <v>16</v>
      </c>
      <c r="F237" s="1" t="s">
        <v>2104</v>
      </c>
      <c r="G237" s="1" t="s">
        <v>2106</v>
      </c>
      <c r="H237" s="3" t="s">
        <v>5584</v>
      </c>
      <c r="S237" s="3">
        <v>2270</v>
      </c>
      <c r="T237" s="1" t="s">
        <v>3556</v>
      </c>
      <c r="U237" s="3" t="s">
        <v>16</v>
      </c>
      <c r="V237" s="3">
        <v>1</v>
      </c>
      <c r="W237" s="1" t="s">
        <v>2103</v>
      </c>
      <c r="X237" s="1" t="s">
        <v>2104</v>
      </c>
      <c r="Y237" s="1" t="s">
        <v>2105</v>
      </c>
      <c r="Z237" s="1" t="s">
        <v>2106</v>
      </c>
      <c r="AB237" s="65">
        <v>0</v>
      </c>
      <c r="AC237" s="1" t="s">
        <v>5019</v>
      </c>
    </row>
    <row r="238" spans="1:29" ht="14.25" customHeight="1">
      <c r="A238" s="3">
        <v>3360</v>
      </c>
      <c r="B238" s="1" t="s">
        <v>5596</v>
      </c>
      <c r="C238" s="1" t="str">
        <f>"JBT-"&amp;(MID(C236,5,3)+1)</f>
        <v>JBT-185</v>
      </c>
      <c r="D238" s="3">
        <v>2</v>
      </c>
      <c r="E238" s="3" t="s">
        <v>21</v>
      </c>
      <c r="F238" s="1" t="s">
        <v>2112</v>
      </c>
      <c r="G238" s="1" t="s">
        <v>2114</v>
      </c>
      <c r="H238" s="3" t="s">
        <v>1695</v>
      </c>
      <c r="S238" s="3">
        <v>2290</v>
      </c>
      <c r="T238" s="1" t="s">
        <v>3558</v>
      </c>
      <c r="U238" s="3" t="s">
        <v>21</v>
      </c>
      <c r="V238" s="3">
        <v>2</v>
      </c>
      <c r="W238" s="1" t="s">
        <v>2111</v>
      </c>
      <c r="X238" s="1" t="s">
        <v>2112</v>
      </c>
      <c r="Y238" s="1" t="s">
        <v>2113</v>
      </c>
      <c r="Z238" s="1" t="s">
        <v>2114</v>
      </c>
      <c r="AB238" s="65" t="s">
        <v>1695</v>
      </c>
      <c r="AC238" s="1" t="s">
        <v>5020</v>
      </c>
    </row>
    <row r="239" spans="1:29" ht="14.25" customHeight="1">
      <c r="A239" s="3">
        <v>3370</v>
      </c>
      <c r="B239" s="1" t="s">
        <v>5596</v>
      </c>
      <c r="C239" s="1" t="str">
        <f>"JBT-"&amp;(MID(C238,5,3)+1)</f>
        <v>JBT-186</v>
      </c>
      <c r="D239" s="3">
        <v>2</v>
      </c>
      <c r="E239" s="3" t="s">
        <v>21</v>
      </c>
      <c r="F239" s="1" t="s">
        <v>2117</v>
      </c>
      <c r="G239" s="1" t="s">
        <v>2119</v>
      </c>
      <c r="H239" s="3" t="s">
        <v>1632</v>
      </c>
      <c r="S239" s="3">
        <v>2410</v>
      </c>
      <c r="T239" s="1" t="s">
        <v>3560</v>
      </c>
      <c r="U239" s="3" t="s">
        <v>21</v>
      </c>
      <c r="V239" s="3">
        <v>2</v>
      </c>
      <c r="W239" s="1" t="s">
        <v>2116</v>
      </c>
      <c r="X239" s="1" t="s">
        <v>2117</v>
      </c>
      <c r="Y239" s="1" t="s">
        <v>2118</v>
      </c>
      <c r="Z239" s="1" t="s">
        <v>2119</v>
      </c>
      <c r="AB239" s="65" t="s">
        <v>1632</v>
      </c>
      <c r="AC239" s="1" t="s">
        <v>5021</v>
      </c>
    </row>
    <row r="240" spans="1:29" ht="14.25" customHeight="1">
      <c r="A240" s="3">
        <v>3380</v>
      </c>
      <c r="B240" s="1" t="s">
        <v>5596</v>
      </c>
      <c r="C240" s="1" t="str">
        <f>"JBG-0"&amp;(MID(C237,5,3)+1)</f>
        <v>JBG-042</v>
      </c>
      <c r="D240" s="3">
        <v>2</v>
      </c>
      <c r="E240" s="3" t="s">
        <v>21</v>
      </c>
      <c r="F240" s="1" t="s">
        <v>2123</v>
      </c>
      <c r="G240" s="1" t="s">
        <v>2125</v>
      </c>
      <c r="H240" s="3" t="s">
        <v>5584</v>
      </c>
      <c r="S240" s="3">
        <v>2300</v>
      </c>
      <c r="T240" s="1" t="s">
        <v>3563</v>
      </c>
      <c r="U240" s="3" t="s">
        <v>21</v>
      </c>
      <c r="V240" s="3">
        <v>2</v>
      </c>
      <c r="W240" s="1" t="s">
        <v>2122</v>
      </c>
      <c r="X240" s="1" t="s">
        <v>2123</v>
      </c>
      <c r="Y240" s="1" t="s">
        <v>2124</v>
      </c>
      <c r="Z240" s="1" t="s">
        <v>2125</v>
      </c>
      <c r="AB240" s="65">
        <v>0</v>
      </c>
      <c r="AC240" s="1" t="s">
        <v>5022</v>
      </c>
    </row>
    <row r="241" spans="1:29" ht="14.25" customHeight="1">
      <c r="A241" s="3">
        <v>3390</v>
      </c>
      <c r="B241" s="1" t="s">
        <v>5596</v>
      </c>
      <c r="C241" s="1" t="str">
        <f>"JBT-"&amp;(MID(C239,5,3)+1)</f>
        <v>JBT-187</v>
      </c>
      <c r="D241" s="3">
        <v>3</v>
      </c>
      <c r="E241" s="3" t="s">
        <v>16</v>
      </c>
      <c r="F241" s="1" t="s">
        <v>2128</v>
      </c>
      <c r="G241" s="1" t="s">
        <v>2129</v>
      </c>
      <c r="H241" s="3" t="s">
        <v>1695</v>
      </c>
      <c r="S241" s="3">
        <v>2310</v>
      </c>
      <c r="T241" s="1" t="s">
        <v>3565</v>
      </c>
      <c r="U241" s="3" t="s">
        <v>16</v>
      </c>
      <c r="V241" s="3">
        <v>3</v>
      </c>
      <c r="W241" s="1" t="s">
        <v>2127</v>
      </c>
      <c r="X241" s="1" t="s">
        <v>2128</v>
      </c>
      <c r="Y241" s="1" t="s">
        <v>1220</v>
      </c>
      <c r="Z241" s="1" t="s">
        <v>2129</v>
      </c>
      <c r="AB241" s="65" t="s">
        <v>1695</v>
      </c>
      <c r="AC241" s="1" t="s">
        <v>5023</v>
      </c>
    </row>
    <row r="242" spans="1:29" ht="14.25" customHeight="1">
      <c r="A242" s="3">
        <v>3400</v>
      </c>
      <c r="B242" s="1" t="s">
        <v>5596</v>
      </c>
      <c r="C242" s="1" t="str">
        <f>"JBT-"&amp;(MID(C241,5,3)+1)</f>
        <v>JBT-188</v>
      </c>
      <c r="D242" s="3">
        <v>3</v>
      </c>
      <c r="E242" s="3" t="s">
        <v>16</v>
      </c>
      <c r="F242" s="1" t="s">
        <v>2132</v>
      </c>
      <c r="G242" s="1" t="s">
        <v>2133</v>
      </c>
      <c r="H242" s="3" t="s">
        <v>1695</v>
      </c>
      <c r="S242" s="3">
        <v>2320</v>
      </c>
      <c r="T242" s="1" t="s">
        <v>3567</v>
      </c>
      <c r="U242" s="3" t="s">
        <v>16</v>
      </c>
      <c r="V242" s="3">
        <v>3</v>
      </c>
      <c r="W242" s="1" t="s">
        <v>2131</v>
      </c>
      <c r="X242" s="1" t="s">
        <v>2132</v>
      </c>
      <c r="Y242" s="1" t="s">
        <v>1223</v>
      </c>
      <c r="Z242" s="1" t="s">
        <v>2133</v>
      </c>
      <c r="AB242" s="65" t="s">
        <v>1695</v>
      </c>
      <c r="AC242" s="1" t="s">
        <v>5024</v>
      </c>
    </row>
    <row r="243" spans="1:29" ht="14.25" customHeight="1">
      <c r="A243" s="3">
        <v>3410</v>
      </c>
      <c r="B243" s="1" t="s">
        <v>5596</v>
      </c>
      <c r="C243" s="1" t="str">
        <f>"JBT-"&amp;(MID(C242,5,3)+1)</f>
        <v>JBT-189</v>
      </c>
      <c r="D243" s="3">
        <v>3</v>
      </c>
      <c r="E243" s="3" t="s">
        <v>16</v>
      </c>
      <c r="F243" s="1" t="s">
        <v>2136</v>
      </c>
      <c r="G243" s="1" t="s">
        <v>2137</v>
      </c>
      <c r="H243" s="3" t="s">
        <v>1695</v>
      </c>
      <c r="S243" s="3">
        <v>2370</v>
      </c>
      <c r="T243" s="1" t="s">
        <v>3569</v>
      </c>
      <c r="U243" s="3" t="s">
        <v>16</v>
      </c>
      <c r="V243" s="3">
        <v>3</v>
      </c>
      <c r="W243" s="1" t="s">
        <v>2135</v>
      </c>
      <c r="X243" s="1" t="s">
        <v>2136</v>
      </c>
      <c r="Y243" s="1" t="s">
        <v>1223</v>
      </c>
      <c r="Z243" s="1" t="s">
        <v>2137</v>
      </c>
      <c r="AB243" s="65" t="s">
        <v>1695</v>
      </c>
      <c r="AC243" s="1" t="s">
        <v>5025</v>
      </c>
    </row>
    <row r="244" spans="1:29" ht="14.25" customHeight="1">
      <c r="A244" s="3">
        <v>3420</v>
      </c>
      <c r="B244" s="1" t="s">
        <v>5596</v>
      </c>
      <c r="C244" s="1" t="str">
        <f>"JBT-"&amp;(MID(C243,5,3)+1)</f>
        <v>JBT-190</v>
      </c>
      <c r="D244" s="3">
        <v>3</v>
      </c>
      <c r="E244" s="3" t="s">
        <v>16</v>
      </c>
      <c r="F244" s="1" t="s">
        <v>2140</v>
      </c>
      <c r="G244" s="1" t="s">
        <v>2142</v>
      </c>
      <c r="H244" s="3" t="s">
        <v>1695</v>
      </c>
      <c r="S244" s="3">
        <v>2330</v>
      </c>
      <c r="T244" s="1" t="s">
        <v>3571</v>
      </c>
      <c r="U244" s="3" t="s">
        <v>16</v>
      </c>
      <c r="V244" s="3">
        <v>3</v>
      </c>
      <c r="W244" s="1" t="s">
        <v>2139</v>
      </c>
      <c r="X244" s="1" t="s">
        <v>2140</v>
      </c>
      <c r="Y244" s="1" t="s">
        <v>2141</v>
      </c>
      <c r="Z244" s="1" t="s">
        <v>2142</v>
      </c>
      <c r="AB244" s="65" t="s">
        <v>1695</v>
      </c>
      <c r="AC244" s="1" t="s">
        <v>5026</v>
      </c>
    </row>
    <row r="245" spans="1:29" ht="14.25" customHeight="1">
      <c r="A245" s="3">
        <v>3430</v>
      </c>
      <c r="B245" s="1" t="s">
        <v>5596</v>
      </c>
      <c r="C245" s="1" t="str">
        <f>"JBT-"&amp;(MID(C244,5,3)+1)</f>
        <v>JBT-191</v>
      </c>
      <c r="D245" s="3">
        <v>3</v>
      </c>
      <c r="E245" s="3" t="s">
        <v>16</v>
      </c>
      <c r="F245" s="1" t="s">
        <v>2145</v>
      </c>
      <c r="G245" s="1" t="s">
        <v>2146</v>
      </c>
      <c r="H245" s="3" t="s">
        <v>5497</v>
      </c>
      <c r="S245" s="3">
        <v>2340</v>
      </c>
      <c r="T245" s="1" t="s">
        <v>3573</v>
      </c>
      <c r="U245" s="3" t="s">
        <v>16</v>
      </c>
      <c r="V245" s="3">
        <v>3</v>
      </c>
      <c r="W245" s="1" t="s">
        <v>2144</v>
      </c>
      <c r="X245" s="1" t="s">
        <v>2145</v>
      </c>
      <c r="Y245" s="1" t="s">
        <v>1217</v>
      </c>
      <c r="Z245" s="1" t="s">
        <v>2146</v>
      </c>
      <c r="AB245" s="65" t="s">
        <v>1695</v>
      </c>
      <c r="AC245" s="1" t="s">
        <v>5027</v>
      </c>
    </row>
    <row r="246" spans="1:29" ht="14.25" customHeight="1">
      <c r="A246" s="3">
        <v>3440</v>
      </c>
      <c r="B246" s="1" t="s">
        <v>5596</v>
      </c>
      <c r="C246" s="1" t="str">
        <f>"JBT-"&amp;(MID(C245,5,3)+1)</f>
        <v>JBT-192</v>
      </c>
      <c r="D246" s="3">
        <v>3</v>
      </c>
      <c r="E246" s="3" t="s">
        <v>16</v>
      </c>
      <c r="F246" s="1" t="s">
        <v>2149</v>
      </c>
      <c r="G246" s="1" t="s">
        <v>2150</v>
      </c>
      <c r="H246" s="3" t="s">
        <v>1695</v>
      </c>
      <c r="S246" s="3">
        <v>2350</v>
      </c>
      <c r="T246" s="1" t="s">
        <v>3575</v>
      </c>
      <c r="U246" s="3" t="s">
        <v>16</v>
      </c>
      <c r="V246" s="3">
        <v>3</v>
      </c>
      <c r="W246" s="1" t="s">
        <v>2148</v>
      </c>
      <c r="X246" s="1" t="s">
        <v>2149</v>
      </c>
      <c r="Y246" s="1" t="s">
        <v>1937</v>
      </c>
      <c r="Z246" s="1" t="s">
        <v>2150</v>
      </c>
      <c r="AB246" s="65" t="s">
        <v>1695</v>
      </c>
      <c r="AC246" s="1" t="s">
        <v>5028</v>
      </c>
    </row>
    <row r="247" spans="1:29" ht="14.25" customHeight="1">
      <c r="A247" s="3">
        <v>3450</v>
      </c>
      <c r="B247" s="1" t="s">
        <v>5596</v>
      </c>
      <c r="C247" s="1" t="str">
        <f>"JBT-"&amp;(MID(C246,5,3)+1)</f>
        <v>JBT-193</v>
      </c>
      <c r="D247" s="3">
        <v>3</v>
      </c>
      <c r="E247" s="3" t="s">
        <v>21</v>
      </c>
      <c r="F247" s="1" t="s">
        <v>2153</v>
      </c>
      <c r="G247" s="1" t="s">
        <v>2154</v>
      </c>
      <c r="H247" s="3" t="s">
        <v>5497</v>
      </c>
      <c r="S247" s="3">
        <v>2390</v>
      </c>
      <c r="T247" s="1" t="s">
        <v>3577</v>
      </c>
      <c r="U247" s="3" t="s">
        <v>21</v>
      </c>
      <c r="V247" s="3">
        <v>3</v>
      </c>
      <c r="W247" s="1" t="s">
        <v>2152</v>
      </c>
      <c r="X247" s="1" t="s">
        <v>2153</v>
      </c>
      <c r="Y247" s="1" t="s">
        <v>1228</v>
      </c>
      <c r="Z247" s="1" t="s">
        <v>2154</v>
      </c>
      <c r="AB247" s="65" t="s">
        <v>1656</v>
      </c>
      <c r="AC247" s="1" t="s">
        <v>5029</v>
      </c>
    </row>
    <row r="248" spans="1:29" ht="14.25" customHeight="1">
      <c r="A248" s="3">
        <v>3460</v>
      </c>
      <c r="B248" s="1" t="s">
        <v>5596</v>
      </c>
      <c r="C248" s="1" t="str">
        <f>"JBG-0"&amp;(MID(C240,5,3)+1)</f>
        <v>JBG-043</v>
      </c>
      <c r="D248" s="3">
        <v>1</v>
      </c>
      <c r="E248" s="3" t="s">
        <v>65</v>
      </c>
      <c r="F248" s="1" t="s">
        <v>3297</v>
      </c>
      <c r="G248" s="1" t="s">
        <v>607</v>
      </c>
      <c r="H248" s="3" t="s">
        <v>5584</v>
      </c>
      <c r="I248" s="1" t="s">
        <v>605</v>
      </c>
      <c r="J248" s="1" t="s">
        <v>19</v>
      </c>
      <c r="K248" s="1">
        <v>3680</v>
      </c>
      <c r="L248" s="1" t="s">
        <v>1575</v>
      </c>
      <c r="M248" s="1" t="s">
        <v>606</v>
      </c>
      <c r="N248" s="1" t="s">
        <v>189</v>
      </c>
      <c r="P248" s="3" t="s">
        <v>65</v>
      </c>
      <c r="Q248" s="3">
        <v>4</v>
      </c>
      <c r="R248" s="28" t="s">
        <v>4751</v>
      </c>
      <c r="S248" s="3">
        <v>2620</v>
      </c>
      <c r="T248" s="1" t="s">
        <v>1301</v>
      </c>
      <c r="U248" s="3" t="s">
        <v>65</v>
      </c>
      <c r="V248" s="3">
        <v>1</v>
      </c>
      <c r="W248" s="1" t="s">
        <v>1302</v>
      </c>
      <c r="X248" s="1" t="s">
        <v>2232</v>
      </c>
      <c r="Y248" s="1" t="s">
        <v>1303</v>
      </c>
      <c r="Z248" s="1" t="s">
        <v>2233</v>
      </c>
      <c r="AB248" s="65">
        <v>0</v>
      </c>
      <c r="AC248" s="1" t="s">
        <v>4020</v>
      </c>
    </row>
    <row r="249" spans="1:29" ht="14.25" customHeight="1">
      <c r="A249" s="3">
        <v>3470</v>
      </c>
      <c r="B249" s="1" t="s">
        <v>5596</v>
      </c>
      <c r="C249" s="1" t="str">
        <f>"JBT-"&amp;(MID(C247,5,3)+1)</f>
        <v>JBT-194</v>
      </c>
      <c r="D249" s="3">
        <v>2</v>
      </c>
      <c r="E249" s="3" t="s">
        <v>16</v>
      </c>
      <c r="F249" s="1" t="s">
        <v>609</v>
      </c>
      <c r="G249" s="1" t="s">
        <v>610</v>
      </c>
      <c r="H249" s="3" t="s">
        <v>1656</v>
      </c>
      <c r="I249" s="1" t="s">
        <v>608</v>
      </c>
      <c r="J249" s="1" t="s">
        <v>11</v>
      </c>
      <c r="K249" s="1">
        <v>3700</v>
      </c>
      <c r="L249" s="1" t="s">
        <v>1325</v>
      </c>
      <c r="M249" s="1" t="s">
        <v>609</v>
      </c>
      <c r="N249" s="1" t="s">
        <v>610</v>
      </c>
      <c r="P249" s="3" t="s">
        <v>16</v>
      </c>
      <c r="Q249" s="3">
        <v>5</v>
      </c>
      <c r="R249" s="28" t="s">
        <v>4752</v>
      </c>
      <c r="S249" s="3">
        <v>2640</v>
      </c>
      <c r="T249" s="1" t="s">
        <v>1305</v>
      </c>
      <c r="U249" s="3" t="s">
        <v>21</v>
      </c>
      <c r="V249" s="3">
        <v>2</v>
      </c>
      <c r="W249" s="1" t="s">
        <v>2242</v>
      </c>
      <c r="X249" s="1" t="s">
        <v>609</v>
      </c>
      <c r="Y249" s="1" t="s">
        <v>2243</v>
      </c>
      <c r="Z249" s="1" t="s">
        <v>2244</v>
      </c>
      <c r="AB249" s="65" t="s">
        <v>1656</v>
      </c>
      <c r="AC249" s="1" t="s">
        <v>4021</v>
      </c>
    </row>
    <row r="250" spans="1:29" ht="14.25" customHeight="1">
      <c r="A250" s="3">
        <v>3480</v>
      </c>
      <c r="B250" s="1" t="s">
        <v>5596</v>
      </c>
      <c r="C250" s="1" t="str">
        <f>"JBT-"&amp;(MID(C249,5,3)+1)</f>
        <v>JBT-195</v>
      </c>
      <c r="D250" s="3">
        <v>2</v>
      </c>
      <c r="E250" s="3" t="s">
        <v>16</v>
      </c>
      <c r="F250" s="1" t="s">
        <v>611</v>
      </c>
      <c r="G250" s="1" t="s">
        <v>612</v>
      </c>
      <c r="H250" s="3" t="s">
        <v>1695</v>
      </c>
      <c r="I250" s="1" t="s">
        <v>191</v>
      </c>
      <c r="J250" s="1" t="s">
        <v>11</v>
      </c>
      <c r="K250" s="1">
        <v>3710</v>
      </c>
      <c r="L250" s="1" t="s">
        <v>1328</v>
      </c>
      <c r="M250" s="1" t="s">
        <v>611</v>
      </c>
      <c r="N250" s="1" t="s">
        <v>612</v>
      </c>
      <c r="P250" s="3" t="s">
        <v>16</v>
      </c>
      <c r="Q250" s="3">
        <v>5</v>
      </c>
      <c r="R250" s="28" t="s">
        <v>4753</v>
      </c>
      <c r="S250" s="3">
        <v>2650</v>
      </c>
      <c r="T250" s="1" t="s">
        <v>1307</v>
      </c>
      <c r="U250" s="3" t="s">
        <v>16</v>
      </c>
      <c r="V250" s="3">
        <v>2</v>
      </c>
      <c r="W250" s="1" t="s">
        <v>2247</v>
      </c>
      <c r="X250" s="1" t="s">
        <v>2248</v>
      </c>
      <c r="Y250" s="1" t="s">
        <v>2249</v>
      </c>
      <c r="Z250" s="1" t="s">
        <v>2250</v>
      </c>
      <c r="AB250" s="65" t="s">
        <v>1695</v>
      </c>
      <c r="AC250" s="1" t="s">
        <v>4022</v>
      </c>
    </row>
    <row r="251" spans="1:29" ht="14.25" customHeight="1">
      <c r="A251" s="3">
        <v>3490</v>
      </c>
      <c r="B251" s="1" t="s">
        <v>5596</v>
      </c>
      <c r="C251" s="1" t="str">
        <f>"JBT-"&amp;(MID(C250,5,3)+1)</f>
        <v>JBT-196</v>
      </c>
      <c r="D251" s="3">
        <v>2</v>
      </c>
      <c r="E251" s="3" t="s">
        <v>16</v>
      </c>
      <c r="F251" s="1" t="s">
        <v>613</v>
      </c>
      <c r="G251" s="1" t="s">
        <v>614</v>
      </c>
      <c r="H251" s="3" t="s">
        <v>5586</v>
      </c>
      <c r="I251" s="1" t="s">
        <v>193</v>
      </c>
      <c r="J251" s="1" t="s">
        <v>11</v>
      </c>
      <c r="K251" s="1">
        <v>3720</v>
      </c>
      <c r="L251" s="1" t="s">
        <v>1329</v>
      </c>
      <c r="M251" s="1" t="s">
        <v>613</v>
      </c>
      <c r="N251" s="1" t="s">
        <v>614</v>
      </c>
      <c r="P251" s="3" t="s">
        <v>16</v>
      </c>
      <c r="Q251" s="3">
        <v>5</v>
      </c>
      <c r="R251" s="28" t="s">
        <v>4754</v>
      </c>
      <c r="S251" s="3" t="s">
        <v>3061</v>
      </c>
      <c r="U251" s="3" t="s">
        <v>3061</v>
      </c>
      <c r="V251" s="3" t="s">
        <v>3061</v>
      </c>
      <c r="W251" s="1" t="s">
        <v>3061</v>
      </c>
      <c r="X251" s="1" t="s">
        <v>3061</v>
      </c>
      <c r="Y251" s="1" t="s">
        <v>3061</v>
      </c>
      <c r="Z251" s="1" t="s">
        <v>3061</v>
      </c>
      <c r="AB251" s="65" t="s">
        <v>3061</v>
      </c>
      <c r="AC251" s="1" t="s">
        <v>3061</v>
      </c>
    </row>
    <row r="252" spans="1:29" ht="14.25" customHeight="1">
      <c r="A252" s="3">
        <v>3500</v>
      </c>
      <c r="B252" s="1" t="s">
        <v>5596</v>
      </c>
      <c r="C252" s="1" t="str">
        <f>"JBG-0"&amp;(MID(C248,5,3)+1)</f>
        <v>JBG-044</v>
      </c>
      <c r="D252" s="3">
        <v>2</v>
      </c>
      <c r="E252" s="3" t="s">
        <v>16</v>
      </c>
      <c r="F252" s="1" t="s">
        <v>3952</v>
      </c>
      <c r="G252" s="1" t="s">
        <v>195</v>
      </c>
      <c r="H252" s="3" t="s">
        <v>5584</v>
      </c>
      <c r="I252" s="1" t="s">
        <v>194</v>
      </c>
      <c r="J252" s="1" t="s">
        <v>19</v>
      </c>
      <c r="K252" s="1">
        <v>3730</v>
      </c>
      <c r="L252" s="1" t="s">
        <v>1576</v>
      </c>
      <c r="M252" s="1" t="s">
        <v>615</v>
      </c>
      <c r="N252" s="1" t="s">
        <v>195</v>
      </c>
      <c r="P252" s="3" t="s">
        <v>16</v>
      </c>
      <c r="Q252" s="3">
        <v>5</v>
      </c>
      <c r="R252" s="28" t="s">
        <v>4755</v>
      </c>
      <c r="S252" s="3">
        <v>2720</v>
      </c>
      <c r="T252" s="1" t="s">
        <v>1309</v>
      </c>
      <c r="U252" s="3" t="s">
        <v>16</v>
      </c>
      <c r="V252" s="3">
        <v>2</v>
      </c>
      <c r="W252" s="1" t="s">
        <v>2265</v>
      </c>
      <c r="X252" s="1" t="s">
        <v>2266</v>
      </c>
      <c r="Y252" s="1" t="s">
        <v>1310</v>
      </c>
      <c r="Z252" s="1" t="s">
        <v>2267</v>
      </c>
      <c r="AB252" s="65">
        <v>0</v>
      </c>
      <c r="AC252" s="1" t="s">
        <v>4023</v>
      </c>
    </row>
    <row r="253" spans="1:29" ht="14.25" customHeight="1">
      <c r="A253" s="3">
        <v>3510</v>
      </c>
      <c r="B253" s="1" t="s">
        <v>5596</v>
      </c>
      <c r="C253" s="1" t="str">
        <f>"JBT-"&amp;(MID(C251,5,3)+1)</f>
        <v>JBT-197</v>
      </c>
      <c r="D253" s="3">
        <v>3</v>
      </c>
      <c r="E253" s="3" t="s">
        <v>16</v>
      </c>
      <c r="F253" s="1" t="s">
        <v>616</v>
      </c>
      <c r="G253" s="1" t="s">
        <v>4210</v>
      </c>
      <c r="H253" s="3" t="s">
        <v>1695</v>
      </c>
      <c r="I253" s="1" t="s">
        <v>197</v>
      </c>
      <c r="J253" s="1" t="s">
        <v>11</v>
      </c>
      <c r="K253" s="1">
        <v>3750</v>
      </c>
      <c r="L253" s="1" t="s">
        <v>5361</v>
      </c>
      <c r="M253" s="1" t="s">
        <v>616</v>
      </c>
      <c r="N253" s="1" t="s">
        <v>4210</v>
      </c>
      <c r="P253" s="3" t="s">
        <v>16</v>
      </c>
      <c r="Q253" s="3">
        <v>6</v>
      </c>
      <c r="R253" s="28" t="s">
        <v>4756</v>
      </c>
      <c r="S253" s="3">
        <v>2750</v>
      </c>
      <c r="T253" s="1" t="s">
        <v>3125</v>
      </c>
      <c r="U253" s="3" t="s">
        <v>16</v>
      </c>
      <c r="V253" s="3">
        <v>3</v>
      </c>
      <c r="W253" s="1" t="s">
        <v>2281</v>
      </c>
      <c r="X253" s="1" t="s">
        <v>2282</v>
      </c>
      <c r="Y253" s="1" t="s">
        <v>2283</v>
      </c>
      <c r="Z253" s="1" t="s">
        <v>2284</v>
      </c>
      <c r="AB253" s="65" t="s">
        <v>1695</v>
      </c>
      <c r="AC253" s="1" t="s">
        <v>4024</v>
      </c>
    </row>
    <row r="254" spans="1:29" ht="14.25" customHeight="1">
      <c r="A254" s="3">
        <v>3520</v>
      </c>
      <c r="B254" s="1" t="s">
        <v>5596</v>
      </c>
      <c r="C254" s="1" t="str">
        <f>"JBT-"&amp;(MID(C253,5,3)+1)</f>
        <v>JBT-198</v>
      </c>
      <c r="D254" s="3">
        <v>3</v>
      </c>
      <c r="E254" s="3" t="s">
        <v>16</v>
      </c>
      <c r="F254" s="1" t="s">
        <v>618</v>
      </c>
      <c r="G254" s="1" t="s">
        <v>200</v>
      </c>
      <c r="H254" s="3" t="s">
        <v>1632</v>
      </c>
      <c r="I254" s="1" t="s">
        <v>198</v>
      </c>
      <c r="J254" s="1" t="s">
        <v>11</v>
      </c>
      <c r="K254" s="1">
        <v>3760</v>
      </c>
      <c r="L254" s="1" t="s">
        <v>1333</v>
      </c>
      <c r="M254" s="1" t="s">
        <v>618</v>
      </c>
      <c r="N254" s="1" t="s">
        <v>200</v>
      </c>
      <c r="P254" s="3" t="s">
        <v>16</v>
      </c>
      <c r="Q254" s="3">
        <v>6</v>
      </c>
      <c r="R254" s="28" t="s">
        <v>4757</v>
      </c>
      <c r="S254" s="3">
        <v>2730</v>
      </c>
      <c r="T254" s="1" t="s">
        <v>1313</v>
      </c>
      <c r="U254" s="3" t="s">
        <v>21</v>
      </c>
      <c r="V254" s="3">
        <v>3</v>
      </c>
      <c r="W254" s="1" t="s">
        <v>2271</v>
      </c>
      <c r="X254" s="1" t="s">
        <v>2272</v>
      </c>
      <c r="Y254" s="1" t="s">
        <v>2273</v>
      </c>
      <c r="Z254" s="1" t="s">
        <v>2274</v>
      </c>
      <c r="AB254" s="65" t="s">
        <v>1632</v>
      </c>
      <c r="AC254" s="1" t="s">
        <v>4025</v>
      </c>
    </row>
    <row r="255" spans="1:29" ht="14.25" customHeight="1">
      <c r="A255" s="3">
        <v>3530</v>
      </c>
      <c r="B255" s="1" t="s">
        <v>5596</v>
      </c>
      <c r="C255" s="1" t="str">
        <f>"JBT-"&amp;(MID(C254,5,3)+1)</f>
        <v>JBT-199</v>
      </c>
      <c r="D255" s="3">
        <v>3</v>
      </c>
      <c r="E255" s="3" t="s">
        <v>16</v>
      </c>
      <c r="F255" s="1" t="s">
        <v>619</v>
      </c>
      <c r="G255" s="1" t="s">
        <v>620</v>
      </c>
      <c r="H255" s="3" t="s">
        <v>1656</v>
      </c>
      <c r="I255" s="1" t="s">
        <v>201</v>
      </c>
      <c r="J255" s="1" t="s">
        <v>11</v>
      </c>
      <c r="K255" s="1">
        <v>3770</v>
      </c>
      <c r="L255" s="1" t="s">
        <v>1335</v>
      </c>
      <c r="M255" s="1" t="s">
        <v>619</v>
      </c>
      <c r="N255" s="1" t="s">
        <v>620</v>
      </c>
      <c r="P255" s="3" t="s">
        <v>16</v>
      </c>
      <c r="Q255" s="3">
        <v>6</v>
      </c>
      <c r="R255" s="28" t="s">
        <v>4758</v>
      </c>
      <c r="S255" s="3" t="s">
        <v>3061</v>
      </c>
      <c r="AB255" s="65"/>
    </row>
    <row r="256" spans="1:29" ht="14.25" customHeight="1">
      <c r="A256" s="3">
        <v>3540</v>
      </c>
      <c r="B256" s="1" t="s">
        <v>5596</v>
      </c>
      <c r="C256" s="1" t="str">
        <f>"JBG-0"&amp;(MID(C252,5,3)+1)</f>
        <v>JBG-045</v>
      </c>
      <c r="E256" s="3" t="s">
        <v>16</v>
      </c>
      <c r="F256" s="1" t="s">
        <v>621</v>
      </c>
      <c r="G256" s="1" t="s">
        <v>204</v>
      </c>
      <c r="H256" s="3" t="s">
        <v>5584</v>
      </c>
      <c r="I256" s="1" t="s">
        <v>203</v>
      </c>
      <c r="J256" s="1" t="s">
        <v>19</v>
      </c>
      <c r="K256" s="1">
        <v>3780</v>
      </c>
      <c r="L256" s="1" t="s">
        <v>1577</v>
      </c>
      <c r="M256" s="1" t="s">
        <v>621</v>
      </c>
      <c r="N256" s="1" t="s">
        <v>204</v>
      </c>
      <c r="P256" s="3" t="s">
        <v>16</v>
      </c>
      <c r="Q256" s="3">
        <v>5</v>
      </c>
      <c r="R256" s="28" t="s">
        <v>4759</v>
      </c>
      <c r="S256" s="3" t="s">
        <v>3061</v>
      </c>
      <c r="U256" s="3" t="s">
        <v>3061</v>
      </c>
      <c r="V256" s="3" t="s">
        <v>3061</v>
      </c>
      <c r="W256" s="1" t="s">
        <v>3061</v>
      </c>
      <c r="X256" s="1" t="s">
        <v>3061</v>
      </c>
      <c r="Y256" s="1" t="s">
        <v>3061</v>
      </c>
      <c r="Z256" s="1" t="s">
        <v>3061</v>
      </c>
      <c r="AB256" s="65" t="s">
        <v>3061</v>
      </c>
      <c r="AC256" s="1" t="s">
        <v>3061</v>
      </c>
    </row>
    <row r="257" spans="1:29" ht="14.25" customHeight="1">
      <c r="A257" s="3">
        <v>3550</v>
      </c>
      <c r="B257" s="1" t="s">
        <v>5596</v>
      </c>
      <c r="C257" s="1" t="str">
        <f>"JBT-"&amp;(MID(C255,5,3)+1)</f>
        <v>JBT-200</v>
      </c>
      <c r="D257" s="3">
        <v>3</v>
      </c>
      <c r="E257" s="3" t="s">
        <v>16</v>
      </c>
      <c r="F257" s="1" t="s">
        <v>622</v>
      </c>
      <c r="G257" s="1" t="s">
        <v>207</v>
      </c>
      <c r="H257" s="3" t="s">
        <v>1695</v>
      </c>
      <c r="I257" s="1" t="s">
        <v>205</v>
      </c>
      <c r="J257" s="1" t="s">
        <v>11</v>
      </c>
      <c r="K257" s="1">
        <v>3800</v>
      </c>
      <c r="L257" s="1" t="s">
        <v>1337</v>
      </c>
      <c r="M257" s="1" t="s">
        <v>622</v>
      </c>
      <c r="N257" s="1" t="s">
        <v>207</v>
      </c>
      <c r="P257" s="3" t="s">
        <v>16</v>
      </c>
      <c r="Q257" s="3">
        <v>6</v>
      </c>
      <c r="R257" s="28" t="s">
        <v>4760</v>
      </c>
      <c r="S257" s="3">
        <v>2790</v>
      </c>
      <c r="T257" s="1" t="s">
        <v>3801</v>
      </c>
      <c r="U257" s="3" t="s">
        <v>16</v>
      </c>
      <c r="V257" s="3">
        <v>3</v>
      </c>
      <c r="W257" s="1" t="s">
        <v>2297</v>
      </c>
      <c r="X257" s="1" t="s">
        <v>2298</v>
      </c>
      <c r="Y257" s="1" t="s">
        <v>1220</v>
      </c>
      <c r="Z257" s="1" t="s">
        <v>2129</v>
      </c>
      <c r="AB257" s="65" t="s">
        <v>1695</v>
      </c>
      <c r="AC257" s="1" t="s">
        <v>4026</v>
      </c>
    </row>
    <row r="258" spans="1:29" ht="14.25" customHeight="1">
      <c r="A258" s="3">
        <v>3560</v>
      </c>
      <c r="B258" s="1" t="s">
        <v>5596</v>
      </c>
      <c r="C258" s="1" t="str">
        <f>"JBT-"&amp;(MID(C257,5,3)+1)</f>
        <v>JBT-201</v>
      </c>
      <c r="D258" s="3">
        <v>3</v>
      </c>
      <c r="E258" s="3" t="s">
        <v>16</v>
      </c>
      <c r="F258" s="1" t="s">
        <v>624</v>
      </c>
      <c r="G258" s="1" t="s">
        <v>625</v>
      </c>
      <c r="H258" s="3" t="s">
        <v>1632</v>
      </c>
      <c r="I258" s="1" t="s">
        <v>623</v>
      </c>
      <c r="J258" s="1" t="s">
        <v>11</v>
      </c>
      <c r="K258" s="1">
        <v>3810</v>
      </c>
      <c r="L258" s="1" t="s">
        <v>1342</v>
      </c>
      <c r="M258" s="1" t="s">
        <v>624</v>
      </c>
      <c r="N258" s="1" t="s">
        <v>625</v>
      </c>
      <c r="P258" s="3" t="s">
        <v>16</v>
      </c>
      <c r="Q258" s="3">
        <v>6</v>
      </c>
      <c r="R258" s="28" t="s">
        <v>4761</v>
      </c>
      <c r="S258" s="3" t="s">
        <v>3061</v>
      </c>
      <c r="AB258" s="65"/>
    </row>
    <row r="259" spans="1:29" ht="14.25" customHeight="1">
      <c r="A259" s="3">
        <v>3570</v>
      </c>
      <c r="B259" s="1" t="s">
        <v>5596</v>
      </c>
      <c r="C259" s="1" t="str">
        <f>"JBG-0"&amp;(MID(C256,5,3)+1)</f>
        <v>JBG-046</v>
      </c>
      <c r="E259" s="3" t="s">
        <v>16</v>
      </c>
      <c r="F259" s="1" t="s">
        <v>627</v>
      </c>
      <c r="G259" s="1" t="s">
        <v>208</v>
      </c>
      <c r="H259" s="3" t="s">
        <v>5584</v>
      </c>
      <c r="I259" s="1" t="s">
        <v>626</v>
      </c>
      <c r="J259" s="1" t="s">
        <v>19</v>
      </c>
      <c r="K259" s="1">
        <v>3820</v>
      </c>
      <c r="L259" s="1" t="s">
        <v>1578</v>
      </c>
      <c r="M259" s="1" t="s">
        <v>627</v>
      </c>
      <c r="N259" s="1" t="s">
        <v>208</v>
      </c>
      <c r="P259" s="3" t="s">
        <v>16</v>
      </c>
      <c r="Q259" s="3">
        <v>6</v>
      </c>
      <c r="R259" s="28" t="s">
        <v>4762</v>
      </c>
      <c r="S259" s="3" t="s">
        <v>3061</v>
      </c>
      <c r="U259" s="3" t="s">
        <v>3061</v>
      </c>
      <c r="V259" s="3" t="s">
        <v>3061</v>
      </c>
      <c r="W259" s="1" t="s">
        <v>3061</v>
      </c>
      <c r="X259" s="1" t="s">
        <v>3061</v>
      </c>
      <c r="Y259" s="1" t="s">
        <v>3061</v>
      </c>
      <c r="Z259" s="1" t="s">
        <v>3061</v>
      </c>
      <c r="AB259" s="65" t="s">
        <v>3061</v>
      </c>
      <c r="AC259" s="1" t="s">
        <v>3061</v>
      </c>
    </row>
    <row r="260" spans="1:29" ht="14.25" customHeight="1">
      <c r="A260" s="3">
        <v>3580</v>
      </c>
      <c r="B260" s="1" t="s">
        <v>5596</v>
      </c>
      <c r="C260" s="1" t="str">
        <f>"JBT-"&amp;(MID(C258,5,3)+1)</f>
        <v>JBT-202</v>
      </c>
      <c r="D260" s="3">
        <v>3</v>
      </c>
      <c r="E260" s="3" t="s">
        <v>16</v>
      </c>
      <c r="F260" s="1" t="s">
        <v>628</v>
      </c>
      <c r="G260" s="1" t="s">
        <v>211</v>
      </c>
      <c r="H260" s="3" t="s">
        <v>1632</v>
      </c>
      <c r="I260" s="1" t="s">
        <v>209</v>
      </c>
      <c r="J260" s="1" t="s">
        <v>11</v>
      </c>
      <c r="K260" s="1">
        <v>3840</v>
      </c>
      <c r="L260" s="1" t="s">
        <v>1345</v>
      </c>
      <c r="M260" s="1" t="s">
        <v>628</v>
      </c>
      <c r="N260" s="1" t="s">
        <v>211</v>
      </c>
      <c r="P260" s="3" t="s">
        <v>16</v>
      </c>
      <c r="Q260" s="3">
        <v>7</v>
      </c>
      <c r="R260" s="28" t="s">
        <v>4763</v>
      </c>
      <c r="S260" s="3" t="s">
        <v>3061</v>
      </c>
      <c r="AB260" s="65"/>
    </row>
    <row r="261" spans="1:29" ht="14.25" customHeight="1">
      <c r="A261" s="3">
        <v>3590</v>
      </c>
      <c r="B261" s="1" t="s">
        <v>5596</v>
      </c>
      <c r="C261" s="1" t="str">
        <f>"JBT-"&amp;(MID(C260,5,3)+1)</f>
        <v>JBT-203</v>
      </c>
      <c r="D261" s="3">
        <v>3</v>
      </c>
      <c r="E261" s="3" t="s">
        <v>16</v>
      </c>
      <c r="F261" s="1" t="s">
        <v>629</v>
      </c>
      <c r="G261" s="1" t="s">
        <v>214</v>
      </c>
      <c r="H261" s="3" t="s">
        <v>1695</v>
      </c>
      <c r="I261" s="1" t="s">
        <v>212</v>
      </c>
      <c r="J261" s="1" t="s">
        <v>11</v>
      </c>
      <c r="K261" s="1">
        <v>3850</v>
      </c>
      <c r="L261" s="1" t="s">
        <v>1346</v>
      </c>
      <c r="M261" s="1" t="s">
        <v>629</v>
      </c>
      <c r="N261" s="1" t="s">
        <v>214</v>
      </c>
      <c r="P261" s="3" t="s">
        <v>16</v>
      </c>
      <c r="Q261" s="3">
        <v>7</v>
      </c>
      <c r="R261" s="28" t="s">
        <v>4764</v>
      </c>
      <c r="S261" s="3" t="s">
        <v>3061</v>
      </c>
      <c r="AB261" s="65"/>
    </row>
    <row r="262" spans="1:29" ht="14.25" customHeight="1">
      <c r="A262" s="3">
        <v>3600</v>
      </c>
      <c r="B262" s="1" t="s">
        <v>5596</v>
      </c>
      <c r="C262" s="1" t="str">
        <f>"JBG-0"&amp;(MID(C259,5,3)+1)</f>
        <v>JBG-047</v>
      </c>
      <c r="D262" s="3">
        <v>2</v>
      </c>
      <c r="E262" s="3" t="s">
        <v>16</v>
      </c>
      <c r="F262" s="1" t="s">
        <v>3904</v>
      </c>
      <c r="G262" s="1" t="s">
        <v>632</v>
      </c>
      <c r="H262" s="3" t="s">
        <v>5584</v>
      </c>
      <c r="I262" s="1" t="s">
        <v>215</v>
      </c>
      <c r="J262" s="1" t="s">
        <v>19</v>
      </c>
      <c r="K262" s="1">
        <v>3860</v>
      </c>
      <c r="L262" s="1" t="s">
        <v>1579</v>
      </c>
      <c r="M262" s="1" t="s">
        <v>630</v>
      </c>
      <c r="N262" s="1" t="s">
        <v>631</v>
      </c>
      <c r="P262" s="3" t="s">
        <v>16</v>
      </c>
      <c r="Q262" s="3">
        <v>5</v>
      </c>
      <c r="R262" s="28" t="s">
        <v>4765</v>
      </c>
      <c r="S262" s="3">
        <v>2680</v>
      </c>
      <c r="T262" s="1" t="s">
        <v>1319</v>
      </c>
      <c r="U262" s="3" t="s">
        <v>16</v>
      </c>
      <c r="V262" s="3">
        <v>2</v>
      </c>
      <c r="W262" s="1" t="s">
        <v>2319</v>
      </c>
      <c r="X262" s="1" t="s">
        <v>2320</v>
      </c>
      <c r="Y262" s="1" t="s">
        <v>1320</v>
      </c>
      <c r="Z262" s="1" t="s">
        <v>2321</v>
      </c>
      <c r="AB262" s="65">
        <v>0</v>
      </c>
      <c r="AC262" s="1" t="s">
        <v>4027</v>
      </c>
    </row>
    <row r="263" spans="1:29" ht="14.25" customHeight="1">
      <c r="A263" s="3">
        <v>3610</v>
      </c>
      <c r="B263" s="1" t="s">
        <v>5596</v>
      </c>
      <c r="C263" s="1" t="str">
        <f>"JBT-"&amp;(MID(C261,5,3)+1)</f>
        <v>JBT-204</v>
      </c>
      <c r="D263" s="3">
        <v>3</v>
      </c>
      <c r="E263" s="3" t="s">
        <v>21</v>
      </c>
      <c r="F263" s="1" t="s">
        <v>633</v>
      </c>
      <c r="G263" s="1" t="s">
        <v>634</v>
      </c>
      <c r="H263" s="3" t="s">
        <v>1695</v>
      </c>
      <c r="I263" s="1" t="s">
        <v>216</v>
      </c>
      <c r="J263" s="1" t="s">
        <v>11</v>
      </c>
      <c r="K263" s="1">
        <v>3880</v>
      </c>
      <c r="L263" s="1" t="s">
        <v>1349</v>
      </c>
      <c r="M263" s="1" t="s">
        <v>633</v>
      </c>
      <c r="N263" s="1" t="s">
        <v>634</v>
      </c>
      <c r="P263" s="3" t="s">
        <v>21</v>
      </c>
      <c r="Q263" s="3">
        <v>6</v>
      </c>
      <c r="R263" s="28" t="s">
        <v>4766</v>
      </c>
      <c r="S263" s="3">
        <v>2690</v>
      </c>
      <c r="T263" s="1" t="s">
        <v>1322</v>
      </c>
      <c r="U263" s="3" t="s">
        <v>21</v>
      </c>
      <c r="V263" s="3">
        <v>3</v>
      </c>
      <c r="W263" s="1" t="s">
        <v>2326</v>
      </c>
      <c r="X263" s="1" t="s">
        <v>2327</v>
      </c>
      <c r="Y263" s="1" t="s">
        <v>1323</v>
      </c>
      <c r="Z263" s="1" t="s">
        <v>2328</v>
      </c>
      <c r="AB263" s="65" t="s">
        <v>1695</v>
      </c>
      <c r="AC263" s="1" t="s">
        <v>4028</v>
      </c>
    </row>
    <row r="264" spans="1:29" ht="14.25" customHeight="1">
      <c r="A264" s="3">
        <v>3620</v>
      </c>
      <c r="B264" s="1" t="s">
        <v>5596</v>
      </c>
      <c r="C264" s="1" t="str">
        <f>"JBT-"&amp;(MID(C263,5,3)+1)</f>
        <v>JBT-205</v>
      </c>
      <c r="D264" s="3">
        <v>3</v>
      </c>
      <c r="E264" s="3" t="s">
        <v>16</v>
      </c>
      <c r="F264" s="1" t="s">
        <v>635</v>
      </c>
      <c r="G264" s="1" t="s">
        <v>636</v>
      </c>
      <c r="H264" s="3" t="s">
        <v>5585</v>
      </c>
      <c r="I264" s="1" t="s">
        <v>217</v>
      </c>
      <c r="J264" s="1" t="s">
        <v>11</v>
      </c>
      <c r="K264" s="1">
        <v>3890</v>
      </c>
      <c r="L264" s="1" t="s">
        <v>1352</v>
      </c>
      <c r="M264" s="1" t="s">
        <v>635</v>
      </c>
      <c r="N264" s="1" t="s">
        <v>636</v>
      </c>
      <c r="P264" s="3" t="s">
        <v>16</v>
      </c>
      <c r="Q264" s="3">
        <v>6</v>
      </c>
      <c r="R264" s="28" t="s">
        <v>4767</v>
      </c>
      <c r="S264" s="3" t="s">
        <v>3061</v>
      </c>
      <c r="U264" s="3" t="s">
        <v>3061</v>
      </c>
      <c r="V264" s="3" t="s">
        <v>3061</v>
      </c>
      <c r="W264" s="1" t="s">
        <v>3061</v>
      </c>
      <c r="X264" s="1" t="s">
        <v>3061</v>
      </c>
      <c r="Y264" s="1" t="s">
        <v>3061</v>
      </c>
      <c r="Z264" s="1" t="s">
        <v>3061</v>
      </c>
      <c r="AB264" s="65" t="s">
        <v>3061</v>
      </c>
      <c r="AC264" s="1" t="s">
        <v>3061</v>
      </c>
    </row>
    <row r="265" spans="1:29" ht="14.25" customHeight="1">
      <c r="A265" s="3">
        <v>3630</v>
      </c>
      <c r="B265" s="1" t="s">
        <v>5596</v>
      </c>
      <c r="C265" s="1" t="str">
        <f>"JBT-"&amp;(MID(C264,5,3)+1)</f>
        <v>JBT-206</v>
      </c>
      <c r="D265" s="3">
        <v>3</v>
      </c>
      <c r="E265" s="3" t="s">
        <v>21</v>
      </c>
      <c r="F265" s="1" t="s">
        <v>637</v>
      </c>
      <c r="G265" s="1" t="s">
        <v>638</v>
      </c>
      <c r="H265" s="3" t="s">
        <v>1695</v>
      </c>
      <c r="I265" s="1" t="s">
        <v>219</v>
      </c>
      <c r="J265" s="1" t="s">
        <v>11</v>
      </c>
      <c r="K265" s="1">
        <v>3900</v>
      </c>
      <c r="L265" s="1" t="s">
        <v>1353</v>
      </c>
      <c r="M265" s="1" t="s">
        <v>637</v>
      </c>
      <c r="N265" s="1" t="s">
        <v>638</v>
      </c>
      <c r="P265" s="3" t="s">
        <v>21</v>
      </c>
      <c r="Q265" s="3">
        <v>6</v>
      </c>
      <c r="R265" s="28" t="s">
        <v>4768</v>
      </c>
      <c r="S265" s="3">
        <v>2710</v>
      </c>
      <c r="T265" s="1" t="s">
        <v>1326</v>
      </c>
      <c r="U265" s="3" t="s">
        <v>16</v>
      </c>
      <c r="V265" s="3">
        <v>3</v>
      </c>
      <c r="W265" s="1" t="s">
        <v>2332</v>
      </c>
      <c r="X265" s="1" t="s">
        <v>2333</v>
      </c>
      <c r="Y265" s="1" t="s">
        <v>1327</v>
      </c>
      <c r="Z265" s="1" t="s">
        <v>2334</v>
      </c>
      <c r="AB265" s="65" t="s">
        <v>1695</v>
      </c>
      <c r="AC265" s="1" t="s">
        <v>4029</v>
      </c>
    </row>
    <row r="266" spans="1:29" ht="14.25" customHeight="1">
      <c r="A266" s="3">
        <v>3640</v>
      </c>
      <c r="B266" s="1" t="s">
        <v>5596</v>
      </c>
      <c r="C266" s="1" t="str">
        <f>"JBT-"&amp;(MID(C265,5,3)+1)</f>
        <v>JBT-207</v>
      </c>
      <c r="D266" s="3">
        <v>3</v>
      </c>
      <c r="E266" s="3" t="s">
        <v>16</v>
      </c>
      <c r="F266" s="1" t="s">
        <v>639</v>
      </c>
      <c r="G266" s="1" t="s">
        <v>640</v>
      </c>
      <c r="H266" s="3" t="s">
        <v>1695</v>
      </c>
      <c r="I266" s="1" t="s">
        <v>220</v>
      </c>
      <c r="J266" s="1" t="s">
        <v>11</v>
      </c>
      <c r="K266" s="1">
        <v>3910</v>
      </c>
      <c r="L266" s="1" t="s">
        <v>1354</v>
      </c>
      <c r="M266" s="1" t="s">
        <v>639</v>
      </c>
      <c r="N266" s="1" t="s">
        <v>640</v>
      </c>
      <c r="P266" s="3" t="s">
        <v>16</v>
      </c>
      <c r="Q266" s="3">
        <v>6</v>
      </c>
      <c r="R266" s="28" t="s">
        <v>4769</v>
      </c>
      <c r="S266" s="3" t="s">
        <v>3061</v>
      </c>
      <c r="U266" s="3" t="s">
        <v>3061</v>
      </c>
      <c r="V266" s="3" t="s">
        <v>3061</v>
      </c>
      <c r="W266" s="1" t="s">
        <v>3061</v>
      </c>
      <c r="X266" s="1" t="s">
        <v>3061</v>
      </c>
      <c r="Y266" s="1" t="s">
        <v>3061</v>
      </c>
      <c r="Z266" s="1" t="s">
        <v>3061</v>
      </c>
      <c r="AB266" s="65" t="s">
        <v>3061</v>
      </c>
      <c r="AC266" s="1" t="s">
        <v>3061</v>
      </c>
    </row>
    <row r="267" spans="1:29" ht="14.25" customHeight="1">
      <c r="A267" s="3">
        <v>3650</v>
      </c>
      <c r="B267" s="1" t="s">
        <v>5596</v>
      </c>
      <c r="C267" s="1" t="str">
        <f>"JBG-0"&amp;(MID(C262,5,3)+1)</f>
        <v>JBG-048</v>
      </c>
      <c r="D267" s="3">
        <v>1</v>
      </c>
      <c r="E267" s="3" t="s">
        <v>65</v>
      </c>
      <c r="F267" s="1" t="s">
        <v>3905</v>
      </c>
      <c r="G267" s="1" t="s">
        <v>642</v>
      </c>
      <c r="H267" s="3" t="s">
        <v>5584</v>
      </c>
      <c r="I267" s="1" t="s">
        <v>641</v>
      </c>
      <c r="J267" s="1" t="s">
        <v>19</v>
      </c>
      <c r="K267" s="1">
        <v>3920</v>
      </c>
      <c r="L267" s="1" t="s">
        <v>1580</v>
      </c>
      <c r="M267" s="1" t="s">
        <v>5597</v>
      </c>
      <c r="N267" s="1" t="s">
        <v>4212</v>
      </c>
      <c r="P267" s="3" t="s">
        <v>65</v>
      </c>
      <c r="Q267" s="3">
        <v>4</v>
      </c>
      <c r="R267" s="28" t="s">
        <v>4770</v>
      </c>
      <c r="S267" s="3" t="s">
        <v>3061</v>
      </c>
      <c r="U267" s="3" t="s">
        <v>3061</v>
      </c>
      <c r="V267" s="3" t="s">
        <v>3061</v>
      </c>
      <c r="W267" s="1" t="s">
        <v>3061</v>
      </c>
      <c r="X267" s="1" t="s">
        <v>3061</v>
      </c>
      <c r="Y267" s="1" t="s">
        <v>3061</v>
      </c>
      <c r="Z267" s="1" t="s">
        <v>3061</v>
      </c>
      <c r="AB267" s="65" t="s">
        <v>3061</v>
      </c>
      <c r="AC267" s="1" t="s">
        <v>3061</v>
      </c>
    </row>
    <row r="268" spans="1:29" ht="14.25" customHeight="1">
      <c r="A268" s="3">
        <v>3660</v>
      </c>
      <c r="B268" s="1" t="s">
        <v>5596</v>
      </c>
      <c r="C268" s="1" t="str">
        <f>"JBT-"&amp;(MID(C266,5,3)+1)</f>
        <v>JBT-208</v>
      </c>
      <c r="D268" s="3">
        <v>2</v>
      </c>
      <c r="E268" s="3" t="s">
        <v>16</v>
      </c>
      <c r="F268" s="1" t="s">
        <v>643</v>
      </c>
      <c r="G268" s="1" t="s">
        <v>5605</v>
      </c>
      <c r="H268" s="3" t="s">
        <v>5586</v>
      </c>
      <c r="I268" s="1" t="s">
        <v>225</v>
      </c>
      <c r="J268" s="1" t="s">
        <v>11</v>
      </c>
      <c r="K268" s="1">
        <v>3940</v>
      </c>
      <c r="L268" s="1" t="s">
        <v>1356</v>
      </c>
      <c r="M268" s="1" t="s">
        <v>4213</v>
      </c>
      <c r="N268" s="1" t="s">
        <v>5605</v>
      </c>
      <c r="P268" s="3" t="s">
        <v>16</v>
      </c>
      <c r="Q268" s="3">
        <v>5</v>
      </c>
      <c r="R268" s="28" t="s">
        <v>4771</v>
      </c>
      <c r="S268" s="3" t="s">
        <v>3061</v>
      </c>
      <c r="U268" s="3" t="s">
        <v>3061</v>
      </c>
      <c r="V268" s="3" t="s">
        <v>3061</v>
      </c>
      <c r="W268" s="1" t="s">
        <v>3061</v>
      </c>
      <c r="X268" s="1" t="s">
        <v>3061</v>
      </c>
      <c r="Y268" s="1" t="s">
        <v>3061</v>
      </c>
      <c r="Z268" s="1" t="s">
        <v>3061</v>
      </c>
      <c r="AB268" s="65" t="s">
        <v>3061</v>
      </c>
      <c r="AC268" s="1" t="s">
        <v>3061</v>
      </c>
    </row>
    <row r="269" spans="1:29" ht="14.25" customHeight="1">
      <c r="A269" s="3">
        <v>3670</v>
      </c>
      <c r="B269" s="1" t="s">
        <v>5596</v>
      </c>
      <c r="C269" s="1" t="str">
        <f>"JBT-"&amp;(MID(C268,5,3)+1)</f>
        <v>JBT-209</v>
      </c>
      <c r="D269" s="3">
        <v>2</v>
      </c>
      <c r="E269" s="3" t="s">
        <v>16</v>
      </c>
      <c r="F269" s="1" t="s">
        <v>234</v>
      </c>
      <c r="G269" s="1" t="s">
        <v>647</v>
      </c>
      <c r="H269" s="3" t="s">
        <v>1656</v>
      </c>
      <c r="I269" s="1" t="s">
        <v>231</v>
      </c>
      <c r="J269" s="1" t="s">
        <v>11</v>
      </c>
      <c r="K269" s="1">
        <v>3950</v>
      </c>
      <c r="L269" s="1" t="s">
        <v>1357</v>
      </c>
      <c r="M269" s="1" t="s">
        <v>4214</v>
      </c>
      <c r="N269" s="1" t="s">
        <v>647</v>
      </c>
      <c r="P269" s="3" t="s">
        <v>16</v>
      </c>
      <c r="Q269" s="3">
        <v>5</v>
      </c>
      <c r="R269" s="28" t="s">
        <v>4772</v>
      </c>
      <c r="S269" s="3" t="s">
        <v>3061</v>
      </c>
      <c r="U269" s="3" t="s">
        <v>3061</v>
      </c>
      <c r="V269" s="3" t="s">
        <v>3061</v>
      </c>
      <c r="W269" s="1" t="s">
        <v>3061</v>
      </c>
      <c r="X269" s="1" t="s">
        <v>3061</v>
      </c>
      <c r="Y269" s="1" t="s">
        <v>3061</v>
      </c>
      <c r="Z269" s="1" t="s">
        <v>3061</v>
      </c>
      <c r="AB269" s="65" t="s">
        <v>3061</v>
      </c>
      <c r="AC269" s="1" t="s">
        <v>3061</v>
      </c>
    </row>
    <row r="270" spans="1:29" ht="14.25" customHeight="1">
      <c r="A270" s="3">
        <v>3680</v>
      </c>
      <c r="B270" s="1" t="s">
        <v>5596</v>
      </c>
      <c r="C270" s="1" t="str">
        <f>"JBT-"&amp;(MID(C269,5,3)+1)</f>
        <v>JBT-210</v>
      </c>
      <c r="D270" s="3">
        <v>2</v>
      </c>
      <c r="E270" s="3" t="s">
        <v>16</v>
      </c>
      <c r="F270" s="1" t="s">
        <v>650</v>
      </c>
      <c r="G270" s="1" t="s">
        <v>651</v>
      </c>
      <c r="H270" s="3" t="s">
        <v>1695</v>
      </c>
      <c r="I270" s="1" t="s">
        <v>649</v>
      </c>
      <c r="J270" s="1" t="s">
        <v>11</v>
      </c>
      <c r="K270" s="1">
        <v>3960</v>
      </c>
      <c r="L270" s="1" t="s">
        <v>1358</v>
      </c>
      <c r="M270" s="1" t="s">
        <v>4215</v>
      </c>
      <c r="N270" s="1" t="s">
        <v>651</v>
      </c>
      <c r="P270" s="3" t="s">
        <v>16</v>
      </c>
      <c r="Q270" s="3">
        <v>5</v>
      </c>
      <c r="R270" s="28" t="s">
        <v>4773</v>
      </c>
      <c r="S270" s="3" t="s">
        <v>3061</v>
      </c>
      <c r="U270" s="3" t="s">
        <v>3061</v>
      </c>
      <c r="V270" s="3" t="s">
        <v>3061</v>
      </c>
      <c r="W270" s="1" t="s">
        <v>3061</v>
      </c>
      <c r="X270" s="1" t="s">
        <v>3061</v>
      </c>
      <c r="Y270" s="1" t="s">
        <v>3061</v>
      </c>
      <c r="Z270" s="1" t="s">
        <v>3061</v>
      </c>
      <c r="AB270" s="65" t="s">
        <v>3061</v>
      </c>
      <c r="AC270" s="1" t="s">
        <v>3061</v>
      </c>
    </row>
    <row r="271" spans="1:29" ht="14.25" customHeight="1">
      <c r="A271" s="3">
        <v>3690</v>
      </c>
      <c r="B271" s="1" t="s">
        <v>5596</v>
      </c>
      <c r="C271" s="1" t="str">
        <f>"JBT-"&amp;(MID(C270,5,3)+1)</f>
        <v>JBT-211</v>
      </c>
      <c r="D271" s="3">
        <v>2</v>
      </c>
      <c r="E271" s="3" t="s">
        <v>16</v>
      </c>
      <c r="F271" s="1" t="s">
        <v>652</v>
      </c>
      <c r="G271" s="1" t="s">
        <v>5606</v>
      </c>
      <c r="H271" s="3" t="s">
        <v>2404</v>
      </c>
      <c r="I271" s="1" t="s">
        <v>315</v>
      </c>
      <c r="J271" s="1" t="s">
        <v>11</v>
      </c>
      <c r="K271" s="1">
        <v>3970</v>
      </c>
      <c r="L271" s="1" t="s">
        <v>1361</v>
      </c>
      <c r="M271" s="1" t="s">
        <v>4216</v>
      </c>
      <c r="N271" s="1" t="s">
        <v>5606</v>
      </c>
      <c r="P271" s="3" t="s">
        <v>16</v>
      </c>
      <c r="Q271" s="3">
        <v>5</v>
      </c>
      <c r="R271" s="28" t="s">
        <v>4774</v>
      </c>
      <c r="S271" s="3" t="s">
        <v>3061</v>
      </c>
      <c r="U271" s="3" t="s">
        <v>3061</v>
      </c>
      <c r="V271" s="3" t="s">
        <v>3061</v>
      </c>
      <c r="W271" s="1" t="s">
        <v>3061</v>
      </c>
      <c r="X271" s="1" t="s">
        <v>3061</v>
      </c>
      <c r="Y271" s="1" t="s">
        <v>3061</v>
      </c>
      <c r="Z271" s="1" t="s">
        <v>3061</v>
      </c>
      <c r="AB271" s="65" t="s">
        <v>3061</v>
      </c>
      <c r="AC271" s="1" t="s">
        <v>3061</v>
      </c>
    </row>
    <row r="272" spans="1:29" ht="14.25" customHeight="1">
      <c r="A272" s="3">
        <v>3700</v>
      </c>
      <c r="B272" s="1" t="s">
        <v>5596</v>
      </c>
      <c r="C272" s="1" t="str">
        <f>"JBT-"&amp;(MID(C271,5,3)+1)</f>
        <v>JBT-212</v>
      </c>
      <c r="D272" s="3">
        <v>2</v>
      </c>
      <c r="E272" s="3" t="s">
        <v>16</v>
      </c>
      <c r="F272" s="1" t="s">
        <v>654</v>
      </c>
      <c r="G272" s="1" t="s">
        <v>4219</v>
      </c>
      <c r="H272" s="3" t="s">
        <v>1656</v>
      </c>
      <c r="I272" s="1" t="s">
        <v>239</v>
      </c>
      <c r="J272" s="1" t="s">
        <v>11</v>
      </c>
      <c r="K272" s="1">
        <v>3980</v>
      </c>
      <c r="L272" s="1" t="s">
        <v>1364</v>
      </c>
      <c r="M272" s="1" t="s">
        <v>4218</v>
      </c>
      <c r="N272" s="1" t="s">
        <v>4219</v>
      </c>
      <c r="P272" s="3" t="s">
        <v>16</v>
      </c>
      <c r="Q272" s="3">
        <v>5</v>
      </c>
      <c r="R272" s="28" t="s">
        <v>4775</v>
      </c>
      <c r="S272" s="3" t="s">
        <v>3061</v>
      </c>
      <c r="U272" s="3" t="s">
        <v>3061</v>
      </c>
      <c r="V272" s="3" t="s">
        <v>3061</v>
      </c>
      <c r="W272" s="1" t="s">
        <v>3061</v>
      </c>
      <c r="X272" s="1" t="s">
        <v>3061</v>
      </c>
      <c r="Y272" s="1" t="s">
        <v>3061</v>
      </c>
      <c r="Z272" s="1" t="s">
        <v>3061</v>
      </c>
      <c r="AB272" s="65" t="s">
        <v>3061</v>
      </c>
      <c r="AC272" s="1" t="s">
        <v>3061</v>
      </c>
    </row>
    <row r="273" spans="1:29" ht="14.25" customHeight="1">
      <c r="A273" s="3">
        <v>3710</v>
      </c>
      <c r="B273" s="1" t="s">
        <v>5596</v>
      </c>
      <c r="C273" s="1" t="str">
        <f>"JBT-"&amp;(MID(C272,5,3)+1)</f>
        <v>JBT-213</v>
      </c>
      <c r="D273" s="3">
        <v>2</v>
      </c>
      <c r="E273" s="3" t="s">
        <v>16</v>
      </c>
      <c r="F273" s="1" t="s">
        <v>656</v>
      </c>
      <c r="G273" s="1" t="s">
        <v>4221</v>
      </c>
      <c r="H273" s="3" t="s">
        <v>1656</v>
      </c>
      <c r="I273" s="1" t="s">
        <v>240</v>
      </c>
      <c r="J273" s="1" t="s">
        <v>11</v>
      </c>
      <c r="K273" s="1">
        <v>3990</v>
      </c>
      <c r="L273" s="1" t="s">
        <v>1370</v>
      </c>
      <c r="M273" s="1" t="s">
        <v>4220</v>
      </c>
      <c r="N273" s="1" t="s">
        <v>4221</v>
      </c>
      <c r="P273" s="3" t="s">
        <v>16</v>
      </c>
      <c r="Q273" s="3">
        <v>5</v>
      </c>
      <c r="R273" s="28" t="s">
        <v>4776</v>
      </c>
      <c r="S273" s="3" t="s">
        <v>3061</v>
      </c>
      <c r="U273" s="3" t="s">
        <v>3061</v>
      </c>
      <c r="V273" s="3" t="s">
        <v>3061</v>
      </c>
      <c r="W273" s="1" t="s">
        <v>3061</v>
      </c>
      <c r="X273" s="1" t="s">
        <v>3061</v>
      </c>
      <c r="Y273" s="1" t="s">
        <v>3061</v>
      </c>
      <c r="Z273" s="1" t="s">
        <v>3061</v>
      </c>
      <c r="AB273" s="65" t="s">
        <v>3061</v>
      </c>
      <c r="AC273" s="1" t="s">
        <v>3061</v>
      </c>
    </row>
    <row r="274" spans="1:29" ht="14.25" customHeight="1">
      <c r="A274" s="3">
        <v>3720</v>
      </c>
      <c r="B274" s="1" t="s">
        <v>5596</v>
      </c>
      <c r="C274" s="1" t="str">
        <f>"JBG-0"&amp;(MID(C267,5,3)+1)</f>
        <v>JBG-049</v>
      </c>
      <c r="D274" s="3">
        <v>1</v>
      </c>
      <c r="E274" s="3" t="s">
        <v>16</v>
      </c>
      <c r="F274" s="1" t="s">
        <v>3906</v>
      </c>
      <c r="G274" s="1" t="s">
        <v>660</v>
      </c>
      <c r="H274" s="3" t="s">
        <v>5584</v>
      </c>
      <c r="I274" s="1" t="s">
        <v>658</v>
      </c>
      <c r="J274" s="1" t="s">
        <v>19</v>
      </c>
      <c r="K274" s="1">
        <v>4000</v>
      </c>
      <c r="L274" s="1" t="s">
        <v>1581</v>
      </c>
      <c r="M274" s="1" t="s">
        <v>4222</v>
      </c>
      <c r="N274" s="1" t="s">
        <v>659</v>
      </c>
      <c r="P274" s="3" t="s">
        <v>16</v>
      </c>
      <c r="Q274" s="3">
        <v>4</v>
      </c>
      <c r="R274" s="28" t="s">
        <v>4777</v>
      </c>
      <c r="S274" s="3">
        <v>1140</v>
      </c>
      <c r="T274" s="1" t="s">
        <v>1359</v>
      </c>
      <c r="U274" s="3" t="s">
        <v>16</v>
      </c>
      <c r="V274" s="3">
        <v>2</v>
      </c>
      <c r="W274" s="1" t="s">
        <v>2180</v>
      </c>
      <c r="X274" s="1" t="s">
        <v>2181</v>
      </c>
      <c r="Y274" s="1" t="s">
        <v>1360</v>
      </c>
      <c r="Z274" s="1" t="s">
        <v>2182</v>
      </c>
      <c r="AB274" s="65">
        <v>0</v>
      </c>
      <c r="AC274" s="1" t="s">
        <v>4051</v>
      </c>
    </row>
    <row r="275" spans="1:29" ht="14.25" customHeight="1">
      <c r="A275" s="3">
        <v>3730</v>
      </c>
      <c r="B275" s="1" t="s">
        <v>5596</v>
      </c>
      <c r="C275" s="1" t="str">
        <f>"JBT-"&amp;(MID(C273,5,3)+1)</f>
        <v>JBT-214</v>
      </c>
      <c r="D275" s="3">
        <v>2</v>
      </c>
      <c r="E275" s="3" t="s">
        <v>21</v>
      </c>
      <c r="F275" s="1" t="s">
        <v>661</v>
      </c>
      <c r="G275" s="1" t="s">
        <v>662</v>
      </c>
      <c r="H275" s="3" t="s">
        <v>1640</v>
      </c>
      <c r="I275" s="1" t="s">
        <v>242</v>
      </c>
      <c r="J275" s="1" t="s">
        <v>11</v>
      </c>
      <c r="K275" s="1">
        <v>4020</v>
      </c>
      <c r="L275" s="1" t="s">
        <v>1373</v>
      </c>
      <c r="M275" s="1" t="s">
        <v>4223</v>
      </c>
      <c r="N275" s="1" t="s">
        <v>662</v>
      </c>
      <c r="P275" s="3" t="s">
        <v>21</v>
      </c>
      <c r="Q275" s="3">
        <v>5</v>
      </c>
      <c r="R275" s="28" t="s">
        <v>5707</v>
      </c>
      <c r="S275" s="3">
        <v>1150</v>
      </c>
      <c r="T275" s="1" t="s">
        <v>1362</v>
      </c>
      <c r="U275" s="3" t="s">
        <v>16</v>
      </c>
      <c r="V275" s="3">
        <v>3</v>
      </c>
      <c r="W275" s="1" t="s">
        <v>2186</v>
      </c>
      <c r="X275" s="1" t="s">
        <v>2187</v>
      </c>
      <c r="Y275" s="1" t="s">
        <v>1363</v>
      </c>
      <c r="Z275" s="1" t="s">
        <v>2188</v>
      </c>
      <c r="AB275" s="65" t="s">
        <v>1640</v>
      </c>
      <c r="AC275" s="1" t="s">
        <v>4052</v>
      </c>
    </row>
    <row r="276" spans="1:29" ht="14.25" customHeight="1">
      <c r="A276" s="3">
        <v>3740</v>
      </c>
      <c r="B276" s="1" t="s">
        <v>5596</v>
      </c>
      <c r="C276" s="1" t="str">
        <f>"JBT-"&amp;(MID(C275,5,3)+1)</f>
        <v>JBT-215</v>
      </c>
      <c r="D276" s="3">
        <v>2</v>
      </c>
      <c r="E276" s="3" t="s">
        <v>21</v>
      </c>
      <c r="F276" s="1" t="s">
        <v>663</v>
      </c>
      <c r="G276" s="1" t="s">
        <v>664</v>
      </c>
      <c r="H276" s="3" t="s">
        <v>1640</v>
      </c>
      <c r="I276" s="1" t="s">
        <v>244</v>
      </c>
      <c r="J276" s="1" t="s">
        <v>11</v>
      </c>
      <c r="K276" s="1">
        <v>4030</v>
      </c>
      <c r="L276" s="1" t="s">
        <v>1376</v>
      </c>
      <c r="M276" s="1" t="s">
        <v>4224</v>
      </c>
      <c r="N276" s="1" t="s">
        <v>664</v>
      </c>
      <c r="P276" s="3" t="s">
        <v>21</v>
      </c>
      <c r="Q276" s="3">
        <v>5</v>
      </c>
      <c r="R276" s="28" t="s">
        <v>5708</v>
      </c>
      <c r="S276" s="3">
        <v>1160</v>
      </c>
      <c r="T276" s="1" t="s">
        <v>1365</v>
      </c>
      <c r="U276" s="3" t="s">
        <v>16</v>
      </c>
      <c r="V276" s="3">
        <v>3</v>
      </c>
      <c r="W276" s="1" t="s">
        <v>2191</v>
      </c>
      <c r="X276" s="1" t="s">
        <v>2192</v>
      </c>
      <c r="Y276" s="1" t="s">
        <v>1366</v>
      </c>
      <c r="Z276" s="1" t="s">
        <v>2193</v>
      </c>
      <c r="AB276" s="65" t="s">
        <v>1640</v>
      </c>
      <c r="AC276" s="1" t="s">
        <v>4053</v>
      </c>
    </row>
    <row r="277" spans="1:29" ht="14.25" customHeight="1">
      <c r="A277" s="3">
        <v>3750</v>
      </c>
      <c r="B277" s="1" t="s">
        <v>5596</v>
      </c>
      <c r="C277" s="1" t="str">
        <f>"JBG-0"&amp;(MID(C274,5,3)+1)</f>
        <v>JBG-050</v>
      </c>
      <c r="D277" s="3">
        <v>1</v>
      </c>
      <c r="E277" s="3" t="s">
        <v>16</v>
      </c>
      <c r="F277" s="1" t="s">
        <v>1756</v>
      </c>
      <c r="G277" s="1" t="s">
        <v>667</v>
      </c>
      <c r="H277" s="3" t="s">
        <v>5584</v>
      </c>
      <c r="I277" s="1" t="s">
        <v>246</v>
      </c>
      <c r="J277" s="1" t="s">
        <v>19</v>
      </c>
      <c r="K277" s="1">
        <v>4040</v>
      </c>
      <c r="L277" s="1" t="s">
        <v>1582</v>
      </c>
      <c r="M277" s="1" t="s">
        <v>665</v>
      </c>
      <c r="N277" s="1" t="s">
        <v>666</v>
      </c>
      <c r="P277" s="3" t="s">
        <v>16</v>
      </c>
      <c r="Q277" s="3">
        <v>4</v>
      </c>
      <c r="R277" s="42" t="s">
        <v>4778</v>
      </c>
      <c r="S277" s="3">
        <v>2920</v>
      </c>
      <c r="T277" s="1" t="s">
        <v>1367</v>
      </c>
      <c r="U277" s="3" t="s">
        <v>65</v>
      </c>
      <c r="V277" s="3">
        <v>1</v>
      </c>
      <c r="W277" s="1" t="s">
        <v>1368</v>
      </c>
      <c r="X277" s="1" t="s">
        <v>1756</v>
      </c>
      <c r="Y277" s="1" t="s">
        <v>1369</v>
      </c>
      <c r="Z277" s="1" t="s">
        <v>1757</v>
      </c>
      <c r="AB277" s="65">
        <v>0</v>
      </c>
      <c r="AC277" s="1" t="s">
        <v>4054</v>
      </c>
    </row>
    <row r="278" spans="1:29" ht="14.25" customHeight="1">
      <c r="A278" s="3">
        <v>3760</v>
      </c>
      <c r="B278" s="1" t="s">
        <v>5596</v>
      </c>
      <c r="C278" s="1" t="str">
        <f>"JBT-"&amp;(MID(C276,5,3)+1)</f>
        <v>JBT-216</v>
      </c>
      <c r="D278" s="3">
        <v>2</v>
      </c>
      <c r="E278" s="3" t="s">
        <v>16</v>
      </c>
      <c r="F278" s="1" t="s">
        <v>4226</v>
      </c>
      <c r="G278" s="1" t="s">
        <v>4227</v>
      </c>
      <c r="H278" s="3" t="s">
        <v>1656</v>
      </c>
      <c r="I278" s="42" t="s">
        <v>4225</v>
      </c>
      <c r="J278" s="42" t="s">
        <v>11</v>
      </c>
      <c r="K278" s="1">
        <v>4060</v>
      </c>
      <c r="L278" s="42" t="s">
        <v>1380</v>
      </c>
      <c r="M278" s="42" t="s">
        <v>4226</v>
      </c>
      <c r="N278" s="42" t="s">
        <v>4227</v>
      </c>
      <c r="O278" s="43"/>
      <c r="P278" s="43" t="s">
        <v>16</v>
      </c>
      <c r="Q278" s="3">
        <v>5</v>
      </c>
      <c r="R278" s="42" t="s">
        <v>4779</v>
      </c>
      <c r="S278" s="3">
        <v>2930</v>
      </c>
      <c r="T278" s="7" t="s">
        <v>3860</v>
      </c>
      <c r="U278" s="3" t="s">
        <v>16</v>
      </c>
      <c r="V278" s="3">
        <v>2</v>
      </c>
      <c r="W278" s="1" t="s">
        <v>1761</v>
      </c>
      <c r="X278" s="1" t="s">
        <v>1762</v>
      </c>
      <c r="Y278" s="1" t="s">
        <v>1763</v>
      </c>
      <c r="Z278" s="1" t="s">
        <v>1764</v>
      </c>
      <c r="AB278" s="65" t="s">
        <v>1632</v>
      </c>
      <c r="AC278" s="1" t="s">
        <v>5000</v>
      </c>
    </row>
    <row r="279" spans="1:29" ht="14.25" customHeight="1">
      <c r="A279" s="3">
        <v>3770</v>
      </c>
      <c r="B279" s="1" t="s">
        <v>5596</v>
      </c>
      <c r="C279" s="1" t="str">
        <f>"JBT-"&amp;(MID(C278,5,3)+1)</f>
        <v>JBT-217</v>
      </c>
      <c r="D279" s="3">
        <v>2</v>
      </c>
      <c r="E279" s="3" t="s">
        <v>16</v>
      </c>
      <c r="F279" s="1" t="s">
        <v>668</v>
      </c>
      <c r="G279" s="1" t="s">
        <v>669</v>
      </c>
      <c r="H279" s="3" t="s">
        <v>1695</v>
      </c>
      <c r="I279" s="1" t="s">
        <v>247</v>
      </c>
      <c r="J279" s="1" t="s">
        <v>11</v>
      </c>
      <c r="K279" s="1">
        <v>4070</v>
      </c>
      <c r="L279" s="1" t="s">
        <v>1383</v>
      </c>
      <c r="M279" s="1" t="s">
        <v>668</v>
      </c>
      <c r="N279" s="1" t="s">
        <v>669</v>
      </c>
      <c r="P279" s="3" t="s">
        <v>16</v>
      </c>
      <c r="Q279" s="3">
        <v>5</v>
      </c>
      <c r="R279" s="28" t="s">
        <v>4780</v>
      </c>
      <c r="S279" s="3">
        <v>2940</v>
      </c>
      <c r="T279" s="1" t="s">
        <v>1371</v>
      </c>
      <c r="U279" s="3" t="s">
        <v>16</v>
      </c>
      <c r="V279" s="3">
        <v>2</v>
      </c>
      <c r="W279" s="1" t="s">
        <v>1767</v>
      </c>
      <c r="X279" s="1" t="s">
        <v>1756</v>
      </c>
      <c r="Y279" s="1" t="s">
        <v>1372</v>
      </c>
      <c r="Z279" s="1" t="s">
        <v>1768</v>
      </c>
      <c r="AB279" s="65" t="s">
        <v>1695</v>
      </c>
      <c r="AC279" s="1" t="s">
        <v>4055</v>
      </c>
    </row>
    <row r="280" spans="1:29" ht="14.25" customHeight="1">
      <c r="A280" s="3">
        <v>3780</v>
      </c>
      <c r="B280" s="1" t="s">
        <v>5596</v>
      </c>
      <c r="C280" s="1" t="str">
        <f>"JBT-"&amp;(MID(C279,5,3)+1)</f>
        <v>JBT-218</v>
      </c>
      <c r="D280" s="3">
        <v>2</v>
      </c>
      <c r="E280" s="3" t="s">
        <v>16</v>
      </c>
      <c r="F280" s="1" t="s">
        <v>670</v>
      </c>
      <c r="G280" s="1" t="s">
        <v>671</v>
      </c>
      <c r="H280" s="3" t="s">
        <v>1640</v>
      </c>
      <c r="I280" s="1" t="s">
        <v>249</v>
      </c>
      <c r="J280" s="1" t="s">
        <v>11</v>
      </c>
      <c r="K280" s="1">
        <v>4080</v>
      </c>
      <c r="L280" s="1" t="s">
        <v>1386</v>
      </c>
      <c r="M280" s="1" t="s">
        <v>670</v>
      </c>
      <c r="N280" s="1" t="s">
        <v>671</v>
      </c>
      <c r="P280" s="3" t="s">
        <v>16</v>
      </c>
      <c r="Q280" s="3">
        <v>5</v>
      </c>
      <c r="R280" s="28" t="s">
        <v>5709</v>
      </c>
      <c r="S280" s="3">
        <v>2960</v>
      </c>
      <c r="T280" s="1" t="s">
        <v>1374</v>
      </c>
      <c r="U280" s="3" t="s">
        <v>16</v>
      </c>
      <c r="V280" s="3">
        <v>2</v>
      </c>
      <c r="W280" s="1" t="s">
        <v>1781</v>
      </c>
      <c r="X280" s="1" t="s">
        <v>1782</v>
      </c>
      <c r="Y280" s="1" t="s">
        <v>1375</v>
      </c>
      <c r="Z280" s="1" t="s">
        <v>1783</v>
      </c>
      <c r="AB280" s="65" t="s">
        <v>1640</v>
      </c>
      <c r="AC280" s="1" t="s">
        <v>4056</v>
      </c>
    </row>
    <row r="281" spans="1:29" ht="14.25" customHeight="1">
      <c r="A281" s="3">
        <v>3790</v>
      </c>
      <c r="B281" s="1" t="s">
        <v>5596</v>
      </c>
      <c r="C281" s="1" t="str">
        <f>"JBT-"&amp;(MID(C280,5,3)+1)</f>
        <v>JBT-219</v>
      </c>
      <c r="D281" s="3">
        <v>2</v>
      </c>
      <c r="E281" s="3" t="s">
        <v>16</v>
      </c>
      <c r="F281" s="1" t="s">
        <v>673</v>
      </c>
      <c r="G281" s="1" t="s">
        <v>674</v>
      </c>
      <c r="H281" s="3" t="s">
        <v>1656</v>
      </c>
      <c r="I281" s="1" t="s">
        <v>672</v>
      </c>
      <c r="J281" s="1" t="s">
        <v>11</v>
      </c>
      <c r="K281" s="1">
        <v>4090</v>
      </c>
      <c r="L281" s="1" t="s">
        <v>1389</v>
      </c>
      <c r="M281" s="1" t="s">
        <v>673</v>
      </c>
      <c r="N281" s="1" t="s">
        <v>674</v>
      </c>
      <c r="P281" s="3" t="s">
        <v>16</v>
      </c>
      <c r="Q281" s="3">
        <v>5</v>
      </c>
      <c r="R281" s="28" t="s">
        <v>4781</v>
      </c>
      <c r="S281" s="3" t="s">
        <v>3061</v>
      </c>
      <c r="U281" s="3" t="s">
        <v>3061</v>
      </c>
      <c r="V281" s="3" t="s">
        <v>3061</v>
      </c>
      <c r="W281" s="1" t="s">
        <v>3061</v>
      </c>
      <c r="X281" s="1" t="s">
        <v>3061</v>
      </c>
      <c r="Y281" s="1" t="s">
        <v>3061</v>
      </c>
      <c r="Z281" s="1" t="s">
        <v>3061</v>
      </c>
      <c r="AB281" s="65" t="s">
        <v>3061</v>
      </c>
      <c r="AC281" s="1" t="s">
        <v>3061</v>
      </c>
    </row>
    <row r="282" spans="1:29" ht="14.25" customHeight="1">
      <c r="A282" s="3">
        <v>3800</v>
      </c>
      <c r="B282" s="1" t="s">
        <v>5596</v>
      </c>
      <c r="C282" s="1" t="str">
        <f>"JBT-"&amp;(MID(C281,5,3)+1)</f>
        <v>JBT-220</v>
      </c>
      <c r="D282" s="3">
        <v>2</v>
      </c>
      <c r="E282" s="3" t="s">
        <v>16</v>
      </c>
      <c r="F282" s="1" t="s">
        <v>1774</v>
      </c>
      <c r="G282" s="1" t="s">
        <v>4230</v>
      </c>
      <c r="H282" s="3" t="s">
        <v>1775</v>
      </c>
      <c r="I282" s="42" t="s">
        <v>4229</v>
      </c>
      <c r="J282" s="42" t="s">
        <v>11</v>
      </c>
      <c r="K282" s="1">
        <v>4100</v>
      </c>
      <c r="L282" s="42" t="s">
        <v>1392</v>
      </c>
      <c r="M282" s="42" t="s">
        <v>1774</v>
      </c>
      <c r="N282" s="42" t="s">
        <v>4230</v>
      </c>
      <c r="O282" s="43"/>
      <c r="P282" s="43" t="s">
        <v>16</v>
      </c>
      <c r="Q282" s="3">
        <v>5</v>
      </c>
      <c r="R282" s="46" t="s">
        <v>4782</v>
      </c>
      <c r="S282" s="3">
        <v>2950</v>
      </c>
      <c r="T282" s="1" t="s">
        <v>5519</v>
      </c>
      <c r="U282" s="3" t="s">
        <v>16</v>
      </c>
      <c r="V282" s="3">
        <v>2</v>
      </c>
      <c r="W282" s="1" t="s">
        <v>1773</v>
      </c>
      <c r="X282" s="1" t="s">
        <v>1774</v>
      </c>
      <c r="Y282" s="1" t="s">
        <v>1776</v>
      </c>
      <c r="Z282" s="1" t="s">
        <v>1777</v>
      </c>
      <c r="AB282" s="65" t="s">
        <v>1775</v>
      </c>
      <c r="AC282" s="1" t="s">
        <v>5001</v>
      </c>
    </row>
    <row r="283" spans="1:29" ht="14.25" customHeight="1">
      <c r="A283" s="3">
        <v>3810</v>
      </c>
      <c r="B283" s="1" t="s">
        <v>5596</v>
      </c>
      <c r="C283" s="1" t="str">
        <f>"JBG-0"&amp;(MID(C277,5,3)+1)</f>
        <v>JBG-051</v>
      </c>
      <c r="D283" s="3">
        <v>1</v>
      </c>
      <c r="E283" s="3" t="s">
        <v>16</v>
      </c>
      <c r="F283" s="1" t="s">
        <v>3907</v>
      </c>
      <c r="G283" s="1" t="s">
        <v>253</v>
      </c>
      <c r="H283" s="3" t="s">
        <v>5584</v>
      </c>
      <c r="I283" s="1" t="s">
        <v>676</v>
      </c>
      <c r="J283" s="1" t="s">
        <v>19</v>
      </c>
      <c r="K283" s="1">
        <v>4110</v>
      </c>
      <c r="L283" s="1" t="s">
        <v>1583</v>
      </c>
      <c r="M283" s="1" t="s">
        <v>251</v>
      </c>
      <c r="N283" s="1" t="s">
        <v>252</v>
      </c>
      <c r="P283" s="3" t="s">
        <v>16</v>
      </c>
      <c r="Q283" s="3">
        <v>4</v>
      </c>
      <c r="R283" s="28" t="s">
        <v>4783</v>
      </c>
      <c r="S283" s="3" t="s">
        <v>3061</v>
      </c>
      <c r="U283" s="3" t="s">
        <v>3061</v>
      </c>
      <c r="V283" s="3" t="s">
        <v>3061</v>
      </c>
      <c r="W283" s="1" t="s">
        <v>3061</v>
      </c>
      <c r="X283" s="1" t="s">
        <v>3061</v>
      </c>
      <c r="Y283" s="1" t="s">
        <v>3061</v>
      </c>
      <c r="Z283" s="1" t="s">
        <v>3061</v>
      </c>
      <c r="AB283" s="65" t="s">
        <v>3061</v>
      </c>
      <c r="AC283" s="1" t="s">
        <v>3061</v>
      </c>
    </row>
    <row r="284" spans="1:29" ht="14.25" customHeight="1">
      <c r="A284" s="3">
        <v>3820</v>
      </c>
      <c r="B284" s="1" t="s">
        <v>5596</v>
      </c>
      <c r="C284" s="1" t="str">
        <f>"JBT-"&amp;(MID(C282,5,3)+1)</f>
        <v>JBT-221</v>
      </c>
      <c r="D284" s="3">
        <v>2</v>
      </c>
      <c r="E284" s="3" t="s">
        <v>21</v>
      </c>
      <c r="F284" s="1" t="s">
        <v>3963</v>
      </c>
      <c r="G284" s="1" t="s">
        <v>5607</v>
      </c>
      <c r="H284" s="3" t="s">
        <v>1775</v>
      </c>
      <c r="I284" s="1" t="s">
        <v>256</v>
      </c>
      <c r="J284" s="1" t="s">
        <v>11</v>
      </c>
      <c r="K284" s="1">
        <v>4130</v>
      </c>
      <c r="L284" s="1" t="s">
        <v>1395</v>
      </c>
      <c r="M284" s="1" t="s">
        <v>679</v>
      </c>
      <c r="N284" s="1" t="s">
        <v>5607</v>
      </c>
      <c r="P284" s="3" t="s">
        <v>16</v>
      </c>
      <c r="Q284" s="3">
        <v>5</v>
      </c>
      <c r="R284" s="28" t="s">
        <v>4784</v>
      </c>
      <c r="S284" s="3" t="s">
        <v>3061</v>
      </c>
      <c r="U284" s="3" t="s">
        <v>3061</v>
      </c>
      <c r="V284" s="3" t="s">
        <v>3061</v>
      </c>
      <c r="W284" s="1" t="s">
        <v>3061</v>
      </c>
      <c r="X284" s="1" t="s">
        <v>3061</v>
      </c>
      <c r="Y284" s="1" t="s">
        <v>3061</v>
      </c>
      <c r="Z284" s="1" t="s">
        <v>3061</v>
      </c>
      <c r="AB284" s="65" t="s">
        <v>3061</v>
      </c>
      <c r="AC284" s="1" t="s">
        <v>3061</v>
      </c>
    </row>
    <row r="285" spans="1:29" ht="14.25" customHeight="1">
      <c r="A285" s="3">
        <v>3830</v>
      </c>
      <c r="B285" s="1" t="s">
        <v>5596</v>
      </c>
      <c r="C285" s="1" t="str">
        <f>"JBT-"&amp;(MID(C284,5,3)+1)</f>
        <v>JBT-222</v>
      </c>
      <c r="D285" s="3">
        <v>2</v>
      </c>
      <c r="E285" s="3" t="s">
        <v>21</v>
      </c>
      <c r="F285" s="1" t="s">
        <v>680</v>
      </c>
      <c r="G285" s="1" t="s">
        <v>260</v>
      </c>
      <c r="H285" s="3" t="s">
        <v>1775</v>
      </c>
      <c r="I285" s="1" t="s">
        <v>258</v>
      </c>
      <c r="J285" s="1" t="s">
        <v>11</v>
      </c>
      <c r="K285" s="1">
        <v>4140</v>
      </c>
      <c r="L285" s="1" t="s">
        <v>1398</v>
      </c>
      <c r="M285" s="1" t="s">
        <v>4231</v>
      </c>
      <c r="N285" s="1" t="s">
        <v>260</v>
      </c>
      <c r="P285" s="3" t="s">
        <v>16</v>
      </c>
      <c r="Q285" s="3">
        <v>5</v>
      </c>
      <c r="R285" s="28" t="s">
        <v>4785</v>
      </c>
      <c r="S285" s="3" t="s">
        <v>3061</v>
      </c>
      <c r="U285" s="3" t="s">
        <v>3061</v>
      </c>
      <c r="V285" s="3" t="s">
        <v>3061</v>
      </c>
      <c r="W285" s="1" t="s">
        <v>3061</v>
      </c>
      <c r="X285" s="1" t="s">
        <v>3061</v>
      </c>
      <c r="Y285" s="1" t="s">
        <v>3061</v>
      </c>
      <c r="Z285" s="1" t="s">
        <v>3061</v>
      </c>
      <c r="AB285" s="65" t="s">
        <v>3061</v>
      </c>
      <c r="AC285" s="1" t="s">
        <v>3061</v>
      </c>
    </row>
    <row r="286" spans="1:29" ht="14.25" customHeight="1">
      <c r="A286" s="3">
        <v>3840</v>
      </c>
      <c r="B286" s="1" t="s">
        <v>5596</v>
      </c>
      <c r="C286" s="1" t="str">
        <f>"JBT-"&amp;(MID(C285,5,3)+1)</f>
        <v>JBT-223</v>
      </c>
      <c r="D286" s="3">
        <v>2</v>
      </c>
      <c r="E286" s="3" t="s">
        <v>21</v>
      </c>
      <c r="F286" s="1" t="s">
        <v>3928</v>
      </c>
      <c r="G286" s="1" t="s">
        <v>5608</v>
      </c>
      <c r="H286" s="3" t="s">
        <v>1775</v>
      </c>
      <c r="I286" s="1" t="s">
        <v>261</v>
      </c>
      <c r="J286" s="1" t="s">
        <v>11</v>
      </c>
      <c r="K286" s="1">
        <v>4150</v>
      </c>
      <c r="L286" s="1" t="s">
        <v>1401</v>
      </c>
      <c r="M286" s="1" t="s">
        <v>681</v>
      </c>
      <c r="N286" s="1" t="s">
        <v>5608</v>
      </c>
      <c r="P286" s="3" t="s">
        <v>16</v>
      </c>
      <c r="Q286" s="3">
        <v>5</v>
      </c>
      <c r="R286" s="28" t="s">
        <v>4786</v>
      </c>
      <c r="S286" s="3" t="s">
        <v>3061</v>
      </c>
      <c r="U286" s="3" t="s">
        <v>3061</v>
      </c>
      <c r="V286" s="3" t="s">
        <v>3061</v>
      </c>
      <c r="W286" s="1" t="s">
        <v>3061</v>
      </c>
      <c r="X286" s="1" t="s">
        <v>3061</v>
      </c>
      <c r="Y286" s="1" t="s">
        <v>3061</v>
      </c>
      <c r="Z286" s="1" t="s">
        <v>3061</v>
      </c>
      <c r="AB286" s="65" t="s">
        <v>3061</v>
      </c>
      <c r="AC286" s="1" t="s">
        <v>3061</v>
      </c>
    </row>
    <row r="287" spans="1:29" ht="14.25" customHeight="1">
      <c r="A287" s="3">
        <v>3850</v>
      </c>
      <c r="B287" s="1" t="s">
        <v>5596</v>
      </c>
      <c r="C287" s="1" t="str">
        <f>"JBT-"&amp;(MID(C286,5,3)+1)</f>
        <v>JBT-224</v>
      </c>
      <c r="D287" s="3">
        <v>2</v>
      </c>
      <c r="E287" s="3" t="s">
        <v>16</v>
      </c>
      <c r="F287" s="1" t="s">
        <v>682</v>
      </c>
      <c r="G287" s="1" t="s">
        <v>4233</v>
      </c>
      <c r="H287" s="3" t="s">
        <v>1775</v>
      </c>
      <c r="I287" s="1" t="s">
        <v>263</v>
      </c>
      <c r="J287" s="1" t="s">
        <v>11</v>
      </c>
      <c r="K287" s="1">
        <v>4160</v>
      </c>
      <c r="L287" s="1" t="s">
        <v>1404</v>
      </c>
      <c r="M287" s="1" t="s">
        <v>682</v>
      </c>
      <c r="N287" s="1" t="s">
        <v>4233</v>
      </c>
      <c r="P287" s="3" t="s">
        <v>16</v>
      </c>
      <c r="Q287" s="3">
        <v>5</v>
      </c>
      <c r="R287" s="28" t="s">
        <v>4787</v>
      </c>
      <c r="S287" s="3">
        <v>3700</v>
      </c>
      <c r="T287" s="1" t="s">
        <v>1396</v>
      </c>
      <c r="U287" s="3" t="s">
        <v>16</v>
      </c>
      <c r="V287" s="3">
        <v>2</v>
      </c>
      <c r="W287" s="1" t="s">
        <v>2367</v>
      </c>
      <c r="X287" s="1" t="s">
        <v>2356</v>
      </c>
      <c r="Y287" s="1" t="s">
        <v>1397</v>
      </c>
      <c r="Z287" s="1" t="s">
        <v>2514</v>
      </c>
      <c r="AB287" s="65" t="s">
        <v>1775</v>
      </c>
      <c r="AC287" s="1" t="s">
        <v>4064</v>
      </c>
    </row>
    <row r="288" spans="1:29" ht="14.25" customHeight="1">
      <c r="A288" s="3">
        <v>3860</v>
      </c>
      <c r="B288" s="1" t="s">
        <v>5596</v>
      </c>
      <c r="C288" s="1" t="str">
        <f>"JBT-"&amp;(MID(C287,5,3)+1)</f>
        <v>JBT-225</v>
      </c>
      <c r="D288" s="3">
        <v>2</v>
      </c>
      <c r="E288" s="3" t="s">
        <v>21</v>
      </c>
      <c r="F288" s="1" t="s">
        <v>684</v>
      </c>
      <c r="G288" s="1" t="s">
        <v>4234</v>
      </c>
      <c r="H288" s="3" t="s">
        <v>1775</v>
      </c>
      <c r="I288" s="1" t="s">
        <v>265</v>
      </c>
      <c r="J288" s="1" t="s">
        <v>11</v>
      </c>
      <c r="K288" s="1">
        <v>4170</v>
      </c>
      <c r="L288" s="1" t="s">
        <v>1405</v>
      </c>
      <c r="M288" s="1" t="s">
        <v>684</v>
      </c>
      <c r="N288" s="1" t="s">
        <v>4234</v>
      </c>
      <c r="P288" s="3" t="s">
        <v>16</v>
      </c>
      <c r="Q288" s="3">
        <v>5</v>
      </c>
      <c r="R288" s="28" t="s">
        <v>4788</v>
      </c>
      <c r="S288" s="3" t="s">
        <v>3061</v>
      </c>
      <c r="U288" s="3" t="s">
        <v>3061</v>
      </c>
      <c r="V288" s="3" t="s">
        <v>3061</v>
      </c>
      <c r="W288" s="1" t="s">
        <v>3061</v>
      </c>
      <c r="X288" s="1" t="s">
        <v>3061</v>
      </c>
      <c r="Y288" s="1" t="s">
        <v>3061</v>
      </c>
      <c r="Z288" s="1" t="s">
        <v>3061</v>
      </c>
      <c r="AB288" s="65" t="s">
        <v>3061</v>
      </c>
      <c r="AC288" s="1" t="s">
        <v>3061</v>
      </c>
    </row>
    <row r="289" spans="1:29" ht="14.25" customHeight="1">
      <c r="A289" s="3">
        <v>3870</v>
      </c>
      <c r="B289" s="1" t="s">
        <v>5596</v>
      </c>
      <c r="C289" s="1" t="str">
        <f>"JBT-"&amp;(MID(C288,5,3)+1)</f>
        <v>JBT-226</v>
      </c>
      <c r="D289" s="3">
        <v>2</v>
      </c>
      <c r="E289" s="3" t="s">
        <v>21</v>
      </c>
      <c r="F289" s="1" t="s">
        <v>3929</v>
      </c>
      <c r="G289" s="1" t="s">
        <v>266</v>
      </c>
      <c r="H289" s="3" t="s">
        <v>1775</v>
      </c>
      <c r="I289" s="1" t="s">
        <v>686</v>
      </c>
      <c r="J289" s="1" t="s">
        <v>11</v>
      </c>
      <c r="K289" s="1">
        <v>4180</v>
      </c>
      <c r="L289" s="1" t="s">
        <v>1406</v>
      </c>
      <c r="M289" s="1" t="s">
        <v>4235</v>
      </c>
      <c r="N289" s="1" t="s">
        <v>266</v>
      </c>
      <c r="P289" s="3" t="s">
        <v>16</v>
      </c>
      <c r="Q289" s="3">
        <v>5</v>
      </c>
      <c r="R289" s="28" t="s">
        <v>4789</v>
      </c>
      <c r="S289" s="3" t="s">
        <v>3061</v>
      </c>
      <c r="U289" s="3" t="s">
        <v>3061</v>
      </c>
      <c r="V289" s="3" t="s">
        <v>3061</v>
      </c>
      <c r="W289" s="1" t="s">
        <v>3061</v>
      </c>
      <c r="X289" s="1" t="s">
        <v>3061</v>
      </c>
      <c r="Y289" s="1" t="s">
        <v>3061</v>
      </c>
      <c r="Z289" s="1" t="s">
        <v>3061</v>
      </c>
      <c r="AB289" s="65" t="s">
        <v>3061</v>
      </c>
      <c r="AC289" s="1" t="s">
        <v>3061</v>
      </c>
    </row>
    <row r="290" spans="1:29" ht="14.25" customHeight="1">
      <c r="A290" s="3">
        <v>3880</v>
      </c>
      <c r="B290" s="1" t="s">
        <v>5596</v>
      </c>
      <c r="C290" s="1" t="str">
        <f>"JBT-"&amp;(MID(C289,5,3)+1)</f>
        <v>JBT-227</v>
      </c>
      <c r="D290" s="3">
        <v>2</v>
      </c>
      <c r="E290" s="3" t="s">
        <v>16</v>
      </c>
      <c r="F290" s="1" t="s">
        <v>3930</v>
      </c>
      <c r="G290" s="1" t="s">
        <v>687</v>
      </c>
      <c r="H290" s="3" t="s">
        <v>1775</v>
      </c>
      <c r="I290" s="1" t="s">
        <v>267</v>
      </c>
      <c r="J290" s="1" t="s">
        <v>11</v>
      </c>
      <c r="K290" s="1">
        <v>4190</v>
      </c>
      <c r="L290" s="1" t="s">
        <v>1407</v>
      </c>
      <c r="M290" s="1" t="s">
        <v>4237</v>
      </c>
      <c r="N290" s="1" t="s">
        <v>687</v>
      </c>
      <c r="P290" s="3" t="s">
        <v>16</v>
      </c>
      <c r="Q290" s="3">
        <v>5</v>
      </c>
      <c r="R290" s="28" t="s">
        <v>4790</v>
      </c>
      <c r="S290" s="3" t="s">
        <v>3061</v>
      </c>
      <c r="U290" s="3" t="s">
        <v>3061</v>
      </c>
      <c r="V290" s="3" t="s">
        <v>3061</v>
      </c>
      <c r="W290" s="1" t="s">
        <v>3061</v>
      </c>
      <c r="X290" s="1" t="s">
        <v>3061</v>
      </c>
      <c r="Y290" s="1" t="s">
        <v>3061</v>
      </c>
      <c r="Z290" s="1" t="s">
        <v>3061</v>
      </c>
      <c r="AB290" s="65" t="s">
        <v>3061</v>
      </c>
      <c r="AC290" s="1" t="s">
        <v>3061</v>
      </c>
    </row>
    <row r="291" spans="1:29" ht="14.25" customHeight="1">
      <c r="A291" s="3">
        <v>3890</v>
      </c>
      <c r="B291" s="1" t="s">
        <v>5596</v>
      </c>
      <c r="C291" s="1" t="str">
        <f>"JBG-0"&amp;(MID(C283,5,3)+1)</f>
        <v>JBG-052</v>
      </c>
      <c r="D291" s="3">
        <v>1</v>
      </c>
      <c r="E291" s="3" t="s">
        <v>65</v>
      </c>
      <c r="F291" s="1" t="s">
        <v>3908</v>
      </c>
      <c r="G291" s="1" t="s">
        <v>688</v>
      </c>
      <c r="H291" s="3" t="s">
        <v>5584</v>
      </c>
      <c r="I291" s="1" t="s">
        <v>268</v>
      </c>
      <c r="J291" s="1" t="s">
        <v>19</v>
      </c>
      <c r="K291" s="1">
        <v>4200</v>
      </c>
      <c r="L291" s="1" t="s">
        <v>1584</v>
      </c>
      <c r="M291" s="1" t="s">
        <v>4239</v>
      </c>
      <c r="N291" s="1" t="s">
        <v>4240</v>
      </c>
      <c r="P291" s="3" t="s">
        <v>65</v>
      </c>
      <c r="Q291" s="3">
        <v>4</v>
      </c>
      <c r="R291" s="28" t="s">
        <v>4791</v>
      </c>
      <c r="S291" s="3" t="s">
        <v>3061</v>
      </c>
      <c r="U291" s="3" t="s">
        <v>3061</v>
      </c>
      <c r="V291" s="3" t="s">
        <v>3061</v>
      </c>
      <c r="W291" s="1" t="s">
        <v>3061</v>
      </c>
      <c r="X291" s="1" t="s">
        <v>3061</v>
      </c>
      <c r="Y291" s="1" t="s">
        <v>3061</v>
      </c>
      <c r="Z291" s="1" t="s">
        <v>3061</v>
      </c>
      <c r="AB291" s="65" t="s">
        <v>3061</v>
      </c>
      <c r="AC291" s="1" t="s">
        <v>3061</v>
      </c>
    </row>
    <row r="292" spans="1:29" ht="14.25" customHeight="1">
      <c r="A292" s="3">
        <v>3900</v>
      </c>
      <c r="B292" s="1" t="s">
        <v>5596</v>
      </c>
      <c r="C292" s="1" t="str">
        <f>"JBT-"&amp;(MID(C290,5,3)+1)</f>
        <v>JBT-228</v>
      </c>
      <c r="D292" s="3">
        <v>2</v>
      </c>
      <c r="E292" s="3" t="s">
        <v>16</v>
      </c>
      <c r="F292" s="1" t="s">
        <v>689</v>
      </c>
      <c r="G292" s="1" t="s">
        <v>690</v>
      </c>
      <c r="H292" s="3" t="s">
        <v>1656</v>
      </c>
      <c r="I292" s="1" t="s">
        <v>329</v>
      </c>
      <c r="J292" s="1" t="s">
        <v>11</v>
      </c>
      <c r="K292" s="1">
        <v>4220</v>
      </c>
      <c r="L292" s="1" t="s">
        <v>1408</v>
      </c>
      <c r="M292" s="1" t="s">
        <v>4241</v>
      </c>
      <c r="N292" s="1" t="s">
        <v>690</v>
      </c>
      <c r="P292" s="3" t="s">
        <v>16</v>
      </c>
      <c r="Q292" s="3">
        <v>5</v>
      </c>
      <c r="R292" s="28" t="s">
        <v>4792</v>
      </c>
      <c r="S292" s="3" t="s">
        <v>3061</v>
      </c>
      <c r="U292" s="3" t="s">
        <v>3061</v>
      </c>
      <c r="V292" s="3" t="s">
        <v>3061</v>
      </c>
      <c r="W292" s="1" t="s">
        <v>3061</v>
      </c>
      <c r="X292" s="1" t="s">
        <v>3061</v>
      </c>
      <c r="Y292" s="1" t="s">
        <v>3061</v>
      </c>
      <c r="Z292" s="1" t="s">
        <v>3061</v>
      </c>
      <c r="AB292" s="65" t="s">
        <v>3061</v>
      </c>
      <c r="AC292" s="1" t="s">
        <v>3061</v>
      </c>
    </row>
    <row r="293" spans="1:29" ht="14.25" customHeight="1">
      <c r="A293" s="3">
        <v>3910</v>
      </c>
      <c r="B293" s="1" t="s">
        <v>5596</v>
      </c>
      <c r="C293" s="1" t="str">
        <f>"JBT-"&amp;(MID(C292,5,3)+1)</f>
        <v>JBT-229</v>
      </c>
      <c r="D293" s="3">
        <v>2</v>
      </c>
      <c r="E293" s="3" t="s">
        <v>16</v>
      </c>
      <c r="F293" s="1" t="s">
        <v>692</v>
      </c>
      <c r="G293" s="1" t="s">
        <v>693</v>
      </c>
      <c r="H293" s="3" t="s">
        <v>1695</v>
      </c>
      <c r="I293" s="1" t="s">
        <v>270</v>
      </c>
      <c r="J293" s="1" t="s">
        <v>11</v>
      </c>
      <c r="K293" s="1">
        <v>4230</v>
      </c>
      <c r="L293" s="1" t="s">
        <v>1409</v>
      </c>
      <c r="M293" s="1" t="s">
        <v>4243</v>
      </c>
      <c r="N293" s="1" t="s">
        <v>693</v>
      </c>
      <c r="P293" s="3" t="s">
        <v>16</v>
      </c>
      <c r="Q293" s="3">
        <v>5</v>
      </c>
      <c r="R293" s="28" t="s">
        <v>4793</v>
      </c>
      <c r="S293" s="3" t="s">
        <v>3061</v>
      </c>
      <c r="U293" s="3" t="s">
        <v>3061</v>
      </c>
      <c r="V293" s="3" t="s">
        <v>3061</v>
      </c>
      <c r="W293" s="1" t="s">
        <v>3061</v>
      </c>
      <c r="X293" s="1" t="s">
        <v>3061</v>
      </c>
      <c r="Y293" s="1" t="s">
        <v>3061</v>
      </c>
      <c r="Z293" s="1" t="s">
        <v>3061</v>
      </c>
      <c r="AB293" s="65" t="s">
        <v>3061</v>
      </c>
      <c r="AC293" s="1" t="s">
        <v>3061</v>
      </c>
    </row>
    <row r="294" spans="1:29" ht="14.25" customHeight="1">
      <c r="A294" s="3">
        <v>3920</v>
      </c>
      <c r="B294" s="1" t="s">
        <v>5596</v>
      </c>
      <c r="C294" s="1" t="str">
        <f>"JBT-"&amp;(MID(C293,5,3)+1)</f>
        <v>JBT-230</v>
      </c>
      <c r="D294" s="3">
        <v>2</v>
      </c>
      <c r="E294" s="3" t="s">
        <v>21</v>
      </c>
      <c r="F294" s="1" t="s">
        <v>694</v>
      </c>
      <c r="G294" s="1" t="s">
        <v>5609</v>
      </c>
      <c r="H294" s="3" t="s">
        <v>1775</v>
      </c>
      <c r="I294" s="1" t="s">
        <v>271</v>
      </c>
      <c r="J294" s="1" t="s">
        <v>11</v>
      </c>
      <c r="K294" s="1">
        <v>4240</v>
      </c>
      <c r="L294" s="1" t="s">
        <v>1410</v>
      </c>
      <c r="M294" s="1" t="s">
        <v>4245</v>
      </c>
      <c r="N294" s="1" t="s">
        <v>5609</v>
      </c>
      <c r="P294" s="3" t="s">
        <v>21</v>
      </c>
      <c r="Q294" s="3">
        <v>5</v>
      </c>
      <c r="R294" s="28" t="s">
        <v>4794</v>
      </c>
      <c r="S294" s="3" t="s">
        <v>3061</v>
      </c>
      <c r="U294" s="3" t="s">
        <v>3061</v>
      </c>
      <c r="V294" s="3" t="s">
        <v>3061</v>
      </c>
      <c r="W294" s="1" t="s">
        <v>3061</v>
      </c>
      <c r="X294" s="1" t="s">
        <v>3061</v>
      </c>
      <c r="Y294" s="1" t="s">
        <v>3061</v>
      </c>
      <c r="Z294" s="1" t="s">
        <v>3061</v>
      </c>
      <c r="AB294" s="65" t="s">
        <v>3061</v>
      </c>
      <c r="AC294" s="1" t="s">
        <v>3061</v>
      </c>
    </row>
    <row r="295" spans="1:29" ht="14.25" customHeight="1">
      <c r="A295" s="3">
        <v>3930</v>
      </c>
      <c r="B295" s="1" t="s">
        <v>5596</v>
      </c>
      <c r="C295" s="1" t="str">
        <f>"JBT-"&amp;(MID(C294,5,3)+1)</f>
        <v>JBT-231</v>
      </c>
      <c r="D295" s="3">
        <v>2</v>
      </c>
      <c r="E295" s="3" t="s">
        <v>21</v>
      </c>
      <c r="F295" s="1" t="s">
        <v>695</v>
      </c>
      <c r="G295" s="1" t="s">
        <v>5610</v>
      </c>
      <c r="H295" s="3" t="s">
        <v>1656</v>
      </c>
      <c r="I295" s="1" t="s">
        <v>272</v>
      </c>
      <c r="J295" s="1" t="s">
        <v>11</v>
      </c>
      <c r="K295" s="1">
        <v>4250</v>
      </c>
      <c r="L295" s="1" t="s">
        <v>1411</v>
      </c>
      <c r="M295" s="1" t="s">
        <v>4246</v>
      </c>
      <c r="N295" s="1" t="s">
        <v>5610</v>
      </c>
      <c r="P295" s="3" t="s">
        <v>21</v>
      </c>
      <c r="Q295" s="3">
        <v>5</v>
      </c>
      <c r="R295" s="28" t="s">
        <v>4795</v>
      </c>
      <c r="S295" s="3" t="s">
        <v>3061</v>
      </c>
      <c r="U295" s="3" t="s">
        <v>3061</v>
      </c>
      <c r="V295" s="3" t="s">
        <v>3061</v>
      </c>
      <c r="W295" s="1" t="s">
        <v>3061</v>
      </c>
      <c r="X295" s="1" t="s">
        <v>3061</v>
      </c>
      <c r="Y295" s="1" t="s">
        <v>3061</v>
      </c>
      <c r="Z295" s="1" t="s">
        <v>3061</v>
      </c>
      <c r="AB295" s="65" t="s">
        <v>3061</v>
      </c>
      <c r="AC295" s="1" t="s">
        <v>3061</v>
      </c>
    </row>
    <row r="296" spans="1:29" ht="14.25" customHeight="1">
      <c r="A296" s="3">
        <v>3940</v>
      </c>
      <c r="B296" s="1" t="s">
        <v>5596</v>
      </c>
      <c r="C296" s="1" t="str">
        <f>"JBG-0"&amp;(MID(C291,5,3)+1)</f>
        <v>JBG-053</v>
      </c>
      <c r="D296" s="3">
        <v>1</v>
      </c>
      <c r="E296" s="3" t="s">
        <v>65</v>
      </c>
      <c r="F296" s="1" t="s">
        <v>5436</v>
      </c>
      <c r="G296" s="1" t="s">
        <v>696</v>
      </c>
      <c r="H296" s="3" t="s">
        <v>5584</v>
      </c>
      <c r="I296" s="1" t="s">
        <v>273</v>
      </c>
      <c r="J296" s="1" t="s">
        <v>19</v>
      </c>
      <c r="K296" s="1">
        <v>4260</v>
      </c>
      <c r="L296" s="1" t="s">
        <v>1585</v>
      </c>
      <c r="M296" s="1" t="s">
        <v>4247</v>
      </c>
      <c r="N296" s="1" t="s">
        <v>4248</v>
      </c>
      <c r="P296" s="3" t="s">
        <v>65</v>
      </c>
      <c r="Q296" s="3">
        <v>5</v>
      </c>
      <c r="R296" s="28" t="s">
        <v>4796</v>
      </c>
      <c r="S296" s="3">
        <v>1210</v>
      </c>
      <c r="T296" s="1" t="s">
        <v>3442</v>
      </c>
      <c r="U296" s="3" t="s">
        <v>65</v>
      </c>
      <c r="V296" s="3">
        <v>1</v>
      </c>
      <c r="W296" s="1" t="s">
        <v>1806</v>
      </c>
      <c r="X296" s="1" t="s">
        <v>1807</v>
      </c>
      <c r="Y296" s="1" t="s">
        <v>1808</v>
      </c>
      <c r="Z296" s="1" t="s">
        <v>1809</v>
      </c>
      <c r="AB296" s="65">
        <v>0</v>
      </c>
      <c r="AC296" s="1" t="s">
        <v>3971</v>
      </c>
    </row>
    <row r="297" spans="1:29" ht="14.25" customHeight="1">
      <c r="A297" s="3">
        <v>3950</v>
      </c>
      <c r="B297" s="1" t="s">
        <v>5596</v>
      </c>
      <c r="C297" s="1" t="str">
        <f>"JBT-"&amp;(MID(C295,5,3)+1)</f>
        <v>JBT-232</v>
      </c>
      <c r="D297" s="3">
        <v>2</v>
      </c>
      <c r="E297" s="3" t="s">
        <v>21</v>
      </c>
      <c r="F297" s="1" t="s">
        <v>4249</v>
      </c>
      <c r="G297" s="1" t="s">
        <v>4250</v>
      </c>
      <c r="H297" s="3" t="s">
        <v>1705</v>
      </c>
      <c r="I297" s="1" t="s">
        <v>69</v>
      </c>
      <c r="J297" s="1" t="s">
        <v>11</v>
      </c>
      <c r="K297" s="1">
        <v>4280</v>
      </c>
      <c r="L297" s="1" t="s">
        <v>1412</v>
      </c>
      <c r="M297" s="1" t="s">
        <v>4249</v>
      </c>
      <c r="N297" s="1" t="s">
        <v>4250</v>
      </c>
      <c r="P297" s="3" t="s">
        <v>21</v>
      </c>
      <c r="Q297" s="3">
        <v>6</v>
      </c>
      <c r="R297" s="28" t="s">
        <v>4797</v>
      </c>
      <c r="S297" s="3">
        <v>1230</v>
      </c>
      <c r="T297" s="1" t="s">
        <v>3444</v>
      </c>
      <c r="U297" s="3" t="s">
        <v>21</v>
      </c>
      <c r="V297" s="3">
        <v>2</v>
      </c>
      <c r="W297" s="1" t="s">
        <v>1815</v>
      </c>
      <c r="X297" s="1" t="s">
        <v>1807</v>
      </c>
      <c r="Y297" s="1" t="s">
        <v>1816</v>
      </c>
      <c r="Z297" s="1" t="s">
        <v>1817</v>
      </c>
      <c r="AB297" s="65" t="s">
        <v>1705</v>
      </c>
      <c r="AC297" s="1" t="s">
        <v>3972</v>
      </c>
    </row>
    <row r="298" spans="1:29" ht="14.25" customHeight="1">
      <c r="A298" s="3">
        <v>3960</v>
      </c>
      <c r="B298" s="1" t="s">
        <v>5596</v>
      </c>
      <c r="C298" s="1" t="str">
        <f>"JBT-"&amp;(MID(C297,5,3)+1)</f>
        <v>JBT-233</v>
      </c>
      <c r="D298" s="3">
        <v>2</v>
      </c>
      <c r="E298" s="3" t="s">
        <v>16</v>
      </c>
      <c r="F298" s="1" t="s">
        <v>4251</v>
      </c>
      <c r="G298" s="1" t="s">
        <v>4252</v>
      </c>
      <c r="H298" s="3" t="s">
        <v>1640</v>
      </c>
      <c r="I298" s="1" t="s">
        <v>71</v>
      </c>
      <c r="J298" s="1" t="s">
        <v>11</v>
      </c>
      <c r="K298" s="1">
        <v>4290</v>
      </c>
      <c r="L298" s="1" t="s">
        <v>1413</v>
      </c>
      <c r="M298" s="1" t="s">
        <v>4251</v>
      </c>
      <c r="N298" s="1" t="s">
        <v>4252</v>
      </c>
      <c r="P298" s="3" t="s">
        <v>16</v>
      </c>
      <c r="Q298" s="3">
        <v>6</v>
      </c>
      <c r="R298" s="28" t="s">
        <v>5710</v>
      </c>
      <c r="S298" s="3">
        <v>1240</v>
      </c>
      <c r="T298" s="1" t="s">
        <v>1163</v>
      </c>
      <c r="U298" s="3" t="s">
        <v>16</v>
      </c>
      <c r="V298" s="3">
        <v>2</v>
      </c>
      <c r="W298" s="1" t="s">
        <v>1819</v>
      </c>
      <c r="X298" s="1" t="s">
        <v>1820</v>
      </c>
      <c r="Y298" s="1" t="s">
        <v>1164</v>
      </c>
      <c r="Z298" s="1" t="s">
        <v>1821</v>
      </c>
      <c r="AB298" s="65" t="s">
        <v>1640</v>
      </c>
      <c r="AC298" s="1" t="s">
        <v>3973</v>
      </c>
    </row>
    <row r="299" spans="1:29" ht="14.25" customHeight="1">
      <c r="A299" s="3">
        <v>3970</v>
      </c>
      <c r="B299" s="1" t="s">
        <v>5596</v>
      </c>
      <c r="C299" s="1" t="str">
        <f>"JBT-"&amp;(MID(C298,5,3)+1)</f>
        <v>JBT-234</v>
      </c>
      <c r="D299" s="3">
        <v>2</v>
      </c>
      <c r="E299" s="3" t="s">
        <v>21</v>
      </c>
      <c r="F299" s="1" t="s">
        <v>4253</v>
      </c>
      <c r="G299" s="1" t="s">
        <v>4254</v>
      </c>
      <c r="H299" s="3" t="s">
        <v>1656</v>
      </c>
      <c r="I299" s="1" t="s">
        <v>330</v>
      </c>
      <c r="J299" s="1" t="s">
        <v>11</v>
      </c>
      <c r="K299" s="1">
        <v>4300</v>
      </c>
      <c r="L299" s="1" t="s">
        <v>5435</v>
      </c>
      <c r="M299" s="1" t="s">
        <v>4253</v>
      </c>
      <c r="N299" s="1" t="s">
        <v>4254</v>
      </c>
      <c r="P299" s="3" t="s">
        <v>21</v>
      </c>
      <c r="Q299" s="3">
        <v>6</v>
      </c>
      <c r="R299" s="28" t="s">
        <v>4798</v>
      </c>
      <c r="S299" s="3" t="s">
        <v>3061</v>
      </c>
      <c r="U299" s="3" t="s">
        <v>3061</v>
      </c>
      <c r="V299" s="3" t="s">
        <v>3061</v>
      </c>
      <c r="W299" s="1" t="s">
        <v>3061</v>
      </c>
      <c r="X299" s="1" t="s">
        <v>3061</v>
      </c>
      <c r="Y299" s="1" t="s">
        <v>3061</v>
      </c>
      <c r="Z299" s="1" t="s">
        <v>3061</v>
      </c>
      <c r="AB299" s="65" t="s">
        <v>3061</v>
      </c>
      <c r="AC299" s="1" t="s">
        <v>3061</v>
      </c>
    </row>
    <row r="300" spans="1:29" ht="14.25" customHeight="1">
      <c r="A300" s="3">
        <v>3980</v>
      </c>
      <c r="B300" s="1" t="s">
        <v>5596</v>
      </c>
      <c r="C300" s="1" t="str">
        <f>"JBT-"&amp;(MID(C299,5,3)+1)</f>
        <v>JBT-235</v>
      </c>
      <c r="D300" s="3">
        <v>2</v>
      </c>
      <c r="E300" s="3" t="s">
        <v>16</v>
      </c>
      <c r="F300" s="1" t="s">
        <v>4255</v>
      </c>
      <c r="G300" s="1" t="s">
        <v>4256</v>
      </c>
      <c r="H300" s="3" t="s">
        <v>5497</v>
      </c>
      <c r="I300" s="1" t="s">
        <v>74</v>
      </c>
      <c r="J300" s="1" t="s">
        <v>11</v>
      </c>
      <c r="K300" s="1">
        <v>4310</v>
      </c>
      <c r="L300" s="1" t="s">
        <v>1414</v>
      </c>
      <c r="M300" s="1" t="s">
        <v>4255</v>
      </c>
      <c r="N300" s="1" t="s">
        <v>4256</v>
      </c>
      <c r="P300" s="3" t="s">
        <v>16</v>
      </c>
      <c r="Q300" s="3">
        <v>6</v>
      </c>
      <c r="R300" s="28" t="s">
        <v>4799</v>
      </c>
      <c r="S300" s="3" t="s">
        <v>3061</v>
      </c>
      <c r="U300" s="3" t="s">
        <v>3061</v>
      </c>
      <c r="V300" s="3" t="s">
        <v>3061</v>
      </c>
      <c r="W300" s="1" t="s">
        <v>3061</v>
      </c>
      <c r="X300" s="1" t="s">
        <v>3061</v>
      </c>
      <c r="Y300" s="1" t="s">
        <v>3061</v>
      </c>
      <c r="Z300" s="1" t="s">
        <v>3061</v>
      </c>
      <c r="AB300" s="65" t="s">
        <v>3061</v>
      </c>
      <c r="AC300" s="1" t="s">
        <v>3061</v>
      </c>
    </row>
    <row r="301" spans="1:29" ht="14.25" customHeight="1">
      <c r="A301" s="3">
        <v>3990</v>
      </c>
      <c r="B301" s="1" t="s">
        <v>5596</v>
      </c>
      <c r="C301" s="1" t="str">
        <f>"JBT-"&amp;(MID(C300,5,3)+1)</f>
        <v>JBT-236</v>
      </c>
      <c r="D301" s="3">
        <v>2</v>
      </c>
      <c r="E301" s="3" t="s">
        <v>16</v>
      </c>
      <c r="F301" s="1" t="s">
        <v>4257</v>
      </c>
      <c r="G301" s="1" t="s">
        <v>4258</v>
      </c>
      <c r="H301" s="3" t="s">
        <v>1656</v>
      </c>
      <c r="I301" s="1" t="s">
        <v>78</v>
      </c>
      <c r="J301" s="1" t="s">
        <v>11</v>
      </c>
      <c r="K301" s="1">
        <v>4320</v>
      </c>
      <c r="L301" s="1" t="s">
        <v>1415</v>
      </c>
      <c r="M301" s="1" t="s">
        <v>4257</v>
      </c>
      <c r="N301" s="1" t="s">
        <v>4258</v>
      </c>
      <c r="P301" s="3" t="s">
        <v>16</v>
      </c>
      <c r="Q301" s="3">
        <v>6</v>
      </c>
      <c r="R301" s="28" t="s">
        <v>4800</v>
      </c>
      <c r="S301" s="3" t="s">
        <v>3061</v>
      </c>
      <c r="U301" s="3" t="s">
        <v>3061</v>
      </c>
      <c r="V301" s="3" t="s">
        <v>3061</v>
      </c>
      <c r="W301" s="1" t="s">
        <v>3061</v>
      </c>
      <c r="X301" s="1" t="s">
        <v>3061</v>
      </c>
      <c r="Y301" s="1" t="s">
        <v>3061</v>
      </c>
      <c r="Z301" s="1" t="s">
        <v>3061</v>
      </c>
      <c r="AB301" s="65" t="s">
        <v>3061</v>
      </c>
      <c r="AC301" s="1" t="s">
        <v>3061</v>
      </c>
    </row>
    <row r="302" spans="1:29" ht="14.25" customHeight="1">
      <c r="A302" s="3">
        <v>4000</v>
      </c>
      <c r="B302" s="1" t="s">
        <v>5596</v>
      </c>
      <c r="C302" s="1" t="str">
        <f>"JBT-"&amp;(MID(C301,5,3)+1)</f>
        <v>JBT-237</v>
      </c>
      <c r="D302" s="3">
        <v>2</v>
      </c>
      <c r="E302" s="3" t="s">
        <v>16</v>
      </c>
      <c r="F302" s="1" t="s">
        <v>4259</v>
      </c>
      <c r="G302" s="1" t="s">
        <v>697</v>
      </c>
      <c r="H302" s="3" t="s">
        <v>1656</v>
      </c>
      <c r="I302" s="1" t="s">
        <v>84</v>
      </c>
      <c r="J302" s="1" t="s">
        <v>11</v>
      </c>
      <c r="K302" s="1">
        <v>4330</v>
      </c>
      <c r="L302" s="1" t="s">
        <v>1416</v>
      </c>
      <c r="M302" s="1" t="s">
        <v>4259</v>
      </c>
      <c r="N302" s="1" t="s">
        <v>697</v>
      </c>
      <c r="P302" s="3" t="s">
        <v>16</v>
      </c>
      <c r="Q302" s="3">
        <v>6</v>
      </c>
      <c r="R302" s="28" t="s">
        <v>4801</v>
      </c>
      <c r="S302" s="3" t="s">
        <v>3061</v>
      </c>
      <c r="AB302" s="65"/>
    </row>
    <row r="303" spans="1:29" ht="14.25" customHeight="1">
      <c r="A303" s="3">
        <v>4010</v>
      </c>
      <c r="B303" s="1" t="s">
        <v>5596</v>
      </c>
      <c r="C303" s="1" t="str">
        <f>"JBG-0"&amp;(MID(C296,5,3)+1)</f>
        <v>JBG-054</v>
      </c>
      <c r="D303" s="3">
        <v>1</v>
      </c>
      <c r="E303" s="3" t="s">
        <v>65</v>
      </c>
      <c r="F303" s="1" t="s">
        <v>3909</v>
      </c>
      <c r="G303" s="1" t="s">
        <v>698</v>
      </c>
      <c r="H303" s="3" t="s">
        <v>5584</v>
      </c>
      <c r="I303" s="1" t="s">
        <v>275</v>
      </c>
      <c r="J303" s="1" t="s">
        <v>19</v>
      </c>
      <c r="K303" s="1">
        <v>4340</v>
      </c>
      <c r="L303" s="1" t="s">
        <v>1586</v>
      </c>
      <c r="M303" s="1" t="s">
        <v>4260</v>
      </c>
      <c r="N303" s="1" t="s">
        <v>4261</v>
      </c>
      <c r="P303" s="3" t="s">
        <v>65</v>
      </c>
      <c r="Q303" s="3">
        <v>5</v>
      </c>
      <c r="R303" s="28" t="s">
        <v>4802</v>
      </c>
      <c r="S303" s="3" t="s">
        <v>3061</v>
      </c>
      <c r="U303" s="3" t="s">
        <v>3061</v>
      </c>
      <c r="V303" s="3" t="s">
        <v>3061</v>
      </c>
      <c r="W303" s="1" t="s">
        <v>3061</v>
      </c>
      <c r="X303" s="1" t="s">
        <v>3061</v>
      </c>
      <c r="Y303" s="1" t="s">
        <v>3061</v>
      </c>
      <c r="Z303" s="1" t="s">
        <v>3061</v>
      </c>
      <c r="AB303" s="65" t="s">
        <v>3061</v>
      </c>
      <c r="AC303" s="1" t="s">
        <v>3061</v>
      </c>
    </row>
    <row r="304" spans="1:29" ht="14.25" customHeight="1">
      <c r="A304" s="3">
        <v>4020</v>
      </c>
      <c r="B304" s="1" t="s">
        <v>5596</v>
      </c>
      <c r="C304" s="1" t="str">
        <f>"JBT-"&amp;(MID(C302,5,3)+1)</f>
        <v>JBT-238</v>
      </c>
      <c r="D304" s="3">
        <v>2</v>
      </c>
      <c r="E304" s="3" t="s">
        <v>21</v>
      </c>
      <c r="F304" s="1" t="s">
        <v>699</v>
      </c>
      <c r="G304" s="1" t="s">
        <v>5611</v>
      </c>
      <c r="H304" s="3" t="s">
        <v>5586</v>
      </c>
      <c r="I304" s="1" t="s">
        <v>225</v>
      </c>
      <c r="J304" s="1" t="s">
        <v>11</v>
      </c>
      <c r="K304" s="1">
        <v>4360</v>
      </c>
      <c r="L304" s="1" t="s">
        <v>1417</v>
      </c>
      <c r="M304" s="1" t="s">
        <v>4262</v>
      </c>
      <c r="N304" s="1" t="s">
        <v>5611</v>
      </c>
      <c r="P304" s="3" t="s">
        <v>21</v>
      </c>
      <c r="Q304" s="3">
        <v>6</v>
      </c>
      <c r="R304" s="28" t="s">
        <v>4803</v>
      </c>
      <c r="S304" s="3" t="s">
        <v>3061</v>
      </c>
      <c r="U304" s="3" t="s">
        <v>3061</v>
      </c>
      <c r="V304" s="3" t="s">
        <v>3061</v>
      </c>
      <c r="W304" s="1" t="s">
        <v>3061</v>
      </c>
      <c r="X304" s="1" t="s">
        <v>3061</v>
      </c>
      <c r="Y304" s="1" t="s">
        <v>3061</v>
      </c>
      <c r="Z304" s="1" t="s">
        <v>3061</v>
      </c>
      <c r="AB304" s="65" t="s">
        <v>3061</v>
      </c>
      <c r="AC304" s="1" t="s">
        <v>3061</v>
      </c>
    </row>
    <row r="305" spans="1:29" ht="14.25" customHeight="1">
      <c r="A305" s="3">
        <v>4030</v>
      </c>
      <c r="B305" s="1" t="s">
        <v>5596</v>
      </c>
      <c r="C305" s="1" t="str">
        <f>"JBT-"&amp;(MID(C304,5,3)+1)</f>
        <v>JBT-239</v>
      </c>
      <c r="D305" s="3">
        <v>2</v>
      </c>
      <c r="E305" s="3" t="s">
        <v>21</v>
      </c>
      <c r="F305" s="1" t="s">
        <v>700</v>
      </c>
      <c r="G305" s="1" t="s">
        <v>701</v>
      </c>
      <c r="H305" s="3" t="s">
        <v>2404</v>
      </c>
      <c r="I305" s="1" t="s">
        <v>227</v>
      </c>
      <c r="J305" s="1" t="s">
        <v>11</v>
      </c>
      <c r="K305" s="1">
        <v>4370</v>
      </c>
      <c r="L305" s="1" t="s">
        <v>1418</v>
      </c>
      <c r="M305" s="1" t="s">
        <v>4263</v>
      </c>
      <c r="N305" s="1" t="s">
        <v>701</v>
      </c>
      <c r="P305" s="3" t="s">
        <v>21</v>
      </c>
      <c r="Q305" s="3">
        <v>6</v>
      </c>
      <c r="R305" s="28" t="s">
        <v>4804</v>
      </c>
      <c r="S305" s="3" t="s">
        <v>3061</v>
      </c>
      <c r="U305" s="3" t="s">
        <v>3061</v>
      </c>
      <c r="V305" s="3" t="s">
        <v>3061</v>
      </c>
      <c r="W305" s="1" t="s">
        <v>3061</v>
      </c>
      <c r="X305" s="1" t="s">
        <v>3061</v>
      </c>
      <c r="Y305" s="1" t="s">
        <v>3061</v>
      </c>
      <c r="Z305" s="1" t="s">
        <v>3061</v>
      </c>
      <c r="AB305" s="65" t="s">
        <v>3061</v>
      </c>
      <c r="AC305" s="1" t="s">
        <v>3061</v>
      </c>
    </row>
    <row r="306" spans="1:29" ht="14.25" customHeight="1">
      <c r="A306" s="3">
        <v>4040</v>
      </c>
      <c r="B306" s="1" t="s">
        <v>5596</v>
      </c>
      <c r="C306" s="1" t="str">
        <f>"JBT-"&amp;(MID(C305,5,3)+1)</f>
        <v>JBT-240</v>
      </c>
      <c r="D306" s="3">
        <v>2</v>
      </c>
      <c r="E306" s="3" t="s">
        <v>21</v>
      </c>
      <c r="F306" s="1" t="s">
        <v>702</v>
      </c>
      <c r="G306" s="1" t="s">
        <v>703</v>
      </c>
      <c r="H306" s="3" t="s">
        <v>1656</v>
      </c>
      <c r="I306" s="1" t="s">
        <v>231</v>
      </c>
      <c r="J306" s="1" t="s">
        <v>11</v>
      </c>
      <c r="K306" s="1">
        <v>4380</v>
      </c>
      <c r="L306" s="1" t="s">
        <v>1419</v>
      </c>
      <c r="M306" s="1" t="s">
        <v>4265</v>
      </c>
      <c r="N306" s="1" t="s">
        <v>703</v>
      </c>
      <c r="P306" s="3" t="s">
        <v>21</v>
      </c>
      <c r="Q306" s="3">
        <v>6</v>
      </c>
      <c r="R306" s="28" t="s">
        <v>4805</v>
      </c>
      <c r="S306" s="3" t="s">
        <v>3061</v>
      </c>
      <c r="U306" s="3" t="s">
        <v>3061</v>
      </c>
      <c r="V306" s="3" t="s">
        <v>3061</v>
      </c>
      <c r="W306" s="1" t="s">
        <v>3061</v>
      </c>
      <c r="X306" s="1" t="s">
        <v>3061</v>
      </c>
      <c r="Y306" s="1" t="s">
        <v>3061</v>
      </c>
      <c r="Z306" s="1" t="s">
        <v>3061</v>
      </c>
      <c r="AB306" s="65" t="s">
        <v>3061</v>
      </c>
      <c r="AC306" s="1" t="s">
        <v>3061</v>
      </c>
    </row>
    <row r="307" spans="1:29" ht="14.25" customHeight="1">
      <c r="A307" s="3">
        <v>4050</v>
      </c>
      <c r="B307" s="1" t="s">
        <v>5598</v>
      </c>
      <c r="C307" s="1" t="str">
        <f>"JBG-0"&amp;(MID(C303,5,3)+1)</f>
        <v>JBG-055</v>
      </c>
      <c r="D307" s="3">
        <v>1</v>
      </c>
      <c r="E307" s="3" t="s">
        <v>725</v>
      </c>
      <c r="F307" s="1" t="s">
        <v>723</v>
      </c>
      <c r="G307" s="1" t="s">
        <v>4295</v>
      </c>
      <c r="H307" s="3" t="s">
        <v>5584</v>
      </c>
      <c r="I307" s="28" t="s">
        <v>278</v>
      </c>
      <c r="J307" s="28" t="s">
        <v>19</v>
      </c>
      <c r="K307" s="1">
        <v>4640</v>
      </c>
      <c r="L307" s="28"/>
      <c r="M307" s="28" t="s">
        <v>723</v>
      </c>
      <c r="N307" s="28" t="s">
        <v>4295</v>
      </c>
      <c r="P307" s="3" t="s">
        <v>725</v>
      </c>
      <c r="Q307" s="3">
        <f>IF(LEN(R307)&gt;0,LEN(R307)-LEN(SUBSTITUTE(R307,"/","")),"")</f>
        <v>3</v>
      </c>
      <c r="R307" s="28" t="s">
        <v>4824</v>
      </c>
      <c r="S307" s="3">
        <v>1001</v>
      </c>
      <c r="T307" s="3"/>
      <c r="U307" s="1"/>
      <c r="V307" s="1"/>
      <c r="Y307" s="44"/>
      <c r="AC307" s="1" t="s">
        <v>4989</v>
      </c>
    </row>
    <row r="308" spans="1:29" ht="14.25" customHeight="1">
      <c r="A308" s="3">
        <v>4060</v>
      </c>
      <c r="B308" s="1" t="s">
        <v>5598</v>
      </c>
      <c r="C308" s="1" t="str">
        <f>"JBG-0"&amp;(MID(C307,5,3)+1)</f>
        <v>JBG-056</v>
      </c>
      <c r="D308" s="3">
        <v>2</v>
      </c>
      <c r="E308" s="3" t="s">
        <v>21</v>
      </c>
      <c r="F308" s="1" t="s">
        <v>726</v>
      </c>
      <c r="G308" s="1" t="s">
        <v>727</v>
      </c>
      <c r="H308" s="3" t="s">
        <v>5584</v>
      </c>
      <c r="I308" s="59" t="s">
        <v>280</v>
      </c>
      <c r="J308" s="59" t="s">
        <v>19</v>
      </c>
      <c r="K308" s="1">
        <v>4660</v>
      </c>
      <c r="L308" s="59" t="s">
        <v>1588</v>
      </c>
      <c r="M308" s="59" t="s">
        <v>726</v>
      </c>
      <c r="N308" s="59" t="s">
        <v>727</v>
      </c>
      <c r="O308" s="60"/>
      <c r="P308" s="60" t="s">
        <v>21</v>
      </c>
      <c r="Q308" s="60">
        <f>IF(LEN(R308)&gt;0,LEN(R308)-LEN(SUBSTITUTE(R308,"/","")),"")</f>
        <v>4</v>
      </c>
      <c r="R308" s="59" t="s">
        <v>4825</v>
      </c>
      <c r="S308" s="3">
        <v>1002</v>
      </c>
      <c r="T308" s="3"/>
      <c r="U308" s="1"/>
      <c r="V308" s="1"/>
      <c r="Y308" s="44"/>
      <c r="AC308" s="1" t="s">
        <v>4989</v>
      </c>
    </row>
    <row r="309" spans="1:29" ht="14.25" customHeight="1">
      <c r="A309" s="3">
        <v>4070</v>
      </c>
      <c r="B309" s="1" t="s">
        <v>5598</v>
      </c>
      <c r="C309" s="1" t="str">
        <f>"JBT-"&amp;(MID(C306,5,3)+1)</f>
        <v>JBT-241</v>
      </c>
      <c r="D309" s="3">
        <v>3</v>
      </c>
      <c r="E309" s="3" t="s">
        <v>21</v>
      </c>
      <c r="F309" s="1" t="s">
        <v>728</v>
      </c>
      <c r="G309" s="1" t="s">
        <v>4296</v>
      </c>
      <c r="H309" s="3" t="s">
        <v>1656</v>
      </c>
      <c r="I309" s="28" t="s">
        <v>282</v>
      </c>
      <c r="J309" s="28" t="s">
        <v>11</v>
      </c>
      <c r="K309" s="1">
        <v>4680</v>
      </c>
      <c r="L309" s="28" t="s">
        <v>5362</v>
      </c>
      <c r="M309" s="28" t="s">
        <v>728</v>
      </c>
      <c r="N309" s="28" t="s">
        <v>4296</v>
      </c>
      <c r="O309" s="3">
        <v>1</v>
      </c>
      <c r="P309" s="3" t="s">
        <v>21</v>
      </c>
      <c r="Q309" s="3">
        <f>IF(LEN(R309)&gt;0,LEN(R309)-LEN(SUBSTITUTE(R309,"/","")),"")</f>
        <v>5</v>
      </c>
      <c r="R309" s="28" t="s">
        <v>4826</v>
      </c>
      <c r="S309" s="3">
        <v>1003</v>
      </c>
      <c r="T309" s="3"/>
      <c r="U309" s="1"/>
      <c r="V309" s="1"/>
      <c r="Y309" s="44"/>
      <c r="AA309" s="3">
        <v>1</v>
      </c>
    </row>
    <row r="310" spans="1:29" ht="14.25" customHeight="1">
      <c r="A310" s="3">
        <v>4080</v>
      </c>
      <c r="B310" s="1" t="s">
        <v>5598</v>
      </c>
      <c r="C310" s="1" t="str">
        <f>"JBT-"&amp;(MID(C309,5,3)+1)</f>
        <v>JBT-242</v>
      </c>
      <c r="D310" s="3">
        <v>3</v>
      </c>
      <c r="E310" s="3" t="s">
        <v>21</v>
      </c>
      <c r="F310" s="1" t="s">
        <v>730</v>
      </c>
      <c r="G310" s="1" t="s">
        <v>4297</v>
      </c>
      <c r="H310" s="3" t="s">
        <v>1656</v>
      </c>
      <c r="I310" s="28" t="s">
        <v>284</v>
      </c>
      <c r="J310" s="28" t="s">
        <v>11</v>
      </c>
      <c r="K310" s="1">
        <v>4690</v>
      </c>
      <c r="L310" s="28" t="s">
        <v>1430</v>
      </c>
      <c r="M310" s="28" t="s">
        <v>730</v>
      </c>
      <c r="N310" s="28" t="s">
        <v>4297</v>
      </c>
      <c r="O310" s="3" t="s">
        <v>5893</v>
      </c>
      <c r="P310" s="3" t="s">
        <v>21</v>
      </c>
      <c r="Q310" s="3">
        <f>IF(LEN(R310)&gt;0,LEN(R310)-LEN(SUBSTITUTE(R310,"/","")),"")</f>
        <v>5</v>
      </c>
      <c r="R310" s="28" t="s">
        <v>4827</v>
      </c>
      <c r="S310" s="3">
        <v>1004</v>
      </c>
      <c r="T310" s="3"/>
      <c r="U310" s="1"/>
      <c r="V310" s="1"/>
      <c r="Y310" s="44"/>
      <c r="AA310" s="3" t="s">
        <v>5893</v>
      </c>
    </row>
    <row r="311" spans="1:29" ht="14.25" customHeight="1">
      <c r="A311" s="3">
        <v>4090</v>
      </c>
      <c r="B311" s="1" t="s">
        <v>5598</v>
      </c>
      <c r="C311" s="1" t="str">
        <f>"JBG-0"&amp;(MID(C308,5,3)+1)</f>
        <v>JBG-057</v>
      </c>
      <c r="D311" s="3">
        <v>2</v>
      </c>
      <c r="E311" s="3" t="s">
        <v>65</v>
      </c>
      <c r="F311" s="1" t="s">
        <v>4298</v>
      </c>
      <c r="G311" s="1" t="s">
        <v>4299</v>
      </c>
      <c r="H311" s="3" t="s">
        <v>5584</v>
      </c>
      <c r="I311" s="28" t="s">
        <v>285</v>
      </c>
      <c r="J311" s="28" t="s">
        <v>19</v>
      </c>
      <c r="K311" s="1">
        <v>4700</v>
      </c>
      <c r="L311" s="28" t="s">
        <v>1589</v>
      </c>
      <c r="M311" s="28" t="s">
        <v>4298</v>
      </c>
      <c r="N311" s="28" t="s">
        <v>4299</v>
      </c>
      <c r="P311" s="3" t="s">
        <v>65</v>
      </c>
      <c r="Q311" s="3">
        <f>IF(LEN(R311)&gt;0,LEN(R311)-LEN(SUBSTITUTE(R311,"/","")),"")</f>
        <v>5</v>
      </c>
      <c r="R311" s="28" t="s">
        <v>4828</v>
      </c>
      <c r="S311" s="3" t="s">
        <v>3061</v>
      </c>
      <c r="T311" s="3"/>
      <c r="U311" s="1"/>
      <c r="V311" s="1"/>
      <c r="Y311" s="44"/>
    </row>
    <row r="312" spans="1:29" ht="14.25" customHeight="1">
      <c r="A312" s="3">
        <v>4100</v>
      </c>
      <c r="B312" s="1" t="s">
        <v>5598</v>
      </c>
      <c r="C312" s="1" t="str">
        <f>"JBT-"&amp;(MID(C310,5,3)+1)</f>
        <v>JBT-243</v>
      </c>
      <c r="D312" s="3">
        <v>3</v>
      </c>
      <c r="E312" s="3" t="s">
        <v>16</v>
      </c>
      <c r="F312" s="1" t="s">
        <v>4300</v>
      </c>
      <c r="G312" s="1" t="s">
        <v>4301</v>
      </c>
      <c r="H312" s="3" t="s">
        <v>1695</v>
      </c>
      <c r="I312" s="28" t="s">
        <v>66</v>
      </c>
      <c r="J312" s="28" t="s">
        <v>11</v>
      </c>
      <c r="K312" s="1">
        <v>4720</v>
      </c>
      <c r="L312" s="28" t="s">
        <v>1434</v>
      </c>
      <c r="M312" s="28" t="s">
        <v>4300</v>
      </c>
      <c r="N312" s="28" t="s">
        <v>4301</v>
      </c>
      <c r="P312" s="3" t="s">
        <v>16</v>
      </c>
      <c r="Q312" s="3">
        <f>IF(LEN(R312)&gt;0,LEN(R312)-LEN(SUBSTITUTE(R312,"/","")),"")</f>
        <v>6</v>
      </c>
      <c r="R312" s="28" t="s">
        <v>4829</v>
      </c>
      <c r="S312" s="3" t="s">
        <v>3061</v>
      </c>
      <c r="T312" s="3"/>
      <c r="U312" s="1"/>
      <c r="V312" s="1"/>
      <c r="Y312" s="44"/>
    </row>
    <row r="313" spans="1:29" ht="14.25" customHeight="1">
      <c r="A313" s="3">
        <v>4110</v>
      </c>
      <c r="B313" s="1" t="s">
        <v>5598</v>
      </c>
      <c r="C313" s="1" t="str">
        <f>"JBT-"&amp;(MID(C312,5,3)+1)</f>
        <v>JBT-244</v>
      </c>
      <c r="D313" s="3">
        <v>3</v>
      </c>
      <c r="E313" s="3" t="s">
        <v>16</v>
      </c>
      <c r="F313" s="1" t="s">
        <v>4302</v>
      </c>
      <c r="G313" s="1" t="s">
        <v>4303</v>
      </c>
      <c r="H313" s="3" t="s">
        <v>1695</v>
      </c>
      <c r="I313" s="28" t="s">
        <v>67</v>
      </c>
      <c r="J313" s="28" t="s">
        <v>11</v>
      </c>
      <c r="K313" s="1">
        <v>4730</v>
      </c>
      <c r="L313" s="28" t="s">
        <v>1435</v>
      </c>
      <c r="M313" s="28" t="s">
        <v>4302</v>
      </c>
      <c r="N313" s="28" t="s">
        <v>4303</v>
      </c>
      <c r="P313" s="3" t="s">
        <v>16</v>
      </c>
      <c r="Q313" s="3">
        <f>IF(LEN(R313)&gt;0,LEN(R313)-LEN(SUBSTITUTE(R313,"/","")),"")</f>
        <v>6</v>
      </c>
      <c r="R313" s="28" t="s">
        <v>4830</v>
      </c>
      <c r="S313" s="3" t="s">
        <v>3061</v>
      </c>
      <c r="T313" s="3"/>
      <c r="U313" s="1"/>
      <c r="V313" s="1"/>
      <c r="Y313" s="44"/>
    </row>
    <row r="314" spans="1:29" ht="14.25" customHeight="1">
      <c r="A314" s="3">
        <v>4120</v>
      </c>
      <c r="B314" s="1" t="s">
        <v>5598</v>
      </c>
      <c r="C314" s="1" t="str">
        <f>"JBT-"&amp;(MID(C313,5,3)+1)</f>
        <v>JBT-245</v>
      </c>
      <c r="D314" s="3">
        <v>3</v>
      </c>
      <c r="E314" s="3" t="s">
        <v>16</v>
      </c>
      <c r="F314" s="1" t="s">
        <v>4304</v>
      </c>
      <c r="G314" s="1" t="s">
        <v>4305</v>
      </c>
      <c r="H314" s="3" t="s">
        <v>1656</v>
      </c>
      <c r="I314" s="28" t="s">
        <v>68</v>
      </c>
      <c r="J314" s="28" t="s">
        <v>11</v>
      </c>
      <c r="K314" s="1">
        <v>4740</v>
      </c>
      <c r="L314" s="28" t="s">
        <v>1438</v>
      </c>
      <c r="M314" s="28" t="s">
        <v>4304</v>
      </c>
      <c r="N314" s="28" t="s">
        <v>4305</v>
      </c>
      <c r="P314" s="3" t="s">
        <v>16</v>
      </c>
      <c r="Q314" s="3">
        <f>IF(LEN(R314)&gt;0,LEN(R314)-LEN(SUBSTITUTE(R314,"/","")),"")</f>
        <v>6</v>
      </c>
      <c r="R314" s="28" t="s">
        <v>4831</v>
      </c>
      <c r="S314" s="3" t="s">
        <v>3061</v>
      </c>
      <c r="T314" s="3"/>
      <c r="U314" s="1"/>
      <c r="V314" s="1"/>
      <c r="Y314" s="44"/>
    </row>
    <row r="315" spans="1:29" ht="14.25" customHeight="1">
      <c r="A315" s="3">
        <v>4130</v>
      </c>
      <c r="B315" s="1" t="s">
        <v>5598</v>
      </c>
      <c r="C315" s="1" t="str">
        <f>"JBG-0"&amp;(MID(C311,5,3)+1)</f>
        <v>JBG-058</v>
      </c>
      <c r="D315" s="3">
        <v>2</v>
      </c>
      <c r="E315" s="3" t="s">
        <v>16</v>
      </c>
      <c r="F315" s="1" t="s">
        <v>4306</v>
      </c>
      <c r="G315" s="1" t="s">
        <v>4307</v>
      </c>
      <c r="H315" s="3" t="s">
        <v>5584</v>
      </c>
      <c r="I315" s="28" t="s">
        <v>289</v>
      </c>
      <c r="J315" s="28" t="s">
        <v>19</v>
      </c>
      <c r="K315" s="1">
        <v>4750</v>
      </c>
      <c r="L315" s="28" t="s">
        <v>1590</v>
      </c>
      <c r="M315" s="28" t="s">
        <v>4306</v>
      </c>
      <c r="N315" s="28" t="s">
        <v>4307</v>
      </c>
      <c r="P315" s="3" t="s">
        <v>16</v>
      </c>
      <c r="Q315" s="3">
        <f>IF(LEN(R315)&gt;0,LEN(R315)-LEN(SUBSTITUTE(R315,"/","")),"")</f>
        <v>5</v>
      </c>
      <c r="R315" s="28" t="s">
        <v>4832</v>
      </c>
      <c r="S315" s="3" t="s">
        <v>3061</v>
      </c>
      <c r="T315" s="3"/>
      <c r="U315" s="1"/>
      <c r="V315" s="1"/>
      <c r="Y315" s="44"/>
    </row>
    <row r="316" spans="1:29" ht="14.25" customHeight="1">
      <c r="A316" s="3">
        <v>4140</v>
      </c>
      <c r="B316" s="1" t="s">
        <v>5598</v>
      </c>
      <c r="C316" s="1" t="str">
        <f>"JBT-"&amp;(MID(C314,5,3)+1)</f>
        <v>JBT-246</v>
      </c>
      <c r="D316" s="3">
        <v>3</v>
      </c>
      <c r="E316" s="3" t="s">
        <v>16</v>
      </c>
      <c r="F316" s="1" t="s">
        <v>1009</v>
      </c>
      <c r="G316" s="1" t="s">
        <v>1010</v>
      </c>
      <c r="H316" s="3" t="s">
        <v>1656</v>
      </c>
      <c r="I316" s="28" t="s">
        <v>69</v>
      </c>
      <c r="J316" s="28" t="s">
        <v>11</v>
      </c>
      <c r="K316" s="1">
        <v>4770</v>
      </c>
      <c r="L316" s="28" t="s">
        <v>1439</v>
      </c>
      <c r="M316" s="28" t="s">
        <v>1009</v>
      </c>
      <c r="N316" s="28" t="s">
        <v>1010</v>
      </c>
      <c r="O316" s="3" t="s">
        <v>5893</v>
      </c>
      <c r="P316" s="3" t="s">
        <v>21</v>
      </c>
      <c r="Q316" s="3">
        <f>IF(LEN(R316)&gt;0,LEN(R316)-LEN(SUBSTITUTE(R316,"/","")),"")</f>
        <v>6</v>
      </c>
      <c r="R316" s="28" t="s">
        <v>4833</v>
      </c>
      <c r="S316" s="3" t="s">
        <v>3061</v>
      </c>
      <c r="T316" s="3"/>
      <c r="U316" s="1"/>
      <c r="V316" s="1"/>
      <c r="Y316" s="44"/>
    </row>
    <row r="317" spans="1:29" ht="14.25" customHeight="1">
      <c r="A317" s="3">
        <v>4150</v>
      </c>
      <c r="B317" s="1" t="s">
        <v>5598</v>
      </c>
      <c r="C317" s="1" t="str">
        <f>"JBT-"&amp;(MID(C316,5,3)+1)</f>
        <v>JBT-247</v>
      </c>
      <c r="D317" s="3">
        <v>3</v>
      </c>
      <c r="E317" s="3" t="s">
        <v>16</v>
      </c>
      <c r="F317" s="1" t="s">
        <v>1011</v>
      </c>
      <c r="G317" s="1" t="s">
        <v>1012</v>
      </c>
      <c r="H317" s="3" t="s">
        <v>1640</v>
      </c>
      <c r="I317" s="28" t="s">
        <v>71</v>
      </c>
      <c r="J317" s="28" t="s">
        <v>11</v>
      </c>
      <c r="K317" s="1">
        <v>4780</v>
      </c>
      <c r="L317" s="28" t="s">
        <v>1443</v>
      </c>
      <c r="M317" s="28" t="s">
        <v>1011</v>
      </c>
      <c r="N317" s="28" t="s">
        <v>1012</v>
      </c>
      <c r="P317" s="3" t="s">
        <v>16</v>
      </c>
      <c r="Q317" s="3">
        <f>IF(LEN(R317)&gt;0,LEN(R317)-LEN(SUBSTITUTE(R317,"/","")),"")</f>
        <v>7</v>
      </c>
      <c r="R317" s="28" t="s">
        <v>5711</v>
      </c>
      <c r="S317" s="3" t="s">
        <v>3061</v>
      </c>
      <c r="T317" s="3"/>
      <c r="U317" s="1"/>
      <c r="V317" s="1"/>
      <c r="Y317" s="44"/>
    </row>
    <row r="318" spans="1:29" ht="14.25" customHeight="1">
      <c r="A318" s="3">
        <v>4160</v>
      </c>
      <c r="B318" s="1" t="s">
        <v>5598</v>
      </c>
      <c r="C318" s="1" t="str">
        <f>"JBT-"&amp;(MID(C317,5,3)+1)</f>
        <v>JBT-248</v>
      </c>
      <c r="D318" s="3">
        <v>3</v>
      </c>
      <c r="E318" s="3" t="s">
        <v>16</v>
      </c>
      <c r="F318" s="1" t="s">
        <v>1013</v>
      </c>
      <c r="G318" s="1" t="s">
        <v>1014</v>
      </c>
      <c r="H318" s="3" t="s">
        <v>1656</v>
      </c>
      <c r="I318" s="28" t="s">
        <v>74</v>
      </c>
      <c r="J318" s="28" t="s">
        <v>11</v>
      </c>
      <c r="K318" s="1">
        <v>4790</v>
      </c>
      <c r="L318" s="28" t="s">
        <v>1447</v>
      </c>
      <c r="M318" s="28" t="s">
        <v>1013</v>
      </c>
      <c r="N318" s="28" t="s">
        <v>1014</v>
      </c>
      <c r="P318" s="3" t="s">
        <v>16</v>
      </c>
      <c r="Q318" s="3">
        <f>IF(LEN(R318)&gt;0,LEN(R318)-LEN(SUBSTITUTE(R318,"/","")),"")</f>
        <v>6</v>
      </c>
      <c r="R318" s="28" t="s">
        <v>4834</v>
      </c>
      <c r="S318" s="3" t="s">
        <v>3061</v>
      </c>
      <c r="T318" s="3"/>
      <c r="U318" s="1"/>
      <c r="V318" s="1"/>
      <c r="Y318" s="44"/>
    </row>
    <row r="319" spans="1:29" ht="14.25" customHeight="1">
      <c r="A319" s="3">
        <v>4170</v>
      </c>
      <c r="B319" s="1" t="s">
        <v>5598</v>
      </c>
      <c r="C319" s="1" t="str">
        <f>"JBT-"&amp;(MID(C318,5,3)+1)</f>
        <v>JBT-249</v>
      </c>
      <c r="D319" s="3">
        <v>3</v>
      </c>
      <c r="E319" s="3" t="s">
        <v>16</v>
      </c>
      <c r="F319" s="1" t="s">
        <v>1015</v>
      </c>
      <c r="G319" s="1" t="s">
        <v>1016</v>
      </c>
      <c r="H319" s="3" t="s">
        <v>1656</v>
      </c>
      <c r="I319" s="28" t="s">
        <v>78</v>
      </c>
      <c r="J319" s="28" t="s">
        <v>11</v>
      </c>
      <c r="K319" s="1">
        <v>4800</v>
      </c>
      <c r="L319" s="28" t="s">
        <v>1448</v>
      </c>
      <c r="M319" s="28" t="s">
        <v>1015</v>
      </c>
      <c r="N319" s="28" t="s">
        <v>1016</v>
      </c>
      <c r="O319" s="3" t="s">
        <v>5893</v>
      </c>
      <c r="P319" s="3" t="s">
        <v>21</v>
      </c>
      <c r="Q319" s="3">
        <f>IF(LEN(R319)&gt;0,LEN(R319)-LEN(SUBSTITUTE(R319,"/","")),"")</f>
        <v>6</v>
      </c>
      <c r="R319" s="28" t="s">
        <v>4835</v>
      </c>
      <c r="S319" s="3" t="s">
        <v>3061</v>
      </c>
      <c r="T319" s="3"/>
      <c r="U319" s="1"/>
      <c r="V319" s="1"/>
      <c r="Y319" s="44"/>
    </row>
    <row r="320" spans="1:29" ht="14.25" customHeight="1">
      <c r="A320" s="3">
        <v>4180</v>
      </c>
      <c r="B320" s="1" t="s">
        <v>5598</v>
      </c>
      <c r="C320" s="1" t="str">
        <f>"JBT-"&amp;(MID(C319,5,3)+1)</f>
        <v>JBT-250</v>
      </c>
      <c r="D320" s="3">
        <v>3</v>
      </c>
      <c r="E320" s="3" t="s">
        <v>16</v>
      </c>
      <c r="F320" s="1" t="s">
        <v>1017</v>
      </c>
      <c r="G320" s="1" t="s">
        <v>1018</v>
      </c>
      <c r="H320" s="3" t="s">
        <v>1656</v>
      </c>
      <c r="I320" s="28" t="s">
        <v>84</v>
      </c>
      <c r="J320" s="28" t="s">
        <v>11</v>
      </c>
      <c r="K320" s="1">
        <v>4810</v>
      </c>
      <c r="L320" s="28" t="s">
        <v>1449</v>
      </c>
      <c r="M320" s="28" t="s">
        <v>1017</v>
      </c>
      <c r="N320" s="28" t="s">
        <v>1018</v>
      </c>
      <c r="O320" s="3" t="s">
        <v>5893</v>
      </c>
      <c r="P320" s="3" t="s">
        <v>21</v>
      </c>
      <c r="Q320" s="3">
        <f>IF(LEN(R320)&gt;0,LEN(R320)-LEN(SUBSTITUTE(R320,"/","")),"")</f>
        <v>6</v>
      </c>
      <c r="R320" s="28" t="s">
        <v>4836</v>
      </c>
      <c r="S320" s="3" t="s">
        <v>3061</v>
      </c>
      <c r="T320" s="3"/>
      <c r="U320" s="1"/>
      <c r="V320" s="1"/>
      <c r="Y320" s="44"/>
    </row>
    <row r="321" spans="1:29" ht="14.25" customHeight="1">
      <c r="A321" s="3">
        <v>4190</v>
      </c>
      <c r="B321" s="1" t="s">
        <v>5598</v>
      </c>
      <c r="C321" s="1" t="str">
        <f>"JBG-0"&amp;(MID(C315,5,3)+1)</f>
        <v>JBG-059</v>
      </c>
      <c r="E321" s="3" t="s">
        <v>16</v>
      </c>
      <c r="F321" s="1" t="s">
        <v>4308</v>
      </c>
      <c r="G321" s="1" t="s">
        <v>4309</v>
      </c>
      <c r="H321" s="3" t="s">
        <v>5584</v>
      </c>
      <c r="I321" s="28" t="s">
        <v>290</v>
      </c>
      <c r="J321" s="28" t="s">
        <v>19</v>
      </c>
      <c r="K321" s="1">
        <v>4820</v>
      </c>
      <c r="L321" s="28"/>
      <c r="M321" s="28" t="s">
        <v>4308</v>
      </c>
      <c r="N321" s="28" t="s">
        <v>4309</v>
      </c>
      <c r="P321" s="3" t="s">
        <v>16</v>
      </c>
      <c r="Q321" s="3">
        <f>IF(LEN(R321)&gt;0,LEN(R321)-LEN(SUBSTITUTE(R321,"/","")),"")</f>
        <v>4</v>
      </c>
      <c r="R321" s="28" t="s">
        <v>4837</v>
      </c>
      <c r="S321" s="3" t="s">
        <v>3061</v>
      </c>
      <c r="T321" s="3"/>
      <c r="U321" s="1"/>
      <c r="V321" s="1"/>
      <c r="Y321" s="44"/>
    </row>
    <row r="322" spans="1:29" ht="14.25" customHeight="1">
      <c r="A322" s="3">
        <v>4200</v>
      </c>
      <c r="B322" s="1" t="s">
        <v>5598</v>
      </c>
      <c r="C322" s="1" t="str">
        <f>"JBG-0"&amp;(MID(C321,5,3)+1)</f>
        <v>JBG-060</v>
      </c>
      <c r="D322" s="3">
        <v>2</v>
      </c>
      <c r="E322" s="3" t="s">
        <v>16</v>
      </c>
      <c r="F322" s="1" t="s">
        <v>4310</v>
      </c>
      <c r="G322" s="1" t="s">
        <v>4311</v>
      </c>
      <c r="H322" s="3" t="s">
        <v>5584</v>
      </c>
      <c r="I322" s="28" t="s">
        <v>292</v>
      </c>
      <c r="J322" s="28" t="s">
        <v>19</v>
      </c>
      <c r="K322" s="1">
        <v>4840</v>
      </c>
      <c r="L322" s="28" t="s">
        <v>1591</v>
      </c>
      <c r="M322" s="28" t="s">
        <v>4310</v>
      </c>
      <c r="N322" s="28" t="s">
        <v>4311</v>
      </c>
      <c r="P322" s="3" t="s">
        <v>16</v>
      </c>
      <c r="Q322" s="3">
        <f>IF(LEN(R322)&gt;0,LEN(R322)-LEN(SUBSTITUTE(R322,"/","")),"")</f>
        <v>5</v>
      </c>
      <c r="R322" s="28" t="s">
        <v>4838</v>
      </c>
      <c r="S322" s="3" t="s">
        <v>3061</v>
      </c>
      <c r="T322" s="3"/>
      <c r="U322" s="1"/>
      <c r="V322" s="1"/>
      <c r="Y322" s="44"/>
    </row>
    <row r="323" spans="1:29" ht="14.25" customHeight="1">
      <c r="A323" s="3">
        <v>4210</v>
      </c>
      <c r="B323" s="1" t="s">
        <v>5598</v>
      </c>
      <c r="C323" s="1" t="str">
        <f>"JBT-"&amp;(MID(C320,5,3)+1)</f>
        <v>JBT-251</v>
      </c>
      <c r="D323" s="3">
        <v>3</v>
      </c>
      <c r="E323" s="3" t="s">
        <v>16</v>
      </c>
      <c r="F323" s="1" t="s">
        <v>4312</v>
      </c>
      <c r="G323" s="1" t="s">
        <v>4313</v>
      </c>
      <c r="H323" s="3" t="s">
        <v>1656</v>
      </c>
      <c r="I323" s="28" t="s">
        <v>69</v>
      </c>
      <c r="J323" s="28" t="s">
        <v>11</v>
      </c>
      <c r="K323" s="1">
        <v>4860</v>
      </c>
      <c r="L323" s="28" t="s">
        <v>1454</v>
      </c>
      <c r="M323" s="28" t="s">
        <v>4312</v>
      </c>
      <c r="N323" s="28" t="s">
        <v>4313</v>
      </c>
      <c r="P323" s="3" t="s">
        <v>16</v>
      </c>
      <c r="Q323" s="3">
        <f>IF(LEN(R323)&gt;0,LEN(R323)-LEN(SUBSTITUTE(R323,"/","")),"")</f>
        <v>6</v>
      </c>
      <c r="R323" s="28" t="s">
        <v>4839</v>
      </c>
      <c r="S323" s="3" t="s">
        <v>3061</v>
      </c>
      <c r="T323" s="3"/>
      <c r="U323" s="1"/>
      <c r="V323" s="1"/>
      <c r="Y323" s="44"/>
    </row>
    <row r="324" spans="1:29" ht="14.25" customHeight="1">
      <c r="A324" s="3">
        <v>4220</v>
      </c>
      <c r="B324" s="1" t="s">
        <v>5598</v>
      </c>
      <c r="C324" s="1" t="str">
        <f>"JBT-"&amp;(MID(C323,5,3)+1)</f>
        <v>JBT-252</v>
      </c>
      <c r="D324" s="3">
        <v>3</v>
      </c>
      <c r="E324" s="3" t="s">
        <v>16</v>
      </c>
      <c r="F324" s="1" t="s">
        <v>4314</v>
      </c>
      <c r="G324" s="1" t="s">
        <v>4315</v>
      </c>
      <c r="H324" s="3" t="s">
        <v>1656</v>
      </c>
      <c r="I324" s="28" t="s">
        <v>74</v>
      </c>
      <c r="J324" s="28" t="s">
        <v>11</v>
      </c>
      <c r="K324" s="1">
        <v>4870</v>
      </c>
      <c r="L324" s="28" t="s">
        <v>1456</v>
      </c>
      <c r="M324" s="28" t="s">
        <v>4314</v>
      </c>
      <c r="N324" s="28" t="s">
        <v>4315</v>
      </c>
      <c r="P324" s="3" t="s">
        <v>16</v>
      </c>
      <c r="Q324" s="3">
        <f>IF(LEN(R324)&gt;0,LEN(R324)-LEN(SUBSTITUTE(R324,"/","")),"")</f>
        <v>6</v>
      </c>
      <c r="R324" s="28" t="s">
        <v>4840</v>
      </c>
      <c r="S324" s="3" t="s">
        <v>3061</v>
      </c>
      <c r="T324" s="3"/>
      <c r="U324" s="1"/>
      <c r="V324" s="1"/>
      <c r="Y324" s="44"/>
    </row>
    <row r="325" spans="1:29" ht="14.25" customHeight="1">
      <c r="A325" s="3">
        <v>4230</v>
      </c>
      <c r="B325" s="1" t="s">
        <v>5598</v>
      </c>
      <c r="C325" s="1" t="str">
        <f>"JBG-0"&amp;(MID(C322,5,3)+1)</f>
        <v>JBG-061</v>
      </c>
      <c r="D325" s="3">
        <v>2</v>
      </c>
      <c r="F325" s="1" t="s">
        <v>4316</v>
      </c>
      <c r="G325" s="1" t="s">
        <v>4317</v>
      </c>
      <c r="H325" s="3" t="s">
        <v>5584</v>
      </c>
      <c r="I325" s="28" t="s">
        <v>294</v>
      </c>
      <c r="J325" s="28" t="s">
        <v>19</v>
      </c>
      <c r="K325" s="1">
        <v>4880</v>
      </c>
      <c r="L325" s="28" t="s">
        <v>1592</v>
      </c>
      <c r="M325" s="28" t="s">
        <v>4316</v>
      </c>
      <c r="N325" s="28" t="s">
        <v>4317</v>
      </c>
      <c r="P325" s="3" t="s">
        <v>16</v>
      </c>
      <c r="Q325" s="3">
        <f>IF(LEN(R325)&gt;0,LEN(R325)-LEN(SUBSTITUTE(R325,"/","")),"")</f>
        <v>5</v>
      </c>
      <c r="R325" s="28" t="s">
        <v>4841</v>
      </c>
      <c r="S325" s="3" t="s">
        <v>3061</v>
      </c>
      <c r="T325" s="3"/>
      <c r="U325" s="1"/>
      <c r="V325" s="1"/>
      <c r="Y325" s="44"/>
    </row>
    <row r="326" spans="1:29" ht="14.25" customHeight="1">
      <c r="A326" s="3">
        <v>4240</v>
      </c>
      <c r="B326" s="1" t="s">
        <v>5598</v>
      </c>
      <c r="C326" s="1" t="str">
        <f>"JBT-"&amp;(MID(C324,5,3)+1)</f>
        <v>JBT-253</v>
      </c>
      <c r="D326" s="3">
        <v>3</v>
      </c>
      <c r="E326" s="3" t="s">
        <v>16</v>
      </c>
      <c r="F326" s="1" t="s">
        <v>4318</v>
      </c>
      <c r="G326" s="1" t="s">
        <v>4319</v>
      </c>
      <c r="H326" s="3" t="s">
        <v>1656</v>
      </c>
      <c r="I326" s="28" t="s">
        <v>69</v>
      </c>
      <c r="J326" s="28" t="s">
        <v>11</v>
      </c>
      <c r="K326" s="1">
        <v>4900</v>
      </c>
      <c r="L326" s="28" t="s">
        <v>1458</v>
      </c>
      <c r="M326" s="28" t="s">
        <v>4318</v>
      </c>
      <c r="N326" s="28" t="s">
        <v>4319</v>
      </c>
      <c r="P326" s="3" t="s">
        <v>16</v>
      </c>
      <c r="Q326" s="3">
        <f>IF(LEN(R326)&gt;0,LEN(R326)-LEN(SUBSTITUTE(R326,"/","")),"")</f>
        <v>6</v>
      </c>
      <c r="R326" s="28" t="s">
        <v>4842</v>
      </c>
      <c r="S326" s="3" t="s">
        <v>3061</v>
      </c>
      <c r="T326" s="3"/>
      <c r="U326" s="1"/>
      <c r="V326" s="1"/>
      <c r="Y326" s="44"/>
    </row>
    <row r="327" spans="1:29" ht="14.25" customHeight="1">
      <c r="A327" s="3">
        <v>4250</v>
      </c>
      <c r="B327" s="1" t="s">
        <v>5598</v>
      </c>
      <c r="C327" s="1" t="str">
        <f>"JBT-"&amp;(MID(C326,5,3)+1)</f>
        <v>JBT-254</v>
      </c>
      <c r="D327" s="3">
        <v>3</v>
      </c>
      <c r="E327" s="3" t="s">
        <v>16</v>
      </c>
      <c r="F327" s="1" t="s">
        <v>4320</v>
      </c>
      <c r="G327" s="1" t="s">
        <v>4321</v>
      </c>
      <c r="H327" s="3" t="s">
        <v>1656</v>
      </c>
      <c r="I327" s="28" t="s">
        <v>74</v>
      </c>
      <c r="J327" s="28" t="s">
        <v>11</v>
      </c>
      <c r="K327" s="1">
        <v>4910</v>
      </c>
      <c r="L327" s="28" t="s">
        <v>1460</v>
      </c>
      <c r="M327" s="28" t="s">
        <v>4320</v>
      </c>
      <c r="N327" s="28" t="s">
        <v>4321</v>
      </c>
      <c r="P327" s="3" t="s">
        <v>16</v>
      </c>
      <c r="Q327" s="3">
        <f>IF(LEN(R327)&gt;0,LEN(R327)-LEN(SUBSTITUTE(R327,"/","")),"")</f>
        <v>6</v>
      </c>
      <c r="R327" s="28" t="s">
        <v>4843</v>
      </c>
      <c r="S327" s="3" t="s">
        <v>3061</v>
      </c>
      <c r="T327" s="3"/>
      <c r="U327" s="1"/>
      <c r="V327" s="1"/>
      <c r="Y327" s="44"/>
    </row>
    <row r="328" spans="1:29" ht="14.25" customHeight="1">
      <c r="A328" s="3">
        <v>4260</v>
      </c>
      <c r="B328" s="1" t="s">
        <v>5598</v>
      </c>
      <c r="C328" s="1" t="str">
        <f>"JBG-0"&amp;(MID(C325,5,3)+1)</f>
        <v>JBG-062</v>
      </c>
      <c r="D328" s="3">
        <v>2</v>
      </c>
      <c r="F328" s="1" t="s">
        <v>4322</v>
      </c>
      <c r="G328" s="1" t="s">
        <v>4323</v>
      </c>
      <c r="H328" s="3" t="s">
        <v>5584</v>
      </c>
      <c r="I328" s="28" t="s">
        <v>733</v>
      </c>
      <c r="J328" s="28" t="s">
        <v>19</v>
      </c>
      <c r="K328" s="1">
        <v>4920</v>
      </c>
      <c r="L328" s="28" t="s">
        <v>1593</v>
      </c>
      <c r="M328" s="28" t="s">
        <v>4322</v>
      </c>
      <c r="N328" s="28" t="s">
        <v>4323</v>
      </c>
      <c r="P328" s="3" t="s">
        <v>16</v>
      </c>
      <c r="Q328" s="3">
        <f>IF(LEN(R328)&gt;0,LEN(R328)-LEN(SUBSTITUTE(R328,"/","")),"")</f>
        <v>5</v>
      </c>
      <c r="R328" s="28" t="s">
        <v>4844</v>
      </c>
      <c r="S328" s="3" t="s">
        <v>3061</v>
      </c>
      <c r="T328" s="3"/>
      <c r="U328" s="1"/>
      <c r="V328" s="1"/>
      <c r="Y328" s="44"/>
    </row>
    <row r="329" spans="1:29" ht="14.25" customHeight="1">
      <c r="A329" s="3">
        <v>4270</v>
      </c>
      <c r="B329" s="1" t="s">
        <v>5598</v>
      </c>
      <c r="C329" s="1" t="str">
        <f>"JBT-"&amp;(MID(C327,5,3)+1)</f>
        <v>JBT-255</v>
      </c>
      <c r="D329" s="3">
        <v>3</v>
      </c>
      <c r="E329" s="3" t="s">
        <v>16</v>
      </c>
      <c r="F329" s="1" t="s">
        <v>4324</v>
      </c>
      <c r="G329" s="1" t="s">
        <v>4325</v>
      </c>
      <c r="H329" s="3" t="s">
        <v>1656</v>
      </c>
      <c r="I329" s="28" t="s">
        <v>69</v>
      </c>
      <c r="J329" s="28" t="s">
        <v>11</v>
      </c>
      <c r="K329" s="1">
        <v>4940</v>
      </c>
      <c r="L329" s="28" t="s">
        <v>1462</v>
      </c>
      <c r="M329" s="28" t="s">
        <v>4324</v>
      </c>
      <c r="N329" s="28" t="s">
        <v>4325</v>
      </c>
      <c r="P329" s="3" t="s">
        <v>16</v>
      </c>
      <c r="Q329" s="3">
        <f>IF(LEN(R329)&gt;0,LEN(R329)-LEN(SUBSTITUTE(R329,"/","")),"")</f>
        <v>6</v>
      </c>
      <c r="R329" s="28" t="s">
        <v>4845</v>
      </c>
      <c r="S329" s="3" t="s">
        <v>3061</v>
      </c>
      <c r="T329" s="3"/>
      <c r="U329" s="1"/>
      <c r="V329" s="1"/>
      <c r="Y329" s="44"/>
    </row>
    <row r="330" spans="1:29" ht="14.25" customHeight="1">
      <c r="A330" s="3">
        <v>4280</v>
      </c>
      <c r="B330" s="1" t="s">
        <v>5598</v>
      </c>
      <c r="C330" s="1" t="str">
        <f>"JBT-"&amp;(MID(C329,5,3)+1)</f>
        <v>JBT-256</v>
      </c>
      <c r="D330" s="3">
        <v>3</v>
      </c>
      <c r="E330" s="3" t="s">
        <v>16</v>
      </c>
      <c r="F330" s="1" t="s">
        <v>4326</v>
      </c>
      <c r="G330" s="1" t="s">
        <v>1019</v>
      </c>
      <c r="H330" s="3" t="s">
        <v>1656</v>
      </c>
      <c r="I330" s="28" t="s">
        <v>74</v>
      </c>
      <c r="J330" s="28" t="s">
        <v>11</v>
      </c>
      <c r="K330" s="1">
        <v>4950</v>
      </c>
      <c r="L330" s="28" t="s">
        <v>1464</v>
      </c>
      <c r="M330" s="28" t="s">
        <v>4326</v>
      </c>
      <c r="N330" s="28" t="s">
        <v>1019</v>
      </c>
      <c r="P330" s="3" t="s">
        <v>16</v>
      </c>
      <c r="Q330" s="3">
        <f>IF(LEN(R330)&gt;0,LEN(R330)-LEN(SUBSTITUTE(R330,"/","")),"")</f>
        <v>6</v>
      </c>
      <c r="R330" s="28" t="s">
        <v>4846</v>
      </c>
      <c r="S330" s="3" t="s">
        <v>3061</v>
      </c>
      <c r="T330" s="3"/>
      <c r="U330" s="1"/>
      <c r="V330" s="1"/>
      <c r="Y330" s="44"/>
    </row>
    <row r="331" spans="1:29" ht="14.25" customHeight="1">
      <c r="A331" s="3">
        <v>4290</v>
      </c>
      <c r="B331" s="1" t="s">
        <v>5598</v>
      </c>
      <c r="C331" s="1" t="str">
        <f>"JBG-0"&amp;(MID(C328,5,3)+1)</f>
        <v>JBG-063</v>
      </c>
      <c r="E331" s="3" t="s">
        <v>16</v>
      </c>
      <c r="F331" s="1" t="s">
        <v>4357</v>
      </c>
      <c r="G331" s="1" t="s">
        <v>4358</v>
      </c>
      <c r="H331" s="3" t="s">
        <v>5750</v>
      </c>
      <c r="I331" s="28" t="s">
        <v>1023</v>
      </c>
      <c r="J331" s="28" t="s">
        <v>19</v>
      </c>
      <c r="K331" s="1">
        <v>5260</v>
      </c>
      <c r="L331" s="28"/>
      <c r="M331" s="28" t="s">
        <v>4357</v>
      </c>
      <c r="N331" s="28" t="s">
        <v>4358</v>
      </c>
      <c r="P331" s="3" t="s">
        <v>16</v>
      </c>
      <c r="Q331" s="3">
        <v>4</v>
      </c>
      <c r="R331" s="28" t="s">
        <v>4870</v>
      </c>
      <c r="T331" s="3"/>
      <c r="U331" s="1"/>
      <c r="V331" s="1"/>
      <c r="Y331" s="44"/>
    </row>
    <row r="332" spans="1:29" ht="14.25" customHeight="1">
      <c r="A332" s="3">
        <v>4300</v>
      </c>
      <c r="B332" s="1" t="s">
        <v>5598</v>
      </c>
      <c r="C332" s="1" t="str">
        <f>"JBG-0"&amp;(MID(C331,5,3)+1)</f>
        <v>JBG-064</v>
      </c>
      <c r="D332" s="3">
        <v>2</v>
      </c>
      <c r="E332" s="3" t="s">
        <v>65</v>
      </c>
      <c r="F332" s="1" t="s">
        <v>4470</v>
      </c>
      <c r="G332" s="1" t="s">
        <v>4471</v>
      </c>
      <c r="H332" s="3" t="s">
        <v>5584</v>
      </c>
      <c r="I332" s="1" t="s">
        <v>1047</v>
      </c>
      <c r="J332" s="1" t="s">
        <v>19</v>
      </c>
      <c r="K332" s="1">
        <v>6000</v>
      </c>
      <c r="L332" s="1" t="s">
        <v>1601</v>
      </c>
      <c r="M332" s="1" t="s">
        <v>4470</v>
      </c>
      <c r="N332" s="1" t="s">
        <v>4471</v>
      </c>
      <c r="P332" s="3" t="s">
        <v>65</v>
      </c>
      <c r="Q332" s="3">
        <v>5</v>
      </c>
      <c r="R332" s="28" t="s">
        <v>4882</v>
      </c>
      <c r="S332" s="3">
        <v>1295</v>
      </c>
      <c r="AB332" s="65"/>
    </row>
    <row r="333" spans="1:29" ht="14.25" customHeight="1">
      <c r="A333" s="3">
        <v>4310</v>
      </c>
      <c r="B333" s="1" t="s">
        <v>5598</v>
      </c>
      <c r="C333" s="1" t="str">
        <f>"JBT-"&amp;(MID(C330,5,3)+1)</f>
        <v>JBT-257</v>
      </c>
      <c r="D333" s="3">
        <v>3</v>
      </c>
      <c r="E333" s="3" t="s">
        <v>16</v>
      </c>
      <c r="F333" s="1" t="s">
        <v>1734</v>
      </c>
      <c r="G333" s="1" t="s">
        <v>1736</v>
      </c>
      <c r="H333" s="3" t="s">
        <v>1705</v>
      </c>
      <c r="S333" s="3">
        <v>1300</v>
      </c>
      <c r="T333" s="1" t="s">
        <v>3416</v>
      </c>
      <c r="U333" s="3" t="s">
        <v>16</v>
      </c>
      <c r="V333" s="3">
        <v>1</v>
      </c>
      <c r="W333" s="1" t="s">
        <v>1733</v>
      </c>
      <c r="X333" s="1" t="s">
        <v>1734</v>
      </c>
      <c r="Y333" s="1" t="s">
        <v>1735</v>
      </c>
      <c r="Z333" s="1" t="s">
        <v>1736</v>
      </c>
      <c r="AB333" s="65" t="s">
        <v>1705</v>
      </c>
      <c r="AC333" s="1" t="s">
        <v>4996</v>
      </c>
    </row>
    <row r="334" spans="1:29" ht="14.25" customHeight="1">
      <c r="A334" s="3">
        <v>4320</v>
      </c>
      <c r="B334" s="1" t="s">
        <v>5598</v>
      </c>
      <c r="C334" s="1" t="str">
        <f>"JBT-"&amp;(MID(C333,5,3)+1)</f>
        <v>JBT-258</v>
      </c>
      <c r="D334" s="3">
        <v>3</v>
      </c>
      <c r="E334" s="3" t="s">
        <v>16</v>
      </c>
      <c r="F334" s="1" t="s">
        <v>1048</v>
      </c>
      <c r="G334" s="1" t="s">
        <v>4473</v>
      </c>
      <c r="H334" s="3" t="s">
        <v>5497</v>
      </c>
      <c r="I334" s="1" t="s">
        <v>69</v>
      </c>
      <c r="J334" s="1" t="s">
        <v>11</v>
      </c>
      <c r="K334" s="1">
        <v>6020</v>
      </c>
      <c r="L334" s="1" t="s">
        <v>1497</v>
      </c>
      <c r="M334" s="1" t="s">
        <v>4472</v>
      </c>
      <c r="N334" s="1" t="s">
        <v>4473</v>
      </c>
      <c r="O334" s="3" t="s">
        <v>5893</v>
      </c>
      <c r="P334" s="3" t="s">
        <v>21</v>
      </c>
      <c r="Q334" s="3">
        <v>6</v>
      </c>
      <c r="R334" s="28" t="s">
        <v>4883</v>
      </c>
      <c r="S334" s="3" t="s">
        <v>3061</v>
      </c>
      <c r="U334" s="3" t="s">
        <v>3061</v>
      </c>
      <c r="V334" s="3" t="s">
        <v>3061</v>
      </c>
      <c r="W334" s="1" t="s">
        <v>3061</v>
      </c>
      <c r="X334" s="1" t="s">
        <v>3061</v>
      </c>
      <c r="Y334" s="1" t="s">
        <v>3061</v>
      </c>
      <c r="Z334" s="1" t="s">
        <v>3061</v>
      </c>
      <c r="AB334" s="65" t="s">
        <v>3061</v>
      </c>
      <c r="AC334" s="1" t="s">
        <v>3061</v>
      </c>
    </row>
    <row r="335" spans="1:29" ht="14.25" customHeight="1">
      <c r="A335" s="3">
        <v>4330</v>
      </c>
      <c r="B335" s="1" t="s">
        <v>5598</v>
      </c>
      <c r="C335" s="1" t="str">
        <f>"JBT-"&amp;(MID(C334,5,3)+1)</f>
        <v>JBT-259</v>
      </c>
      <c r="D335" s="3">
        <v>3</v>
      </c>
      <c r="E335" s="3" t="s">
        <v>16</v>
      </c>
      <c r="F335" s="1" t="s">
        <v>1049</v>
      </c>
      <c r="G335" s="1" t="s">
        <v>4475</v>
      </c>
      <c r="H335" s="3" t="s">
        <v>1640</v>
      </c>
      <c r="I335" s="1" t="s">
        <v>71</v>
      </c>
      <c r="J335" s="1" t="s">
        <v>11</v>
      </c>
      <c r="K335" s="1">
        <v>6030</v>
      </c>
      <c r="L335" s="1" t="s">
        <v>1500</v>
      </c>
      <c r="M335" s="1" t="s">
        <v>4474</v>
      </c>
      <c r="N335" s="1" t="s">
        <v>4475</v>
      </c>
      <c r="P335" s="3" t="s">
        <v>16</v>
      </c>
      <c r="Q335" s="3">
        <v>6</v>
      </c>
      <c r="R335" s="28" t="s">
        <v>5712</v>
      </c>
      <c r="S335" s="3" t="s">
        <v>3061</v>
      </c>
      <c r="U335" s="3" t="s">
        <v>3061</v>
      </c>
      <c r="V335" s="3" t="s">
        <v>3061</v>
      </c>
      <c r="W335" s="1" t="s">
        <v>3061</v>
      </c>
      <c r="X335" s="1" t="s">
        <v>3061</v>
      </c>
      <c r="Y335" s="1" t="s">
        <v>3061</v>
      </c>
      <c r="Z335" s="1" t="s">
        <v>3061</v>
      </c>
      <c r="AB335" s="65" t="s">
        <v>3061</v>
      </c>
      <c r="AC335" s="1" t="s">
        <v>3061</v>
      </c>
    </row>
    <row r="336" spans="1:29" ht="14.25" customHeight="1">
      <c r="A336" s="3">
        <v>4340</v>
      </c>
      <c r="B336" s="1" t="s">
        <v>5598</v>
      </c>
      <c r="C336" s="1" t="str">
        <f>"JBT-"&amp;(MID(C335,5,3)+1)</f>
        <v>JBT-260</v>
      </c>
      <c r="D336" s="3">
        <v>3</v>
      </c>
      <c r="E336" s="3" t="s">
        <v>16</v>
      </c>
      <c r="F336" s="1" t="s">
        <v>1739</v>
      </c>
      <c r="G336" s="1" t="s">
        <v>1741</v>
      </c>
      <c r="H336" s="3" t="s">
        <v>1632</v>
      </c>
      <c r="S336" s="3">
        <v>1340</v>
      </c>
      <c r="T336" s="1" t="s">
        <v>3420</v>
      </c>
      <c r="U336" s="3" t="s">
        <v>16</v>
      </c>
      <c r="V336" s="3">
        <v>1</v>
      </c>
      <c r="W336" s="1" t="s">
        <v>1738</v>
      </c>
      <c r="X336" s="1" t="s">
        <v>1739</v>
      </c>
      <c r="Y336" s="1" t="s">
        <v>1740</v>
      </c>
      <c r="Z336" s="1" t="s">
        <v>1741</v>
      </c>
      <c r="AB336" s="65" t="s">
        <v>1632</v>
      </c>
      <c r="AC336" s="1" t="s">
        <v>4997</v>
      </c>
    </row>
    <row r="337" spans="1:29" ht="14.25" customHeight="1">
      <c r="A337" s="3">
        <v>4350</v>
      </c>
      <c r="B337" s="1" t="s">
        <v>5598</v>
      </c>
      <c r="C337" s="1" t="str">
        <f>C336&amp;"-1"</f>
        <v>JBT-260-1</v>
      </c>
      <c r="D337" s="3">
        <v>4</v>
      </c>
      <c r="E337" s="3" t="s">
        <v>16</v>
      </c>
      <c r="F337" s="1" t="s">
        <v>1744</v>
      </c>
      <c r="G337" s="1" t="s">
        <v>1746</v>
      </c>
      <c r="H337" s="3" t="s">
        <v>1656</v>
      </c>
      <c r="S337" s="3">
        <v>1350</v>
      </c>
      <c r="T337" s="1" t="s">
        <v>3859</v>
      </c>
      <c r="U337" s="3" t="s">
        <v>16</v>
      </c>
      <c r="V337" s="3">
        <v>1</v>
      </c>
      <c r="W337" s="1" t="s">
        <v>1743</v>
      </c>
      <c r="X337" s="1" t="s">
        <v>1744</v>
      </c>
      <c r="Y337" s="1" t="s">
        <v>1745</v>
      </c>
      <c r="Z337" s="1" t="s">
        <v>1746</v>
      </c>
      <c r="AB337" s="65" t="s">
        <v>1656</v>
      </c>
      <c r="AC337" s="1" t="s">
        <v>4998</v>
      </c>
    </row>
    <row r="338" spans="1:29" ht="14.25" customHeight="1">
      <c r="A338" s="3">
        <v>4360</v>
      </c>
      <c r="B338" s="1" t="s">
        <v>5598</v>
      </c>
      <c r="C338" s="1" t="str">
        <f>"JBT-"&amp;(MID(C337,5,3)+1)</f>
        <v>JBT-261</v>
      </c>
      <c r="D338" s="3">
        <v>3</v>
      </c>
      <c r="E338" s="3" t="s">
        <v>16</v>
      </c>
      <c r="F338" s="1" t="s">
        <v>5451</v>
      </c>
      <c r="G338" s="1" t="s">
        <v>4477</v>
      </c>
      <c r="H338" s="3" t="s">
        <v>1656</v>
      </c>
      <c r="I338" s="1" t="s">
        <v>330</v>
      </c>
      <c r="J338" s="1" t="s">
        <v>11</v>
      </c>
      <c r="K338" s="1">
        <v>6040</v>
      </c>
      <c r="L338" s="1" t="s">
        <v>1503</v>
      </c>
      <c r="M338" s="1" t="s">
        <v>4476</v>
      </c>
      <c r="N338" s="1" t="s">
        <v>4477</v>
      </c>
      <c r="P338" s="3" t="s">
        <v>16</v>
      </c>
      <c r="Q338" s="3">
        <v>6</v>
      </c>
      <c r="R338" s="28" t="s">
        <v>4884</v>
      </c>
      <c r="S338" s="3" t="s">
        <v>3061</v>
      </c>
      <c r="U338" s="3" t="s">
        <v>3061</v>
      </c>
      <c r="V338" s="3" t="s">
        <v>3061</v>
      </c>
      <c r="W338" s="1" t="s">
        <v>3061</v>
      </c>
      <c r="X338" s="1" t="s">
        <v>3061</v>
      </c>
      <c r="Y338" s="1" t="s">
        <v>3061</v>
      </c>
      <c r="Z338" s="1" t="s">
        <v>3061</v>
      </c>
      <c r="AB338" s="65" t="s">
        <v>3061</v>
      </c>
      <c r="AC338" s="1" t="s">
        <v>3061</v>
      </c>
    </row>
    <row r="339" spans="1:29" ht="14.25" customHeight="1">
      <c r="A339" s="3">
        <v>4370</v>
      </c>
      <c r="B339" s="1" t="s">
        <v>5598</v>
      </c>
      <c r="C339" s="1" t="str">
        <f>"JBT-"&amp;(MID(C338,5,3)+1)</f>
        <v>JBT-262</v>
      </c>
      <c r="D339" s="3">
        <v>3</v>
      </c>
      <c r="E339" s="3" t="s">
        <v>16</v>
      </c>
      <c r="F339" s="1" t="s">
        <v>1050</v>
      </c>
      <c r="G339" s="1" t="s">
        <v>4479</v>
      </c>
      <c r="H339" s="3" t="s">
        <v>5497</v>
      </c>
      <c r="I339" s="1" t="s">
        <v>74</v>
      </c>
      <c r="J339" s="1" t="s">
        <v>11</v>
      </c>
      <c r="K339" s="1">
        <v>6050</v>
      </c>
      <c r="L339" s="1" t="s">
        <v>1504</v>
      </c>
      <c r="M339" s="1" t="s">
        <v>4478</v>
      </c>
      <c r="N339" s="1" t="s">
        <v>4479</v>
      </c>
      <c r="P339" s="3" t="s">
        <v>16</v>
      </c>
      <c r="Q339" s="3">
        <v>6</v>
      </c>
      <c r="R339" s="28" t="s">
        <v>4885</v>
      </c>
      <c r="S339" s="3" t="s">
        <v>3061</v>
      </c>
      <c r="U339" s="3" t="s">
        <v>3061</v>
      </c>
      <c r="V339" s="3" t="s">
        <v>3061</v>
      </c>
      <c r="W339" s="1" t="s">
        <v>3061</v>
      </c>
      <c r="X339" s="1" t="s">
        <v>3061</v>
      </c>
      <c r="Y339" s="1" t="s">
        <v>3061</v>
      </c>
      <c r="Z339" s="1" t="s">
        <v>3061</v>
      </c>
      <c r="AB339" s="65" t="s">
        <v>3061</v>
      </c>
      <c r="AC339" s="1" t="s">
        <v>3061</v>
      </c>
    </row>
    <row r="340" spans="1:29" ht="14.25" customHeight="1">
      <c r="A340" s="3">
        <v>4380</v>
      </c>
      <c r="B340" s="1" t="s">
        <v>5598</v>
      </c>
      <c r="C340" s="1" t="str">
        <f>"JBT-"&amp;(MID(C339,5,3)+1)</f>
        <v>JBT-263</v>
      </c>
      <c r="D340" s="3">
        <v>3</v>
      </c>
      <c r="E340" s="3" t="s">
        <v>16</v>
      </c>
      <c r="F340" s="1" t="s">
        <v>1051</v>
      </c>
      <c r="G340" s="1" t="s">
        <v>4481</v>
      </c>
      <c r="H340" s="3" t="s">
        <v>5497</v>
      </c>
      <c r="I340" s="1" t="s">
        <v>78</v>
      </c>
      <c r="J340" s="1" t="s">
        <v>11</v>
      </c>
      <c r="K340" s="1">
        <v>6060</v>
      </c>
      <c r="L340" s="1" t="s">
        <v>1505</v>
      </c>
      <c r="M340" s="1" t="s">
        <v>4480</v>
      </c>
      <c r="N340" s="1" t="s">
        <v>4481</v>
      </c>
      <c r="P340" s="3" t="s">
        <v>16</v>
      </c>
      <c r="Q340" s="3">
        <v>6</v>
      </c>
      <c r="R340" s="28" t="s">
        <v>4886</v>
      </c>
      <c r="S340" s="3" t="s">
        <v>3061</v>
      </c>
      <c r="U340" s="3" t="s">
        <v>3061</v>
      </c>
      <c r="V340" s="3" t="s">
        <v>3061</v>
      </c>
      <c r="W340" s="1" t="s">
        <v>3061</v>
      </c>
      <c r="X340" s="1" t="s">
        <v>3061</v>
      </c>
      <c r="Y340" s="1" t="s">
        <v>3061</v>
      </c>
      <c r="Z340" s="1" t="s">
        <v>3061</v>
      </c>
      <c r="AB340" s="65" t="s">
        <v>3061</v>
      </c>
      <c r="AC340" s="1" t="s">
        <v>3061</v>
      </c>
    </row>
    <row r="341" spans="1:29" ht="14.25" customHeight="1">
      <c r="A341" s="3">
        <v>4390</v>
      </c>
      <c r="B341" s="1" t="s">
        <v>5598</v>
      </c>
      <c r="C341" s="1" t="str">
        <f>"JBT-"&amp;(MID(C340,5,3)+1)</f>
        <v>JBT-264</v>
      </c>
      <c r="D341" s="3">
        <v>3</v>
      </c>
      <c r="E341" s="3" t="s">
        <v>16</v>
      </c>
      <c r="F341" s="1" t="s">
        <v>1052</v>
      </c>
      <c r="G341" s="1" t="s">
        <v>4483</v>
      </c>
      <c r="H341" s="3" t="s">
        <v>5497</v>
      </c>
      <c r="I341" s="1" t="s">
        <v>84</v>
      </c>
      <c r="J341" s="1" t="s">
        <v>11</v>
      </c>
      <c r="K341" s="1">
        <v>6070</v>
      </c>
      <c r="L341" s="1" t="s">
        <v>1506</v>
      </c>
      <c r="M341" s="1" t="s">
        <v>4482</v>
      </c>
      <c r="N341" s="1" t="s">
        <v>4483</v>
      </c>
      <c r="O341" s="3" t="s">
        <v>5893</v>
      </c>
      <c r="P341" s="3" t="s">
        <v>21</v>
      </c>
      <c r="Q341" s="3">
        <v>6</v>
      </c>
      <c r="R341" s="28" t="s">
        <v>4887</v>
      </c>
      <c r="S341" s="3" t="s">
        <v>3061</v>
      </c>
      <c r="U341" s="3" t="s">
        <v>3061</v>
      </c>
      <c r="V341" s="3" t="s">
        <v>3061</v>
      </c>
      <c r="W341" s="1" t="s">
        <v>3061</v>
      </c>
      <c r="X341" s="1" t="s">
        <v>3061</v>
      </c>
      <c r="Y341" s="1" t="s">
        <v>3061</v>
      </c>
      <c r="Z341" s="1" t="s">
        <v>3061</v>
      </c>
      <c r="AB341" s="65" t="s">
        <v>3061</v>
      </c>
      <c r="AC341" s="1" t="s">
        <v>3061</v>
      </c>
    </row>
    <row r="342" spans="1:29" ht="14.25" customHeight="1">
      <c r="A342" s="3">
        <v>4400</v>
      </c>
      <c r="B342" s="1" t="s">
        <v>5598</v>
      </c>
      <c r="C342" s="1" t="str">
        <f>"JBG-0"&amp;(MID(C332,5,3)+1)</f>
        <v>JBG-065</v>
      </c>
      <c r="D342" s="3">
        <v>2</v>
      </c>
      <c r="E342" s="3" t="s">
        <v>65</v>
      </c>
      <c r="F342" s="1" t="s">
        <v>5453</v>
      </c>
      <c r="G342" s="1" t="s">
        <v>3802</v>
      </c>
      <c r="H342" s="3" t="s">
        <v>5584</v>
      </c>
      <c r="I342" s="1" t="s">
        <v>222</v>
      </c>
      <c r="J342" s="1" t="s">
        <v>19</v>
      </c>
      <c r="K342" s="1">
        <v>5290</v>
      </c>
      <c r="L342" s="1" t="s">
        <v>5301</v>
      </c>
      <c r="M342" s="1" t="s">
        <v>4360</v>
      </c>
      <c r="N342" s="1" t="s">
        <v>4361</v>
      </c>
      <c r="P342" s="3" t="s">
        <v>65</v>
      </c>
      <c r="Q342" s="3">
        <v>5</v>
      </c>
      <c r="R342" s="28" t="s">
        <v>5730</v>
      </c>
      <c r="S342" s="3">
        <v>3020</v>
      </c>
      <c r="T342" s="1" t="s">
        <v>1330</v>
      </c>
      <c r="U342" s="3" t="s">
        <v>65</v>
      </c>
      <c r="V342" s="3">
        <v>1</v>
      </c>
      <c r="W342" s="1" t="s">
        <v>1331</v>
      </c>
      <c r="X342" s="1" t="s">
        <v>2385</v>
      </c>
      <c r="Y342" s="1" t="s">
        <v>1332</v>
      </c>
      <c r="Z342" s="1" t="s">
        <v>2386</v>
      </c>
      <c r="AB342" s="65">
        <v>0</v>
      </c>
      <c r="AC342" s="1" t="s">
        <v>4030</v>
      </c>
    </row>
    <row r="343" spans="1:29" ht="14.25" customHeight="1">
      <c r="A343" s="3">
        <v>4410</v>
      </c>
      <c r="B343" s="1" t="s">
        <v>5598</v>
      </c>
      <c r="C343" s="1" t="str">
        <f>"JBT-"&amp;(MID(C341,5,3)+1)</f>
        <v>JBT-265</v>
      </c>
      <c r="D343" s="3">
        <v>3</v>
      </c>
      <c r="E343" s="3" t="s">
        <v>21</v>
      </c>
      <c r="F343" s="1" t="s">
        <v>5643</v>
      </c>
      <c r="G343" s="1" t="s">
        <v>5644</v>
      </c>
      <c r="H343" s="3" t="s">
        <v>5645</v>
      </c>
      <c r="I343" s="1" t="s">
        <v>310</v>
      </c>
      <c r="J343" s="1" t="s">
        <v>11</v>
      </c>
      <c r="K343" s="1">
        <v>5310</v>
      </c>
      <c r="L343" s="1" t="s">
        <v>5293</v>
      </c>
      <c r="M343" s="1" t="s">
        <v>5432</v>
      </c>
      <c r="N343" s="1" t="s">
        <v>5615</v>
      </c>
      <c r="O343" s="61" t="s">
        <v>5881</v>
      </c>
      <c r="P343" s="3" t="s">
        <v>21</v>
      </c>
      <c r="Q343" s="3">
        <v>6</v>
      </c>
      <c r="R343" s="28" t="s">
        <v>5889</v>
      </c>
      <c r="S343" s="3">
        <v>3025</v>
      </c>
      <c r="U343" s="3" t="s">
        <v>21</v>
      </c>
      <c r="V343" s="3">
        <v>2</v>
      </c>
      <c r="W343" s="1" t="s">
        <v>3061</v>
      </c>
      <c r="X343" s="1" t="s">
        <v>3061</v>
      </c>
      <c r="Y343" s="1" t="s">
        <v>3061</v>
      </c>
      <c r="Z343" s="1" t="s">
        <v>3061</v>
      </c>
      <c r="AA343" s="61" t="s">
        <v>5881</v>
      </c>
      <c r="AB343" s="65" t="s">
        <v>3061</v>
      </c>
      <c r="AC343" s="1" t="s">
        <v>5126</v>
      </c>
    </row>
    <row r="344" spans="1:29" ht="14.25" customHeight="1">
      <c r="A344" s="3">
        <v>4420</v>
      </c>
      <c r="B344" s="1" t="s">
        <v>5598</v>
      </c>
      <c r="C344" s="1" t="str">
        <f>"JBT-"&amp;(MID(C343,5,3)+1)</f>
        <v>JBT-266</v>
      </c>
      <c r="D344" s="3">
        <v>3</v>
      </c>
      <c r="E344" s="3" t="s">
        <v>16</v>
      </c>
      <c r="F344" s="1" t="s">
        <v>5454</v>
      </c>
      <c r="G344" s="1" t="s">
        <v>4586</v>
      </c>
      <c r="H344" s="3" t="s">
        <v>2404</v>
      </c>
      <c r="I344" s="1" t="s">
        <v>3831</v>
      </c>
      <c r="J344" s="1" t="s">
        <v>11</v>
      </c>
      <c r="K344" s="1">
        <v>5320</v>
      </c>
      <c r="L344" s="1" t="s">
        <v>5294</v>
      </c>
      <c r="M344" s="1" t="s">
        <v>4363</v>
      </c>
      <c r="N344" s="1" t="s">
        <v>4364</v>
      </c>
      <c r="P344" s="3" t="s">
        <v>16</v>
      </c>
      <c r="Q344" s="3">
        <v>6</v>
      </c>
      <c r="R344" s="28" t="s">
        <v>5732</v>
      </c>
      <c r="S344" s="3">
        <v>3060</v>
      </c>
      <c r="T344" s="1" t="s">
        <v>3138</v>
      </c>
      <c r="U344" s="3" t="s">
        <v>16</v>
      </c>
      <c r="V344" s="3">
        <v>2</v>
      </c>
      <c r="W344" s="1" t="s">
        <v>2402</v>
      </c>
      <c r="X344" s="1" t="s">
        <v>2403</v>
      </c>
      <c r="Y344" s="1" t="s">
        <v>2405</v>
      </c>
      <c r="Z344" s="1" t="s">
        <v>2406</v>
      </c>
      <c r="AB344" s="65" t="s">
        <v>2404</v>
      </c>
      <c r="AC344" s="1" t="s">
        <v>4032</v>
      </c>
    </row>
    <row r="345" spans="1:29" ht="14.25" customHeight="1">
      <c r="A345" s="3">
        <v>4430</v>
      </c>
      <c r="B345" s="1" t="s">
        <v>5598</v>
      </c>
      <c r="C345" s="1" t="str">
        <f>"JBT-"&amp;(MID(C344,5,3)+1)</f>
        <v>JBT-267</v>
      </c>
      <c r="D345" s="3">
        <v>3</v>
      </c>
      <c r="E345" s="3" t="s">
        <v>21</v>
      </c>
      <c r="F345" s="1" t="s">
        <v>5455</v>
      </c>
      <c r="G345" s="1" t="s">
        <v>3804</v>
      </c>
      <c r="H345" s="3" t="s">
        <v>1775</v>
      </c>
      <c r="I345" s="1" t="s">
        <v>362</v>
      </c>
      <c r="J345" s="1" t="s">
        <v>11</v>
      </c>
      <c r="K345" s="1">
        <v>5330</v>
      </c>
      <c r="L345" s="1" t="s">
        <v>5295</v>
      </c>
      <c r="M345" s="1" t="s">
        <v>4365</v>
      </c>
      <c r="N345" s="1" t="s">
        <v>4580</v>
      </c>
      <c r="P345" s="3" t="s">
        <v>16</v>
      </c>
      <c r="Q345" s="3">
        <v>6</v>
      </c>
      <c r="R345" s="28" t="s">
        <v>5733</v>
      </c>
      <c r="S345" s="3">
        <v>3070</v>
      </c>
      <c r="T345" s="1" t="s">
        <v>1336</v>
      </c>
      <c r="U345" s="3" t="s">
        <v>21</v>
      </c>
      <c r="V345" s="3">
        <v>2</v>
      </c>
      <c r="W345" s="1" t="s">
        <v>2391</v>
      </c>
      <c r="X345" s="1" t="s">
        <v>2392</v>
      </c>
      <c r="Y345" s="1" t="s">
        <v>2393</v>
      </c>
      <c r="Z345" s="1" t="s">
        <v>2394</v>
      </c>
      <c r="AB345" s="65" t="s">
        <v>1775</v>
      </c>
      <c r="AC345" s="1" t="s">
        <v>4036</v>
      </c>
    </row>
    <row r="346" spans="1:29" ht="14.25" customHeight="1">
      <c r="A346" s="3">
        <v>4440</v>
      </c>
      <c r="B346" s="1" t="s">
        <v>5598</v>
      </c>
      <c r="C346" s="1" t="str">
        <f>"JBT-"&amp;(MID(C345,5,3)+1)</f>
        <v>JBT-268</v>
      </c>
      <c r="D346" s="3">
        <v>3</v>
      </c>
      <c r="E346" s="3" t="s">
        <v>16</v>
      </c>
      <c r="F346" s="1" t="s">
        <v>5456</v>
      </c>
      <c r="G346" s="1" t="s">
        <v>4587</v>
      </c>
      <c r="H346" s="3" t="s">
        <v>1695</v>
      </c>
      <c r="I346" s="1" t="s">
        <v>364</v>
      </c>
      <c r="J346" s="1" t="s">
        <v>11</v>
      </c>
      <c r="K346" s="1">
        <v>5340</v>
      </c>
      <c r="L346" s="1" t="s">
        <v>5296</v>
      </c>
      <c r="M346" s="1" t="s">
        <v>4366</v>
      </c>
      <c r="N346" s="1" t="s">
        <v>4367</v>
      </c>
      <c r="P346" s="3" t="s">
        <v>16</v>
      </c>
      <c r="Q346" s="3">
        <v>6</v>
      </c>
      <c r="R346" s="28" t="s">
        <v>5734</v>
      </c>
      <c r="S346" s="3">
        <v>3050</v>
      </c>
      <c r="T346" s="1" t="s">
        <v>3140</v>
      </c>
      <c r="U346" s="3" t="s">
        <v>16</v>
      </c>
      <c r="V346" s="3">
        <v>2</v>
      </c>
      <c r="W346" s="1" t="s">
        <v>2410</v>
      </c>
      <c r="X346" s="1" t="s">
        <v>2411</v>
      </c>
      <c r="Y346" s="1" t="s">
        <v>2412</v>
      </c>
      <c r="Z346" s="1" t="s">
        <v>2413</v>
      </c>
      <c r="AB346" s="65" t="s">
        <v>1695</v>
      </c>
      <c r="AC346" s="1" t="s">
        <v>4033</v>
      </c>
    </row>
    <row r="347" spans="1:29" ht="14.25" customHeight="1">
      <c r="A347" s="3">
        <v>4450</v>
      </c>
      <c r="B347" s="1" t="s">
        <v>5598</v>
      </c>
      <c r="C347" s="1" t="str">
        <f>"JBT-"&amp;(MID(C346,5,3)+1)</f>
        <v>JBT-269</v>
      </c>
      <c r="D347" s="3">
        <v>3</v>
      </c>
      <c r="E347" s="3" t="s">
        <v>16</v>
      </c>
      <c r="F347" s="1" t="s">
        <v>5457</v>
      </c>
      <c r="G347" s="1" t="s">
        <v>4588</v>
      </c>
      <c r="H347" s="3" t="s">
        <v>1656</v>
      </c>
      <c r="I347" s="1" t="s">
        <v>366</v>
      </c>
      <c r="J347" s="1" t="s">
        <v>11</v>
      </c>
      <c r="K347" s="1">
        <v>5350</v>
      </c>
      <c r="L347" s="1" t="s">
        <v>5297</v>
      </c>
      <c r="M347" s="1" t="s">
        <v>4368</v>
      </c>
      <c r="N347" s="1" t="s">
        <v>4369</v>
      </c>
      <c r="P347" s="3" t="s">
        <v>16</v>
      </c>
      <c r="Q347" s="3">
        <v>6</v>
      </c>
      <c r="R347" s="28" t="s">
        <v>5735</v>
      </c>
      <c r="S347" s="3">
        <v>3040</v>
      </c>
      <c r="T347" s="1" t="s">
        <v>3142</v>
      </c>
      <c r="U347" s="3" t="s">
        <v>16</v>
      </c>
      <c r="V347" s="3">
        <v>2</v>
      </c>
      <c r="W347" s="1" t="s">
        <v>2417</v>
      </c>
      <c r="X347" s="1" t="s">
        <v>2418</v>
      </c>
      <c r="Y347" s="1" t="s">
        <v>2419</v>
      </c>
      <c r="Z347" s="1" t="s">
        <v>2420</v>
      </c>
      <c r="AB347" s="65" t="s">
        <v>1656</v>
      </c>
      <c r="AC347" s="1" t="s">
        <v>4034</v>
      </c>
    </row>
    <row r="348" spans="1:29" ht="14.25" customHeight="1">
      <c r="A348" s="3">
        <v>4460</v>
      </c>
      <c r="B348" s="1" t="s">
        <v>5598</v>
      </c>
      <c r="C348" s="1" t="str">
        <f>"JBT-"&amp;(MID(C347,5,3)+1)</f>
        <v>JBT-270</v>
      </c>
      <c r="D348" s="3">
        <v>3</v>
      </c>
      <c r="E348" s="3" t="s">
        <v>16</v>
      </c>
      <c r="F348" s="1" t="s">
        <v>5458</v>
      </c>
      <c r="G348" s="1" t="s">
        <v>4589</v>
      </c>
      <c r="H348" s="3" t="s">
        <v>1775</v>
      </c>
      <c r="I348" s="1" t="s">
        <v>3833</v>
      </c>
      <c r="J348" s="1" t="s">
        <v>11</v>
      </c>
      <c r="K348" s="1">
        <v>5360</v>
      </c>
      <c r="L348" s="1" t="s">
        <v>5284</v>
      </c>
      <c r="M348" s="1" t="s">
        <v>5289</v>
      </c>
      <c r="N348" s="1" t="s">
        <v>4370</v>
      </c>
      <c r="P348" s="3" t="s">
        <v>16</v>
      </c>
      <c r="Q348" s="3">
        <v>6</v>
      </c>
      <c r="R348" s="28" t="s">
        <v>5736</v>
      </c>
      <c r="S348" s="3">
        <v>3090</v>
      </c>
      <c r="T348" s="1" t="s">
        <v>3136</v>
      </c>
      <c r="U348" s="3" t="s">
        <v>16</v>
      </c>
      <c r="V348" s="3">
        <v>2</v>
      </c>
      <c r="W348" s="1" t="s">
        <v>2396</v>
      </c>
      <c r="X348" s="1" t="s">
        <v>2397</v>
      </c>
      <c r="Y348" s="1" t="s">
        <v>2398</v>
      </c>
      <c r="Z348" s="1" t="s">
        <v>2399</v>
      </c>
      <c r="AB348" s="65" t="s">
        <v>1775</v>
      </c>
      <c r="AC348" s="1" t="s">
        <v>4031</v>
      </c>
    </row>
    <row r="349" spans="1:29" ht="14.25" customHeight="1">
      <c r="A349" s="3">
        <v>4470</v>
      </c>
      <c r="B349" s="1" t="s">
        <v>5598</v>
      </c>
      <c r="C349" s="1" t="str">
        <f>"JBG-0"&amp;(MID(C342,5,3)+1)</f>
        <v>JBG-066</v>
      </c>
      <c r="F349" s="1" t="s">
        <v>4371</v>
      </c>
      <c r="G349" s="1" t="s">
        <v>4372</v>
      </c>
      <c r="H349" s="3" t="s">
        <v>5584</v>
      </c>
      <c r="I349" s="1" t="s">
        <v>223</v>
      </c>
      <c r="J349" s="1" t="s">
        <v>19</v>
      </c>
      <c r="K349" s="1">
        <v>5370</v>
      </c>
      <c r="L349" s="1" t="s">
        <v>5300</v>
      </c>
      <c r="M349" s="1" t="s">
        <v>4371</v>
      </c>
      <c r="N349" s="1" t="s">
        <v>4372</v>
      </c>
      <c r="P349" s="3" t="s">
        <v>65</v>
      </c>
      <c r="Q349" s="3">
        <v>6</v>
      </c>
      <c r="R349" s="28" t="s">
        <v>5737</v>
      </c>
      <c r="S349" s="3" t="s">
        <v>3061</v>
      </c>
      <c r="U349" s="3" t="s">
        <v>3061</v>
      </c>
      <c r="V349" s="3" t="s">
        <v>3061</v>
      </c>
      <c r="W349" s="1" t="s">
        <v>3061</v>
      </c>
      <c r="X349" s="1" t="s">
        <v>3061</v>
      </c>
      <c r="Y349" s="1" t="s">
        <v>3061</v>
      </c>
      <c r="Z349" s="1" t="s">
        <v>3061</v>
      </c>
      <c r="AB349" s="65" t="s">
        <v>3061</v>
      </c>
      <c r="AC349" s="1" t="s">
        <v>3061</v>
      </c>
    </row>
    <row r="350" spans="1:29" ht="14.25" customHeight="1">
      <c r="A350" s="3">
        <v>4480</v>
      </c>
      <c r="B350" s="1" t="s">
        <v>5598</v>
      </c>
      <c r="C350" s="1" t="str">
        <f>"JBT-"&amp;(MID(C348,5,3)+1)</f>
        <v>JBT-271</v>
      </c>
      <c r="D350" s="3">
        <v>3</v>
      </c>
      <c r="E350" s="3" t="s">
        <v>21</v>
      </c>
      <c r="F350" s="1" t="s">
        <v>5459</v>
      </c>
      <c r="G350" s="1" t="s">
        <v>3803</v>
      </c>
      <c r="H350" s="3" t="s">
        <v>2404</v>
      </c>
      <c r="I350" s="1" t="s">
        <v>227</v>
      </c>
      <c r="J350" s="1" t="s">
        <v>11</v>
      </c>
      <c r="K350" s="1">
        <v>5390</v>
      </c>
      <c r="L350" s="1" t="s">
        <v>5298</v>
      </c>
      <c r="M350" s="1" t="s">
        <v>4373</v>
      </c>
      <c r="N350" s="1" t="s">
        <v>4374</v>
      </c>
      <c r="P350" s="3" t="s">
        <v>21</v>
      </c>
      <c r="Q350" s="3">
        <v>7</v>
      </c>
      <c r="R350" s="28" t="s">
        <v>5738</v>
      </c>
      <c r="S350" s="3">
        <v>3140</v>
      </c>
      <c r="T350" s="1" t="s">
        <v>1334</v>
      </c>
      <c r="U350" s="3" t="s">
        <v>16</v>
      </c>
      <c r="V350" s="3">
        <v>2</v>
      </c>
      <c r="W350" s="1" t="s">
        <v>2431</v>
      </c>
      <c r="X350" s="1" t="s">
        <v>2432</v>
      </c>
      <c r="Y350" s="1" t="s">
        <v>2433</v>
      </c>
      <c r="Z350" s="1" t="s">
        <v>2434</v>
      </c>
      <c r="AB350" s="65" t="s">
        <v>2404</v>
      </c>
      <c r="AC350" s="1" t="s">
        <v>4035</v>
      </c>
    </row>
    <row r="351" spans="1:29" ht="14.25" customHeight="1">
      <c r="A351" s="3">
        <v>4490</v>
      </c>
      <c r="B351" s="1" t="s">
        <v>5598</v>
      </c>
      <c r="C351" s="1" t="str">
        <f>"JBT-"&amp;(MID(C350,5,3)+1)</f>
        <v>JBT-272</v>
      </c>
      <c r="D351" s="3">
        <v>3</v>
      </c>
      <c r="E351" s="3" t="s">
        <v>21</v>
      </c>
      <c r="F351" s="1" t="s">
        <v>5460</v>
      </c>
      <c r="G351" s="1" t="s">
        <v>3805</v>
      </c>
      <c r="H351" s="3" t="s">
        <v>1656</v>
      </c>
      <c r="I351" s="1" t="s">
        <v>231</v>
      </c>
      <c r="J351" s="1" t="s">
        <v>11</v>
      </c>
      <c r="K351" s="1">
        <v>5400</v>
      </c>
      <c r="L351" s="1" t="s">
        <v>5299</v>
      </c>
      <c r="M351" s="1" t="s">
        <v>4375</v>
      </c>
      <c r="N351" s="1" t="s">
        <v>4376</v>
      </c>
      <c r="P351" s="3" t="s">
        <v>21</v>
      </c>
      <c r="Q351" s="3">
        <v>7</v>
      </c>
      <c r="R351" s="28" t="s">
        <v>5739</v>
      </c>
      <c r="S351" s="3">
        <v>3120</v>
      </c>
      <c r="T351" s="1" t="s">
        <v>1338</v>
      </c>
      <c r="U351" s="3" t="s">
        <v>21</v>
      </c>
      <c r="V351" s="3">
        <v>2</v>
      </c>
      <c r="W351" s="1" t="s">
        <v>2423</v>
      </c>
      <c r="X351" s="1" t="s">
        <v>2424</v>
      </c>
      <c r="Y351" s="1" t="s">
        <v>1339</v>
      </c>
      <c r="Z351" s="1" t="s">
        <v>2425</v>
      </c>
      <c r="AB351" s="65" t="s">
        <v>1656</v>
      </c>
      <c r="AC351" s="1" t="s">
        <v>4037</v>
      </c>
    </row>
    <row r="352" spans="1:29" ht="14.25" customHeight="1">
      <c r="A352" s="3">
        <v>4500</v>
      </c>
      <c r="B352" s="1" t="s">
        <v>5598</v>
      </c>
      <c r="C352" s="1" t="str">
        <f>C351&amp;"-1"</f>
        <v>JBT-272-1</v>
      </c>
      <c r="D352" s="3">
        <v>4</v>
      </c>
      <c r="E352" s="3" t="s">
        <v>5494</v>
      </c>
      <c r="F352" s="1" t="s">
        <v>2832</v>
      </c>
      <c r="G352" s="1" t="s">
        <v>4152</v>
      </c>
      <c r="H352" s="3" t="s">
        <v>1656</v>
      </c>
      <c r="S352" s="3">
        <v>3180</v>
      </c>
      <c r="T352" s="1" t="s">
        <v>5496</v>
      </c>
      <c r="U352" s="3" t="s">
        <v>21</v>
      </c>
      <c r="V352" s="3">
        <v>3</v>
      </c>
      <c r="W352" s="1" t="s">
        <v>2429</v>
      </c>
      <c r="X352" s="1" t="s">
        <v>2832</v>
      </c>
      <c r="Y352" s="1" t="s">
        <v>2833</v>
      </c>
      <c r="Z352" s="1" t="s">
        <v>5624</v>
      </c>
      <c r="AA352" s="3" t="s">
        <v>2837</v>
      </c>
      <c r="AB352" s="65" t="s">
        <v>1656</v>
      </c>
      <c r="AC352" s="1" t="s">
        <v>5053</v>
      </c>
    </row>
    <row r="353" spans="1:29" ht="14.25" customHeight="1">
      <c r="A353" s="3">
        <v>4510</v>
      </c>
      <c r="B353" s="1" t="s">
        <v>5598</v>
      </c>
      <c r="C353" s="1" t="str">
        <f>"JBG-0"&amp;(MID(C349,5,3)+1)</f>
        <v>JBG-067</v>
      </c>
      <c r="D353" s="3">
        <v>2</v>
      </c>
      <c r="E353" s="3" t="s">
        <v>65</v>
      </c>
      <c r="F353" s="1" t="s">
        <v>5461</v>
      </c>
      <c r="G353" s="1" t="s">
        <v>3806</v>
      </c>
      <c r="H353" s="3" t="s">
        <v>5584</v>
      </c>
      <c r="I353" s="1" t="s">
        <v>308</v>
      </c>
      <c r="J353" s="1" t="s">
        <v>19</v>
      </c>
      <c r="K353" s="1">
        <v>5410</v>
      </c>
      <c r="L353" s="1" t="s">
        <v>5302</v>
      </c>
      <c r="M353" s="1" t="s">
        <v>4377</v>
      </c>
      <c r="N353" s="1" t="s">
        <v>4378</v>
      </c>
      <c r="P353" s="3" t="s">
        <v>65</v>
      </c>
      <c r="Q353" s="3">
        <v>6</v>
      </c>
      <c r="R353" s="28" t="s">
        <v>5740</v>
      </c>
      <c r="S353" s="3">
        <v>3190</v>
      </c>
      <c r="T353" s="1" t="s">
        <v>3146</v>
      </c>
      <c r="U353" s="3" t="s">
        <v>65</v>
      </c>
      <c r="V353" s="3">
        <v>1</v>
      </c>
      <c r="W353" s="1" t="s">
        <v>2438</v>
      </c>
      <c r="X353" s="1" t="s">
        <v>2439</v>
      </c>
      <c r="Y353" s="1" t="s">
        <v>2440</v>
      </c>
      <c r="Z353" s="1" t="s">
        <v>2441</v>
      </c>
      <c r="AB353" s="65">
        <v>0</v>
      </c>
      <c r="AC353" s="1" t="s">
        <v>4038</v>
      </c>
    </row>
    <row r="354" spans="1:29" ht="14.25" customHeight="1">
      <c r="A354" s="3">
        <v>4520</v>
      </c>
      <c r="B354" s="1" t="s">
        <v>5598</v>
      </c>
      <c r="C354" s="1" t="str">
        <f>"JBT-"&amp;(MID(C352,5,3)+1)</f>
        <v>JBT-273</v>
      </c>
      <c r="D354" s="3">
        <v>3</v>
      </c>
      <c r="E354" s="3" t="s">
        <v>21</v>
      </c>
      <c r="F354" s="1" t="s">
        <v>5643</v>
      </c>
      <c r="G354" s="1" t="s">
        <v>5647</v>
      </c>
      <c r="H354" s="3" t="s">
        <v>5645</v>
      </c>
      <c r="I354" s="1" t="s">
        <v>310</v>
      </c>
      <c r="J354" s="1" t="s">
        <v>11</v>
      </c>
      <c r="K354" s="1">
        <v>5430</v>
      </c>
      <c r="L354" s="1" t="s">
        <v>5303</v>
      </c>
      <c r="M354" s="1" t="s">
        <v>4379</v>
      </c>
      <c r="N354" s="1" t="s">
        <v>4380</v>
      </c>
      <c r="O354" s="61" t="s">
        <v>5882</v>
      </c>
      <c r="P354" s="3" t="s">
        <v>21</v>
      </c>
      <c r="Q354" s="3">
        <v>7</v>
      </c>
      <c r="R354" s="28" t="s">
        <v>5890</v>
      </c>
      <c r="S354" s="3">
        <v>3195</v>
      </c>
      <c r="U354" s="3" t="s">
        <v>21</v>
      </c>
      <c r="V354" s="3">
        <v>2</v>
      </c>
      <c r="W354" s="1" t="s">
        <v>3061</v>
      </c>
      <c r="X354" s="1" t="s">
        <v>3061</v>
      </c>
      <c r="Y354" s="1" t="s">
        <v>3061</v>
      </c>
      <c r="Z354" s="1" t="s">
        <v>3061</v>
      </c>
      <c r="AA354" s="61" t="s">
        <v>5882</v>
      </c>
      <c r="AB354" s="65" t="s">
        <v>3061</v>
      </c>
      <c r="AC354" s="1" t="s">
        <v>5648</v>
      </c>
    </row>
    <row r="355" spans="1:29" ht="14.25" customHeight="1">
      <c r="A355" s="3">
        <v>4530</v>
      </c>
      <c r="B355" s="1" t="s">
        <v>5598</v>
      </c>
      <c r="C355" s="1" t="str">
        <f>"JBT-"&amp;(MID(C354,5,3)+1)</f>
        <v>JBT-274</v>
      </c>
      <c r="D355" s="3">
        <v>3</v>
      </c>
      <c r="E355" s="3" t="s">
        <v>16</v>
      </c>
      <c r="F355" s="1" t="s">
        <v>5462</v>
      </c>
      <c r="G355" s="1" t="s">
        <v>4582</v>
      </c>
      <c r="H355" s="3" t="s">
        <v>2404</v>
      </c>
      <c r="I355" s="1" t="s">
        <v>3831</v>
      </c>
      <c r="J355" s="1" t="s">
        <v>11</v>
      </c>
      <c r="K355" s="1">
        <v>5440</v>
      </c>
      <c r="L355" s="1" t="s">
        <v>5304</v>
      </c>
      <c r="M355" s="1" t="s">
        <v>4381</v>
      </c>
      <c r="N355" s="1" t="s">
        <v>4382</v>
      </c>
      <c r="P355" s="3" t="s">
        <v>16</v>
      </c>
      <c r="Q355" s="3">
        <v>7</v>
      </c>
      <c r="R355" s="28" t="s">
        <v>5742</v>
      </c>
      <c r="S355" s="3">
        <v>3230</v>
      </c>
      <c r="T355" s="1" t="s">
        <v>3152</v>
      </c>
      <c r="U355" s="3" t="s">
        <v>16</v>
      </c>
      <c r="V355" s="3">
        <v>2</v>
      </c>
      <c r="W355" s="1" t="s">
        <v>2451</v>
      </c>
      <c r="X355" s="1" t="s">
        <v>2452</v>
      </c>
      <c r="Y355" s="1" t="s">
        <v>2453</v>
      </c>
      <c r="Z355" s="1" t="s">
        <v>2454</v>
      </c>
      <c r="AB355" s="65" t="s">
        <v>2404</v>
      </c>
      <c r="AC355" s="1" t="s">
        <v>4040</v>
      </c>
    </row>
    <row r="356" spans="1:29" ht="14.25" customHeight="1">
      <c r="A356" s="3">
        <v>4540</v>
      </c>
      <c r="B356" s="1" t="s">
        <v>5598</v>
      </c>
      <c r="C356" s="1" t="str">
        <f>"JBT-"&amp;(MID(C355,5,3)+1)</f>
        <v>JBT-275</v>
      </c>
      <c r="D356" s="3">
        <v>3</v>
      </c>
      <c r="E356" s="3" t="s">
        <v>21</v>
      </c>
      <c r="F356" s="1" t="s">
        <v>5463</v>
      </c>
      <c r="G356" s="1" t="s">
        <v>3808</v>
      </c>
      <c r="H356" s="3" t="s">
        <v>1775</v>
      </c>
      <c r="I356" s="1" t="s">
        <v>362</v>
      </c>
      <c r="J356" s="1" t="s">
        <v>11</v>
      </c>
      <c r="K356" s="1">
        <v>5450</v>
      </c>
      <c r="L356" s="1" t="s">
        <v>5305</v>
      </c>
      <c r="M356" s="1" t="s">
        <v>4383</v>
      </c>
      <c r="N356" s="1" t="s">
        <v>4581</v>
      </c>
      <c r="P356" s="3" t="s">
        <v>16</v>
      </c>
      <c r="Q356" s="3">
        <v>7</v>
      </c>
      <c r="R356" s="28" t="s">
        <v>5743</v>
      </c>
      <c r="S356" s="3">
        <v>3240</v>
      </c>
      <c r="T356" s="1" t="s">
        <v>3148</v>
      </c>
      <c r="U356" s="3" t="s">
        <v>21</v>
      </c>
      <c r="V356" s="3">
        <v>2</v>
      </c>
      <c r="W356" s="1" t="s">
        <v>2443</v>
      </c>
      <c r="X356" s="1" t="s">
        <v>2444</v>
      </c>
      <c r="Y356" s="1" t="s">
        <v>2445</v>
      </c>
      <c r="Z356" s="1" t="s">
        <v>2446</v>
      </c>
      <c r="AB356" s="65" t="s">
        <v>1775</v>
      </c>
      <c r="AC356" s="1" t="s">
        <v>4044</v>
      </c>
    </row>
    <row r="357" spans="1:29" ht="14.25" customHeight="1">
      <c r="A357" s="3">
        <v>4550</v>
      </c>
      <c r="B357" s="1" t="s">
        <v>5598</v>
      </c>
      <c r="C357" s="1" t="str">
        <f>"JBT-"&amp;(MID(C356,5,3)+1)</f>
        <v>JBT-276</v>
      </c>
      <c r="D357" s="3">
        <v>3</v>
      </c>
      <c r="E357" s="3" t="s">
        <v>16</v>
      </c>
      <c r="F357" s="1" t="s">
        <v>5464</v>
      </c>
      <c r="G357" s="1" t="s">
        <v>4583</v>
      </c>
      <c r="H357" s="3" t="s">
        <v>1695</v>
      </c>
      <c r="I357" s="1" t="s">
        <v>364</v>
      </c>
      <c r="J357" s="1" t="s">
        <v>11</v>
      </c>
      <c r="K357" s="1">
        <v>5460</v>
      </c>
      <c r="L357" s="1" t="s">
        <v>5306</v>
      </c>
      <c r="M357" s="1" t="s">
        <v>4384</v>
      </c>
      <c r="N357" s="1" t="s">
        <v>4385</v>
      </c>
      <c r="P357" s="3" t="s">
        <v>16</v>
      </c>
      <c r="Q357" s="3">
        <v>7</v>
      </c>
      <c r="R357" s="28" t="s">
        <v>5744</v>
      </c>
      <c r="S357" s="3">
        <v>3220</v>
      </c>
      <c r="T357" s="1" t="s">
        <v>3154</v>
      </c>
      <c r="U357" s="3" t="s">
        <v>16</v>
      </c>
      <c r="V357" s="3">
        <v>2</v>
      </c>
      <c r="W357" s="1" t="s">
        <v>2455</v>
      </c>
      <c r="X357" s="1" t="s">
        <v>2456</v>
      </c>
      <c r="Y357" s="1" t="s">
        <v>2457</v>
      </c>
      <c r="Z357" s="1" t="s">
        <v>2458</v>
      </c>
      <c r="AB357" s="65" t="s">
        <v>1695</v>
      </c>
      <c r="AC357" s="1" t="s">
        <v>4041</v>
      </c>
    </row>
    <row r="358" spans="1:29" ht="14.25" customHeight="1">
      <c r="A358" s="3">
        <v>4560</v>
      </c>
      <c r="B358" s="1" t="s">
        <v>5598</v>
      </c>
      <c r="C358" s="1" t="str">
        <f>"JBT-"&amp;(MID(C357,5,3)+1)</f>
        <v>JBT-277</v>
      </c>
      <c r="D358" s="3">
        <v>3</v>
      </c>
      <c r="E358" s="3" t="s">
        <v>16</v>
      </c>
      <c r="F358" s="1" t="s">
        <v>5465</v>
      </c>
      <c r="G358" s="1" t="s">
        <v>4584</v>
      </c>
      <c r="H358" s="3" t="s">
        <v>1656</v>
      </c>
      <c r="I358" s="1" t="s">
        <v>366</v>
      </c>
      <c r="J358" s="1" t="s">
        <v>11</v>
      </c>
      <c r="K358" s="1">
        <v>5470</v>
      </c>
      <c r="L358" s="1" t="s">
        <v>5307</v>
      </c>
      <c r="M358" s="1" t="s">
        <v>4386</v>
      </c>
      <c r="N358" s="1" t="s">
        <v>4387</v>
      </c>
      <c r="P358" s="3" t="s">
        <v>16</v>
      </c>
      <c r="Q358" s="3">
        <v>7</v>
      </c>
      <c r="R358" s="28" t="s">
        <v>5745</v>
      </c>
      <c r="S358" s="3">
        <v>3210</v>
      </c>
      <c r="T358" s="1" t="s">
        <v>3156</v>
      </c>
      <c r="U358" s="3" t="s">
        <v>16</v>
      </c>
      <c r="V358" s="3">
        <v>2</v>
      </c>
      <c r="W358" s="1" t="s">
        <v>2460</v>
      </c>
      <c r="X358" s="1" t="s">
        <v>2461</v>
      </c>
      <c r="Y358" s="1" t="s">
        <v>2462</v>
      </c>
      <c r="Z358" s="1" t="s">
        <v>2463</v>
      </c>
      <c r="AB358" s="65" t="s">
        <v>1656</v>
      </c>
      <c r="AC358" s="1" t="s">
        <v>4042</v>
      </c>
    </row>
    <row r="359" spans="1:29" ht="14.25" customHeight="1">
      <c r="A359" s="3">
        <v>4570</v>
      </c>
      <c r="B359" s="1" t="s">
        <v>5598</v>
      </c>
      <c r="C359" s="1" t="str">
        <f>"JBT-"&amp;(MID(C358,5,3)+1)</f>
        <v>JBT-278</v>
      </c>
      <c r="D359" s="3">
        <v>3</v>
      </c>
      <c r="E359" s="3" t="s">
        <v>16</v>
      </c>
      <c r="F359" s="1" t="s">
        <v>5466</v>
      </c>
      <c r="G359" s="1" t="s">
        <v>4585</v>
      </c>
      <c r="H359" s="3" t="s">
        <v>1775</v>
      </c>
      <c r="I359" s="1" t="s">
        <v>3833</v>
      </c>
      <c r="J359" s="1" t="s">
        <v>11</v>
      </c>
      <c r="K359" s="1">
        <v>5480</v>
      </c>
      <c r="L359" s="1" t="s">
        <v>5286</v>
      </c>
      <c r="M359" s="1" t="s">
        <v>5290</v>
      </c>
      <c r="N359" s="1" t="s">
        <v>4388</v>
      </c>
      <c r="P359" s="3" t="s">
        <v>16</v>
      </c>
      <c r="Q359" s="3">
        <v>7</v>
      </c>
      <c r="R359" s="28" t="s">
        <v>5746</v>
      </c>
      <c r="S359" s="3">
        <v>3260</v>
      </c>
      <c r="T359" s="1" t="s">
        <v>3150</v>
      </c>
      <c r="U359" s="3" t="s">
        <v>16</v>
      </c>
      <c r="V359" s="3">
        <v>2</v>
      </c>
      <c r="W359" s="1" t="s">
        <v>2447</v>
      </c>
      <c r="X359" s="1" t="s">
        <v>2448</v>
      </c>
      <c r="Y359" s="1" t="s">
        <v>2449</v>
      </c>
      <c r="Z359" s="1" t="s">
        <v>2450</v>
      </c>
      <c r="AB359" s="65" t="s">
        <v>1775</v>
      </c>
      <c r="AC359" s="1" t="s">
        <v>4039</v>
      </c>
    </row>
    <row r="360" spans="1:29" ht="14.25" customHeight="1">
      <c r="A360" s="3">
        <v>4580</v>
      </c>
      <c r="B360" s="1" t="s">
        <v>5598</v>
      </c>
      <c r="C360" s="1" t="str">
        <f>"JBG-0"&amp;(MID(C353,5,3)+1)</f>
        <v>JBG-068</v>
      </c>
      <c r="F360" s="1" t="s">
        <v>4389</v>
      </c>
      <c r="G360" s="1" t="s">
        <v>4390</v>
      </c>
      <c r="H360" s="3" t="s">
        <v>5584</v>
      </c>
      <c r="I360" s="1" t="s">
        <v>223</v>
      </c>
      <c r="J360" s="1" t="s">
        <v>19</v>
      </c>
      <c r="K360" s="1">
        <v>5490</v>
      </c>
      <c r="L360" s="1" t="s">
        <v>5308</v>
      </c>
      <c r="M360" s="1" t="s">
        <v>4389</v>
      </c>
      <c r="N360" s="1" t="s">
        <v>4390</v>
      </c>
      <c r="P360" s="3" t="s">
        <v>65</v>
      </c>
      <c r="Q360" s="3">
        <v>7</v>
      </c>
      <c r="R360" s="28" t="s">
        <v>5747</v>
      </c>
      <c r="S360" s="3" t="s">
        <v>3061</v>
      </c>
      <c r="U360" s="3" t="s">
        <v>3061</v>
      </c>
      <c r="V360" s="3" t="s">
        <v>3061</v>
      </c>
      <c r="W360" s="1" t="s">
        <v>3061</v>
      </c>
      <c r="X360" s="1" t="s">
        <v>3061</v>
      </c>
      <c r="Y360" s="1" t="s">
        <v>3061</v>
      </c>
      <c r="Z360" s="1" t="s">
        <v>3061</v>
      </c>
      <c r="AB360" s="65" t="s">
        <v>3061</v>
      </c>
      <c r="AC360" s="1" t="s">
        <v>3061</v>
      </c>
    </row>
    <row r="361" spans="1:29" ht="14.25" customHeight="1">
      <c r="A361" s="3">
        <v>4590</v>
      </c>
      <c r="B361" s="1" t="s">
        <v>5598</v>
      </c>
      <c r="C361" s="1" t="str">
        <f>"JBT-"&amp;(MID(C359,5,3)+1)</f>
        <v>JBT-279</v>
      </c>
      <c r="D361" s="3">
        <v>3</v>
      </c>
      <c r="E361" s="3" t="s">
        <v>21</v>
      </c>
      <c r="F361" s="1" t="s">
        <v>5467</v>
      </c>
      <c r="G361" s="1" t="s">
        <v>3807</v>
      </c>
      <c r="H361" s="3" t="s">
        <v>2404</v>
      </c>
      <c r="I361" s="1" t="s">
        <v>227</v>
      </c>
      <c r="J361" s="1" t="s">
        <v>11</v>
      </c>
      <c r="K361" s="1">
        <v>5510</v>
      </c>
      <c r="L361" s="1" t="s">
        <v>5309</v>
      </c>
      <c r="M361" s="1" t="s">
        <v>4391</v>
      </c>
      <c r="N361" s="1" t="s">
        <v>4392</v>
      </c>
      <c r="P361" s="3" t="s">
        <v>21</v>
      </c>
      <c r="Q361" s="3">
        <v>8</v>
      </c>
      <c r="R361" s="28" t="s">
        <v>5748</v>
      </c>
      <c r="S361" s="3">
        <v>3300</v>
      </c>
      <c r="T361" s="1" t="s">
        <v>3158</v>
      </c>
      <c r="U361" s="3" t="s">
        <v>16</v>
      </c>
      <c r="V361" s="3">
        <v>2</v>
      </c>
      <c r="W361" s="1" t="s">
        <v>2470</v>
      </c>
      <c r="X361" s="1" t="s">
        <v>2471</v>
      </c>
      <c r="Y361" s="1" t="s">
        <v>2472</v>
      </c>
      <c r="Z361" s="1" t="s">
        <v>2473</v>
      </c>
      <c r="AB361" s="65" t="s">
        <v>2404</v>
      </c>
      <c r="AC361" s="1" t="s">
        <v>4043</v>
      </c>
    </row>
    <row r="362" spans="1:29" ht="14.25" customHeight="1">
      <c r="A362" s="3">
        <v>4600</v>
      </c>
      <c r="B362" s="1" t="s">
        <v>5598</v>
      </c>
      <c r="C362" s="1" t="str">
        <f>"JBT-"&amp;(MID(C361,5,3)+1)</f>
        <v>JBT-280</v>
      </c>
      <c r="D362" s="3">
        <v>3</v>
      </c>
      <c r="E362" s="3" t="s">
        <v>21</v>
      </c>
      <c r="F362" s="1" t="s">
        <v>5468</v>
      </c>
      <c r="G362" s="1" t="s">
        <v>3809</v>
      </c>
      <c r="H362" s="3" t="s">
        <v>1656</v>
      </c>
      <c r="I362" s="1" t="s">
        <v>231</v>
      </c>
      <c r="J362" s="1" t="s">
        <v>11</v>
      </c>
      <c r="K362" s="1">
        <v>5520</v>
      </c>
      <c r="L362" s="1" t="s">
        <v>5310</v>
      </c>
      <c r="M362" s="1" t="s">
        <v>4393</v>
      </c>
      <c r="N362" s="1" t="s">
        <v>4394</v>
      </c>
      <c r="P362" s="3" t="s">
        <v>21</v>
      </c>
      <c r="Q362" s="3">
        <v>8</v>
      </c>
      <c r="R362" s="28" t="s">
        <v>5749</v>
      </c>
      <c r="S362" s="3">
        <v>3290</v>
      </c>
      <c r="T362" s="1" t="s">
        <v>3160</v>
      </c>
      <c r="U362" s="3" t="s">
        <v>21</v>
      </c>
      <c r="V362" s="3">
        <v>2</v>
      </c>
      <c r="W362" s="1" t="s">
        <v>2465</v>
      </c>
      <c r="X362" s="1" t="s">
        <v>2466</v>
      </c>
      <c r="Y362" s="1" t="s">
        <v>2467</v>
      </c>
      <c r="Z362" s="1" t="s">
        <v>2468</v>
      </c>
      <c r="AB362" s="65" t="s">
        <v>1656</v>
      </c>
      <c r="AC362" s="1" t="s">
        <v>4045</v>
      </c>
    </row>
    <row r="363" spans="1:29" ht="14.25" customHeight="1">
      <c r="A363" s="3">
        <v>4610</v>
      </c>
      <c r="B363" s="1" t="s">
        <v>5598</v>
      </c>
      <c r="C363" s="1" t="str">
        <f>C362&amp;"-1"</f>
        <v>JBT-280-1</v>
      </c>
      <c r="D363" s="3">
        <v>4</v>
      </c>
      <c r="E363" s="3" t="s">
        <v>5494</v>
      </c>
      <c r="F363" s="1" t="s">
        <v>2832</v>
      </c>
      <c r="G363" s="1" t="s">
        <v>4152</v>
      </c>
      <c r="H363" s="3" t="s">
        <v>1656</v>
      </c>
      <c r="S363" s="3">
        <v>3340</v>
      </c>
      <c r="T363" s="1" t="s">
        <v>5495</v>
      </c>
      <c r="U363" s="3" t="s">
        <v>21</v>
      </c>
      <c r="V363" s="3">
        <v>3</v>
      </c>
      <c r="W363" s="1" t="s">
        <v>2469</v>
      </c>
      <c r="X363" s="1" t="s">
        <v>2832</v>
      </c>
      <c r="Y363" s="1" t="s">
        <v>2833</v>
      </c>
      <c r="Z363" s="1" t="s">
        <v>5624</v>
      </c>
      <c r="AA363" s="3" t="s">
        <v>2837</v>
      </c>
      <c r="AB363" s="65" t="s">
        <v>1656</v>
      </c>
      <c r="AC363" s="1" t="s">
        <v>5054</v>
      </c>
    </row>
    <row r="364" spans="1:29" ht="14.25" customHeight="1">
      <c r="A364" s="3">
        <v>4620</v>
      </c>
      <c r="B364" s="1" t="s">
        <v>5598</v>
      </c>
      <c r="C364" s="1" t="str">
        <f>"JBT-"&amp;(MID(C363,5,3)+1)</f>
        <v>JBT-281</v>
      </c>
      <c r="D364" s="3">
        <v>2</v>
      </c>
      <c r="E364" s="3" t="s">
        <v>16</v>
      </c>
      <c r="F364" s="1" t="s">
        <v>1726</v>
      </c>
      <c r="G364" s="1" t="s">
        <v>1728</v>
      </c>
      <c r="H364" s="3" t="s">
        <v>1705</v>
      </c>
      <c r="S364" s="3">
        <v>1280</v>
      </c>
      <c r="T364" s="1" t="s">
        <v>3413</v>
      </c>
      <c r="U364" s="3" t="s">
        <v>16</v>
      </c>
      <c r="V364" s="3">
        <v>1</v>
      </c>
      <c r="W364" s="1" t="s">
        <v>1725</v>
      </c>
      <c r="X364" s="1" t="s">
        <v>1726</v>
      </c>
      <c r="Y364" s="1" t="s">
        <v>1727</v>
      </c>
      <c r="Z364" s="1" t="s">
        <v>1728</v>
      </c>
      <c r="AB364" s="65" t="s">
        <v>1705</v>
      </c>
      <c r="AC364" s="1" t="s">
        <v>4995</v>
      </c>
    </row>
    <row r="365" spans="1:29" ht="14.25" customHeight="1">
      <c r="A365" s="3">
        <v>4630</v>
      </c>
      <c r="B365" s="1" t="s">
        <v>5598</v>
      </c>
      <c r="C365" s="1" t="str">
        <f>"JBG-0"&amp;(MID(C360,5,3)+1)</f>
        <v>JBG-069</v>
      </c>
      <c r="D365" s="3">
        <v>2</v>
      </c>
      <c r="E365" s="3" t="s">
        <v>65</v>
      </c>
      <c r="F365" s="1" t="s">
        <v>1053</v>
      </c>
      <c r="G365" s="1" t="s">
        <v>4485</v>
      </c>
      <c r="H365" s="3" t="s">
        <v>5584</v>
      </c>
      <c r="I365" s="1" t="s">
        <v>333</v>
      </c>
      <c r="J365" s="1" t="s">
        <v>19</v>
      </c>
      <c r="K365" s="1">
        <v>6080</v>
      </c>
      <c r="L365" s="1" t="s">
        <v>1604</v>
      </c>
      <c r="M365" s="1" t="s">
        <v>4484</v>
      </c>
      <c r="N365" s="1" t="s">
        <v>4485</v>
      </c>
      <c r="P365" s="3" t="s">
        <v>16</v>
      </c>
      <c r="Q365" s="3">
        <v>5</v>
      </c>
      <c r="R365" s="28" t="s">
        <v>4888</v>
      </c>
      <c r="S365" s="3" t="s">
        <v>3061</v>
      </c>
      <c r="U365" s="3" t="s">
        <v>3061</v>
      </c>
      <c r="V365" s="3" t="s">
        <v>3061</v>
      </c>
      <c r="W365" s="1" t="s">
        <v>3061</v>
      </c>
      <c r="X365" s="1" t="s">
        <v>3061</v>
      </c>
      <c r="Y365" s="1" t="s">
        <v>3061</v>
      </c>
      <c r="Z365" s="1" t="s">
        <v>3061</v>
      </c>
      <c r="AB365" s="65" t="s">
        <v>3061</v>
      </c>
      <c r="AC365" s="1" t="s">
        <v>3061</v>
      </c>
    </row>
    <row r="366" spans="1:29" ht="14.25" customHeight="1">
      <c r="A366" s="3">
        <v>4640</v>
      </c>
      <c r="B366" s="1" t="s">
        <v>5598</v>
      </c>
      <c r="C366" s="1" t="str">
        <f>"JBT-"&amp;(MID(C364,5,3)+1)</f>
        <v>JBT-282</v>
      </c>
      <c r="D366" s="3">
        <v>3</v>
      </c>
      <c r="E366" s="3" t="s">
        <v>16</v>
      </c>
      <c r="F366" s="1" t="s">
        <v>1054</v>
      </c>
      <c r="G366" s="1" t="s">
        <v>4487</v>
      </c>
      <c r="H366" s="3" t="s">
        <v>5497</v>
      </c>
      <c r="I366" s="1" t="s">
        <v>69</v>
      </c>
      <c r="J366" s="1" t="s">
        <v>11</v>
      </c>
      <c r="K366" s="1">
        <v>6100</v>
      </c>
      <c r="L366" s="1" t="s">
        <v>1509</v>
      </c>
      <c r="M366" s="1" t="s">
        <v>4486</v>
      </c>
      <c r="N366" s="1" t="s">
        <v>4487</v>
      </c>
      <c r="O366" s="3" t="s">
        <v>5893</v>
      </c>
      <c r="P366" s="3" t="s">
        <v>21</v>
      </c>
      <c r="Q366" s="3">
        <v>6</v>
      </c>
      <c r="R366" s="28" t="s">
        <v>4889</v>
      </c>
      <c r="S366" s="3" t="s">
        <v>3061</v>
      </c>
      <c r="U366" s="3" t="s">
        <v>3061</v>
      </c>
      <c r="V366" s="3" t="s">
        <v>3061</v>
      </c>
      <c r="W366" s="1" t="s">
        <v>3061</v>
      </c>
      <c r="X366" s="1" t="s">
        <v>3061</v>
      </c>
      <c r="Y366" s="1" t="s">
        <v>3061</v>
      </c>
      <c r="Z366" s="1" t="s">
        <v>3061</v>
      </c>
      <c r="AB366" s="65" t="s">
        <v>3061</v>
      </c>
      <c r="AC366" s="1" t="s">
        <v>3061</v>
      </c>
    </row>
    <row r="367" spans="1:29" ht="14.25" customHeight="1">
      <c r="A367" s="3">
        <v>4650</v>
      </c>
      <c r="B367" s="1" t="s">
        <v>5598</v>
      </c>
      <c r="C367" s="1" t="str">
        <f>"JBT-"&amp;(MID(C366,5,3)+1)</f>
        <v>JBT-283</v>
      </c>
      <c r="D367" s="3">
        <v>3</v>
      </c>
      <c r="E367" s="3" t="s">
        <v>16</v>
      </c>
      <c r="F367" s="1" t="s">
        <v>1055</v>
      </c>
      <c r="G367" s="1" t="s">
        <v>4489</v>
      </c>
      <c r="H367" s="3" t="s">
        <v>1640</v>
      </c>
      <c r="I367" s="1" t="s">
        <v>71</v>
      </c>
      <c r="J367" s="1" t="s">
        <v>11</v>
      </c>
      <c r="K367" s="1">
        <v>6110</v>
      </c>
      <c r="L367" s="1" t="s">
        <v>1512</v>
      </c>
      <c r="M367" s="1" t="s">
        <v>4488</v>
      </c>
      <c r="N367" s="1" t="s">
        <v>4489</v>
      </c>
      <c r="P367" s="3" t="s">
        <v>16</v>
      </c>
      <c r="Q367" s="3">
        <v>6</v>
      </c>
      <c r="R367" s="28" t="s">
        <v>5713</v>
      </c>
      <c r="S367" s="3" t="s">
        <v>3061</v>
      </c>
      <c r="U367" s="3" t="s">
        <v>3061</v>
      </c>
      <c r="V367" s="3" t="s">
        <v>3061</v>
      </c>
      <c r="W367" s="1" t="s">
        <v>3061</v>
      </c>
      <c r="X367" s="1" t="s">
        <v>3061</v>
      </c>
      <c r="Y367" s="1" t="s">
        <v>3061</v>
      </c>
      <c r="Z367" s="1" t="s">
        <v>3061</v>
      </c>
      <c r="AB367" s="65" t="s">
        <v>3061</v>
      </c>
      <c r="AC367" s="1" t="s">
        <v>3061</v>
      </c>
    </row>
    <row r="368" spans="1:29" ht="14.25" customHeight="1">
      <c r="A368" s="3">
        <v>4660</v>
      </c>
      <c r="B368" s="1" t="s">
        <v>5598</v>
      </c>
      <c r="C368" s="1" t="str">
        <f>"JBT-"&amp;(MID(C367,5,3)+1)</f>
        <v>JBT-284</v>
      </c>
      <c r="D368" s="3">
        <v>3</v>
      </c>
      <c r="E368" s="3" t="s">
        <v>16</v>
      </c>
      <c r="F368" s="1" t="s">
        <v>5452</v>
      </c>
      <c r="G368" s="1" t="s">
        <v>4491</v>
      </c>
      <c r="H368" s="3" t="s">
        <v>1656</v>
      </c>
      <c r="I368" s="1" t="s">
        <v>330</v>
      </c>
      <c r="J368" s="1" t="s">
        <v>11</v>
      </c>
      <c r="K368" s="1">
        <v>6120</v>
      </c>
      <c r="L368" s="1" t="s">
        <v>1513</v>
      </c>
      <c r="M368" s="1" t="s">
        <v>4490</v>
      </c>
      <c r="N368" s="1" t="s">
        <v>4491</v>
      </c>
      <c r="P368" s="3" t="s">
        <v>16</v>
      </c>
      <c r="Q368" s="3">
        <v>6</v>
      </c>
      <c r="R368" s="28" t="s">
        <v>4890</v>
      </c>
      <c r="S368" s="3" t="s">
        <v>3061</v>
      </c>
      <c r="U368" s="3" t="s">
        <v>3061</v>
      </c>
      <c r="V368" s="3" t="s">
        <v>3061</v>
      </c>
      <c r="W368" s="1" t="s">
        <v>3061</v>
      </c>
      <c r="X368" s="1" t="s">
        <v>3061</v>
      </c>
      <c r="Y368" s="1" t="s">
        <v>3061</v>
      </c>
      <c r="Z368" s="1" t="s">
        <v>3061</v>
      </c>
      <c r="AB368" s="65" t="s">
        <v>3061</v>
      </c>
      <c r="AC368" s="1" t="s">
        <v>3061</v>
      </c>
    </row>
    <row r="369" spans="1:29" ht="14.25" customHeight="1">
      <c r="A369" s="3">
        <v>4670</v>
      </c>
      <c r="B369" s="1" t="s">
        <v>5598</v>
      </c>
      <c r="C369" s="1" t="str">
        <f>"JBT-"&amp;(MID(C368,5,3)+1)</f>
        <v>JBT-285</v>
      </c>
      <c r="D369" s="3">
        <v>3</v>
      </c>
      <c r="E369" s="3" t="s">
        <v>16</v>
      </c>
      <c r="F369" s="1" t="s">
        <v>1056</v>
      </c>
      <c r="G369" s="1" t="s">
        <v>4493</v>
      </c>
      <c r="H369" s="3" t="s">
        <v>5497</v>
      </c>
      <c r="I369" s="1" t="s">
        <v>74</v>
      </c>
      <c r="J369" s="1" t="s">
        <v>11</v>
      </c>
      <c r="K369" s="1">
        <v>6130</v>
      </c>
      <c r="L369" s="1" t="s">
        <v>1514</v>
      </c>
      <c r="M369" s="1" t="s">
        <v>4492</v>
      </c>
      <c r="N369" s="1" t="s">
        <v>4493</v>
      </c>
      <c r="P369" s="3" t="s">
        <v>16</v>
      </c>
      <c r="Q369" s="3">
        <v>6</v>
      </c>
      <c r="R369" s="28" t="s">
        <v>4891</v>
      </c>
      <c r="S369" s="3" t="s">
        <v>3061</v>
      </c>
      <c r="U369" s="3" t="s">
        <v>3061</v>
      </c>
      <c r="V369" s="3" t="s">
        <v>3061</v>
      </c>
      <c r="W369" s="1" t="s">
        <v>3061</v>
      </c>
      <c r="X369" s="1" t="s">
        <v>3061</v>
      </c>
      <c r="Y369" s="1" t="s">
        <v>3061</v>
      </c>
      <c r="Z369" s="1" t="s">
        <v>3061</v>
      </c>
      <c r="AB369" s="65" t="s">
        <v>3061</v>
      </c>
      <c r="AC369" s="1" t="s">
        <v>3061</v>
      </c>
    </row>
    <row r="370" spans="1:29" ht="14.25" customHeight="1">
      <c r="A370" s="3">
        <v>4680</v>
      </c>
      <c r="B370" s="1" t="s">
        <v>5598</v>
      </c>
      <c r="C370" s="1" t="str">
        <f>"JBT-"&amp;(MID(C369,5,3)+1)</f>
        <v>JBT-286</v>
      </c>
      <c r="D370" s="3">
        <v>3</v>
      </c>
      <c r="E370" s="3" t="s">
        <v>16</v>
      </c>
      <c r="F370" s="1" t="s">
        <v>335</v>
      </c>
      <c r="G370" s="1" t="s">
        <v>4495</v>
      </c>
      <c r="H370" s="3" t="s">
        <v>5585</v>
      </c>
      <c r="I370" s="1" t="s">
        <v>76</v>
      </c>
      <c r="J370" s="1" t="s">
        <v>11</v>
      </c>
      <c r="K370" s="1">
        <v>6140</v>
      </c>
      <c r="L370" s="1" t="s">
        <v>1516</v>
      </c>
      <c r="M370" s="1" t="s">
        <v>4494</v>
      </c>
      <c r="N370" s="1" t="s">
        <v>4495</v>
      </c>
      <c r="P370" s="3" t="s">
        <v>16</v>
      </c>
      <c r="Q370" s="3">
        <v>6</v>
      </c>
      <c r="R370" s="28" t="s">
        <v>4892</v>
      </c>
      <c r="S370" s="3" t="s">
        <v>3061</v>
      </c>
      <c r="U370" s="3" t="s">
        <v>3061</v>
      </c>
      <c r="V370" s="3" t="s">
        <v>3061</v>
      </c>
      <c r="W370" s="1" t="s">
        <v>3061</v>
      </c>
      <c r="X370" s="1" t="s">
        <v>3061</v>
      </c>
      <c r="Y370" s="1" t="s">
        <v>3061</v>
      </c>
      <c r="Z370" s="1" t="s">
        <v>3061</v>
      </c>
      <c r="AB370" s="65" t="s">
        <v>3061</v>
      </c>
      <c r="AC370" s="1" t="s">
        <v>3061</v>
      </c>
    </row>
    <row r="371" spans="1:29" ht="14.25" customHeight="1">
      <c r="A371" s="3">
        <v>4690</v>
      </c>
      <c r="B371" s="1" t="s">
        <v>5598</v>
      </c>
      <c r="C371" s="1" t="str">
        <f>"JBT-"&amp;(MID(C370,5,3)+1)</f>
        <v>JBT-287</v>
      </c>
      <c r="D371" s="3">
        <v>3</v>
      </c>
      <c r="E371" s="3" t="s">
        <v>16</v>
      </c>
      <c r="F371" s="1" t="s">
        <v>1057</v>
      </c>
      <c r="G371" s="1" t="s">
        <v>4497</v>
      </c>
      <c r="H371" s="3" t="s">
        <v>5497</v>
      </c>
      <c r="I371" s="1" t="s">
        <v>78</v>
      </c>
      <c r="J371" s="1" t="s">
        <v>11</v>
      </c>
      <c r="K371" s="1">
        <v>6150</v>
      </c>
      <c r="L371" s="1" t="s">
        <v>1519</v>
      </c>
      <c r="M371" s="1" t="s">
        <v>4496</v>
      </c>
      <c r="N371" s="1" t="s">
        <v>4497</v>
      </c>
      <c r="O371" s="3" t="s">
        <v>5893</v>
      </c>
      <c r="P371" s="3" t="s">
        <v>21</v>
      </c>
      <c r="Q371" s="3">
        <v>6</v>
      </c>
      <c r="R371" s="28" t="s">
        <v>4893</v>
      </c>
      <c r="S371" s="3" t="s">
        <v>3061</v>
      </c>
      <c r="U371" s="3" t="s">
        <v>3061</v>
      </c>
      <c r="V371" s="3" t="s">
        <v>3061</v>
      </c>
      <c r="W371" s="1" t="s">
        <v>3061</v>
      </c>
      <c r="X371" s="1" t="s">
        <v>3061</v>
      </c>
      <c r="Y371" s="1" t="s">
        <v>3061</v>
      </c>
      <c r="Z371" s="1" t="s">
        <v>3061</v>
      </c>
      <c r="AB371" s="65" t="s">
        <v>3061</v>
      </c>
      <c r="AC371" s="1" t="s">
        <v>3061</v>
      </c>
    </row>
    <row r="372" spans="1:29" ht="14.25" customHeight="1">
      <c r="A372" s="3">
        <v>4700</v>
      </c>
      <c r="B372" s="1" t="s">
        <v>5598</v>
      </c>
      <c r="C372" s="1" t="str">
        <f>"JBT-"&amp;(MID(C371,5,3)+1)</f>
        <v>JBT-288</v>
      </c>
      <c r="D372" s="3">
        <v>3</v>
      </c>
      <c r="E372" s="3" t="s">
        <v>16</v>
      </c>
      <c r="F372" s="1" t="s">
        <v>1058</v>
      </c>
      <c r="G372" s="1" t="s">
        <v>4499</v>
      </c>
      <c r="H372" s="3" t="s">
        <v>5497</v>
      </c>
      <c r="I372" s="1" t="s">
        <v>81</v>
      </c>
      <c r="J372" s="1" t="s">
        <v>11</v>
      </c>
      <c r="K372" s="1">
        <v>6160</v>
      </c>
      <c r="L372" s="1" t="s">
        <v>1520</v>
      </c>
      <c r="M372" s="1" t="s">
        <v>4498</v>
      </c>
      <c r="N372" s="1" t="s">
        <v>4499</v>
      </c>
      <c r="P372" s="3" t="s">
        <v>16</v>
      </c>
      <c r="Q372" s="3">
        <v>6</v>
      </c>
      <c r="R372" s="28" t="s">
        <v>4894</v>
      </c>
      <c r="S372" s="3" t="s">
        <v>3061</v>
      </c>
      <c r="U372" s="3" t="s">
        <v>3061</v>
      </c>
      <c r="V372" s="3" t="s">
        <v>3061</v>
      </c>
      <c r="W372" s="1" t="s">
        <v>3061</v>
      </c>
      <c r="X372" s="1" t="s">
        <v>3061</v>
      </c>
      <c r="Y372" s="1" t="s">
        <v>3061</v>
      </c>
      <c r="Z372" s="1" t="s">
        <v>3061</v>
      </c>
      <c r="AB372" s="65" t="s">
        <v>3061</v>
      </c>
      <c r="AC372" s="1" t="s">
        <v>3061</v>
      </c>
    </row>
    <row r="373" spans="1:29" ht="14.25" customHeight="1">
      <c r="A373" s="3">
        <v>4710</v>
      </c>
      <c r="B373" s="1" t="s">
        <v>5598</v>
      </c>
      <c r="C373" s="1" t="str">
        <f>"JBT-"&amp;(MID(C372,5,3)+1)</f>
        <v>JBT-289</v>
      </c>
      <c r="D373" s="3">
        <v>3</v>
      </c>
      <c r="E373" s="3" t="s">
        <v>16</v>
      </c>
      <c r="F373" s="1" t="s">
        <v>1059</v>
      </c>
      <c r="G373" s="1" t="s">
        <v>4501</v>
      </c>
      <c r="H373" s="3" t="s">
        <v>1656</v>
      </c>
      <c r="I373" s="1" t="s">
        <v>84</v>
      </c>
      <c r="J373" s="1" t="s">
        <v>11</v>
      </c>
      <c r="K373" s="1">
        <v>6170</v>
      </c>
      <c r="L373" s="1" t="s">
        <v>1522</v>
      </c>
      <c r="M373" s="1" t="s">
        <v>4500</v>
      </c>
      <c r="N373" s="1" t="s">
        <v>4501</v>
      </c>
      <c r="O373" s="3" t="s">
        <v>5893</v>
      </c>
      <c r="P373" s="3" t="s">
        <v>21</v>
      </c>
      <c r="Q373" s="3">
        <v>6</v>
      </c>
      <c r="R373" s="28" t="s">
        <v>4895</v>
      </c>
      <c r="S373" s="3" t="s">
        <v>3061</v>
      </c>
      <c r="U373" s="3" t="s">
        <v>3061</v>
      </c>
      <c r="V373" s="3" t="s">
        <v>3061</v>
      </c>
      <c r="W373" s="1" t="s">
        <v>3061</v>
      </c>
      <c r="X373" s="1" t="s">
        <v>3061</v>
      </c>
      <c r="Y373" s="1" t="s">
        <v>3061</v>
      </c>
      <c r="Z373" s="1" t="s">
        <v>3061</v>
      </c>
      <c r="AB373" s="65" t="s">
        <v>3061</v>
      </c>
      <c r="AC373" s="1" t="s">
        <v>3061</v>
      </c>
    </row>
    <row r="374" spans="1:29" ht="14.25" customHeight="1">
      <c r="A374" s="3">
        <v>4720</v>
      </c>
      <c r="B374" s="1" t="s">
        <v>5598</v>
      </c>
      <c r="C374" s="1" t="str">
        <f>"JBG-0"&amp;(MID(C365,5,3)+1)</f>
        <v>JBG-070</v>
      </c>
      <c r="E374" s="3" t="s">
        <v>16</v>
      </c>
      <c r="F374" s="1" t="s">
        <v>4327</v>
      </c>
      <c r="G374" s="1" t="s">
        <v>4328</v>
      </c>
      <c r="H374" s="3" t="s">
        <v>5750</v>
      </c>
      <c r="I374" s="1" t="s">
        <v>297</v>
      </c>
      <c r="J374" s="1" t="s">
        <v>19</v>
      </c>
      <c r="K374" s="1">
        <v>4960</v>
      </c>
      <c r="M374" s="1" t="s">
        <v>4327</v>
      </c>
      <c r="N374" s="1" t="s">
        <v>4328</v>
      </c>
      <c r="P374" s="3" t="s">
        <v>16</v>
      </c>
      <c r="Q374" s="3">
        <v>4</v>
      </c>
      <c r="R374" s="28" t="s">
        <v>4847</v>
      </c>
      <c r="AB374" s="65"/>
    </row>
    <row r="375" spans="1:29" ht="14.25" customHeight="1">
      <c r="A375" s="3">
        <v>4730</v>
      </c>
      <c r="B375" s="1" t="s">
        <v>5598</v>
      </c>
      <c r="C375" s="1" t="str">
        <f>"JBG-0"&amp;(MID(C374,5,3)+1)</f>
        <v>JBG-071</v>
      </c>
      <c r="D375" s="3">
        <v>2</v>
      </c>
      <c r="E375" s="3" t="s">
        <v>65</v>
      </c>
      <c r="F375" s="1" t="s">
        <v>5446</v>
      </c>
      <c r="G375" s="1" t="s">
        <v>4349</v>
      </c>
      <c r="H375" s="3" t="s">
        <v>5584</v>
      </c>
      <c r="I375" s="1" t="s">
        <v>4347</v>
      </c>
      <c r="J375" s="1" t="s">
        <v>19</v>
      </c>
      <c r="K375" s="1">
        <v>5200</v>
      </c>
      <c r="L375" s="1" t="s">
        <v>5441</v>
      </c>
      <c r="M375" s="1" t="s">
        <v>4348</v>
      </c>
      <c r="N375" s="1" t="s">
        <v>4349</v>
      </c>
      <c r="P375" s="3" t="s">
        <v>65</v>
      </c>
      <c r="Q375" s="3">
        <v>5</v>
      </c>
      <c r="R375" s="28" t="s">
        <v>4865</v>
      </c>
      <c r="S375" s="3" t="s">
        <v>3061</v>
      </c>
      <c r="U375" s="3" t="s">
        <v>3061</v>
      </c>
      <c r="V375" s="3" t="s">
        <v>3061</v>
      </c>
      <c r="W375" s="1" t="s">
        <v>3061</v>
      </c>
      <c r="X375" s="1" t="s">
        <v>3061</v>
      </c>
      <c r="Y375" s="1" t="s">
        <v>3061</v>
      </c>
      <c r="Z375" s="1" t="s">
        <v>3061</v>
      </c>
      <c r="AB375" s="65" t="s">
        <v>3061</v>
      </c>
      <c r="AC375" s="1" t="s">
        <v>4070</v>
      </c>
    </row>
    <row r="376" spans="1:29" ht="14.25" customHeight="1">
      <c r="A376" s="3">
        <v>4740</v>
      </c>
      <c r="B376" s="1" t="s">
        <v>5598</v>
      </c>
      <c r="C376" s="1" t="str">
        <f>"JBT-"&amp;(MID(C373,5,3)+1)</f>
        <v>JBT-290</v>
      </c>
      <c r="D376" s="3">
        <v>3</v>
      </c>
      <c r="E376" s="3" t="s">
        <v>21</v>
      </c>
      <c r="F376" s="1" t="s">
        <v>5447</v>
      </c>
      <c r="G376" s="1" t="s">
        <v>4351</v>
      </c>
      <c r="H376" s="3" t="s">
        <v>1705</v>
      </c>
      <c r="I376" s="1" t="s">
        <v>69</v>
      </c>
      <c r="J376" s="1" t="s">
        <v>11</v>
      </c>
      <c r="K376" s="1">
        <v>5220</v>
      </c>
      <c r="L376" s="1" t="s">
        <v>5442</v>
      </c>
      <c r="M376" s="1" t="s">
        <v>4350</v>
      </c>
      <c r="N376" s="1" t="s">
        <v>4351</v>
      </c>
      <c r="P376" s="3" t="s">
        <v>21</v>
      </c>
      <c r="Q376" s="3">
        <v>6</v>
      </c>
      <c r="R376" s="28" t="s">
        <v>4866</v>
      </c>
      <c r="S376" s="3">
        <v>1260</v>
      </c>
      <c r="T376" s="3" t="s">
        <v>1468</v>
      </c>
      <c r="U376" s="3" t="s">
        <v>16</v>
      </c>
      <c r="V376" s="3">
        <v>1</v>
      </c>
      <c r="W376" s="1" t="s">
        <v>1469</v>
      </c>
      <c r="X376" s="1" t="s">
        <v>1730</v>
      </c>
      <c r="Y376" s="1" t="s">
        <v>1470</v>
      </c>
      <c r="Z376" s="1" t="s">
        <v>1731</v>
      </c>
      <c r="AB376" s="65" t="s">
        <v>1705</v>
      </c>
      <c r="AC376" s="1" t="s">
        <v>5075</v>
      </c>
    </row>
    <row r="377" spans="1:29" ht="14.25" customHeight="1">
      <c r="A377" s="3">
        <v>4750</v>
      </c>
      <c r="B377" s="1" t="s">
        <v>5598</v>
      </c>
      <c r="C377" s="1" t="str">
        <f>"JBT-"&amp;(MID(C376,5,3)+1)</f>
        <v>JBT-291</v>
      </c>
      <c r="D377" s="3">
        <v>3</v>
      </c>
      <c r="E377" s="3" t="s">
        <v>16</v>
      </c>
      <c r="F377" s="1" t="s">
        <v>5448</v>
      </c>
      <c r="G377" s="1" t="s">
        <v>4353</v>
      </c>
      <c r="H377" s="3" t="s">
        <v>5497</v>
      </c>
      <c r="I377" s="1" t="s">
        <v>74</v>
      </c>
      <c r="J377" s="1" t="s">
        <v>11</v>
      </c>
      <c r="K377" s="1">
        <v>5230</v>
      </c>
      <c r="L377" s="1" t="s">
        <v>5443</v>
      </c>
      <c r="M377" s="1" t="s">
        <v>4352</v>
      </c>
      <c r="N377" s="1" t="s">
        <v>4353</v>
      </c>
      <c r="P377" s="3" t="s">
        <v>16</v>
      </c>
      <c r="Q377" s="3">
        <v>6</v>
      </c>
      <c r="R377" s="28" t="s">
        <v>4867</v>
      </c>
      <c r="S377" s="3" t="s">
        <v>3061</v>
      </c>
      <c r="U377" s="3" t="s">
        <v>3061</v>
      </c>
      <c r="V377" s="3" t="s">
        <v>3061</v>
      </c>
      <c r="W377" s="1" t="s">
        <v>3061</v>
      </c>
      <c r="X377" s="1" t="s">
        <v>3061</v>
      </c>
      <c r="Y377" s="1" t="s">
        <v>3061</v>
      </c>
      <c r="Z377" s="1" t="s">
        <v>3061</v>
      </c>
      <c r="AB377" s="65" t="s">
        <v>3061</v>
      </c>
      <c r="AC377" s="1" t="s">
        <v>3061</v>
      </c>
    </row>
    <row r="378" spans="1:29" ht="14.25" customHeight="1">
      <c r="A378" s="3">
        <v>4760</v>
      </c>
      <c r="B378" s="1" t="s">
        <v>5598</v>
      </c>
      <c r="C378" s="1" t="str">
        <f>"JBT-"&amp;(MID(C377,5,3)+1)</f>
        <v>JBT-292</v>
      </c>
      <c r="D378" s="3">
        <v>3</v>
      </c>
      <c r="E378" s="3" t="s">
        <v>16</v>
      </c>
      <c r="F378" s="1" t="s">
        <v>5449</v>
      </c>
      <c r="G378" s="1" t="s">
        <v>4355</v>
      </c>
      <c r="H378" s="3" t="s">
        <v>1656</v>
      </c>
      <c r="I378" s="1" t="s">
        <v>78</v>
      </c>
      <c r="J378" s="1" t="s">
        <v>11</v>
      </c>
      <c r="K378" s="1">
        <v>5240</v>
      </c>
      <c r="L378" s="1" t="s">
        <v>5444</v>
      </c>
      <c r="M378" s="1" t="s">
        <v>4354</v>
      </c>
      <c r="N378" s="1" t="s">
        <v>4355</v>
      </c>
      <c r="O378" s="3" t="s">
        <v>5893</v>
      </c>
      <c r="P378" s="3" t="s">
        <v>21</v>
      </c>
      <c r="Q378" s="3">
        <v>6</v>
      </c>
      <c r="R378" s="28" t="s">
        <v>4868</v>
      </c>
      <c r="S378" s="3" t="s">
        <v>3061</v>
      </c>
      <c r="U378" s="3" t="s">
        <v>3061</v>
      </c>
      <c r="V378" s="3" t="s">
        <v>3061</v>
      </c>
      <c r="W378" s="1" t="s">
        <v>3061</v>
      </c>
      <c r="X378" s="1" t="s">
        <v>3061</v>
      </c>
      <c r="Y378" s="1" t="s">
        <v>3061</v>
      </c>
      <c r="Z378" s="1" t="s">
        <v>3061</v>
      </c>
      <c r="AB378" s="65" t="s">
        <v>3061</v>
      </c>
      <c r="AC378" s="1" t="s">
        <v>3061</v>
      </c>
    </row>
    <row r="379" spans="1:29" ht="14.25" customHeight="1">
      <c r="A379" s="3">
        <v>4770</v>
      </c>
      <c r="B379" s="1" t="s">
        <v>5598</v>
      </c>
      <c r="C379" s="1" t="str">
        <f>"JBT-"&amp;(MID(C378,5,3)+1)</f>
        <v>JBT-293</v>
      </c>
      <c r="D379" s="3">
        <v>3</v>
      </c>
      <c r="E379" s="3" t="s">
        <v>16</v>
      </c>
      <c r="F379" s="1" t="s">
        <v>5450</v>
      </c>
      <c r="G379" s="1" t="s">
        <v>4356</v>
      </c>
      <c r="H379" s="3" t="s">
        <v>1656</v>
      </c>
      <c r="I379" s="1" t="s">
        <v>84</v>
      </c>
      <c r="J379" s="1" t="s">
        <v>11</v>
      </c>
      <c r="K379" s="1">
        <v>5250</v>
      </c>
      <c r="L379" s="1" t="s">
        <v>5445</v>
      </c>
      <c r="M379" s="1" t="s">
        <v>4346</v>
      </c>
      <c r="N379" s="1" t="s">
        <v>4356</v>
      </c>
      <c r="O379" s="3" t="s">
        <v>5893</v>
      </c>
      <c r="P379" s="3" t="s">
        <v>21</v>
      </c>
      <c r="Q379" s="3">
        <v>6</v>
      </c>
      <c r="R379" s="28" t="s">
        <v>4869</v>
      </c>
      <c r="S379" s="3" t="s">
        <v>3061</v>
      </c>
      <c r="U379" s="3" t="s">
        <v>3061</v>
      </c>
      <c r="V379" s="3" t="s">
        <v>3061</v>
      </c>
      <c r="W379" s="1" t="s">
        <v>3061</v>
      </c>
      <c r="X379" s="1" t="s">
        <v>3061</v>
      </c>
      <c r="Y379" s="1" t="s">
        <v>3061</v>
      </c>
      <c r="Z379" s="1" t="s">
        <v>3061</v>
      </c>
      <c r="AB379" s="65" t="s">
        <v>3061</v>
      </c>
      <c r="AC379" s="1" t="s">
        <v>3061</v>
      </c>
    </row>
    <row r="380" spans="1:29" ht="14.25" customHeight="1">
      <c r="A380" s="3">
        <v>4780</v>
      </c>
      <c r="B380" s="1" t="s">
        <v>5598</v>
      </c>
      <c r="C380" s="1" t="str">
        <f>"JBG-0"&amp;(MID(C375,5,3)+1)</f>
        <v>JBG-072</v>
      </c>
      <c r="D380" s="3">
        <v>2</v>
      </c>
      <c r="E380" s="3" t="s">
        <v>65</v>
      </c>
      <c r="F380" s="1" t="s">
        <v>3931</v>
      </c>
      <c r="G380" s="1" t="s">
        <v>757</v>
      </c>
      <c r="H380" s="3" t="s">
        <v>5584</v>
      </c>
      <c r="I380" s="1" t="s">
        <v>756</v>
      </c>
      <c r="J380" s="1" t="s">
        <v>19</v>
      </c>
      <c r="K380" s="1">
        <v>5130</v>
      </c>
      <c r="L380" s="1" t="s">
        <v>5369</v>
      </c>
      <c r="M380" s="1" t="s">
        <v>4338</v>
      </c>
      <c r="N380" s="1" t="s">
        <v>4339</v>
      </c>
      <c r="P380" s="3" t="s">
        <v>65</v>
      </c>
      <c r="Q380" s="3">
        <v>5</v>
      </c>
      <c r="R380" s="28" t="s">
        <v>4859</v>
      </c>
      <c r="S380" s="3" t="s">
        <v>3061</v>
      </c>
      <c r="U380" s="3" t="s">
        <v>3061</v>
      </c>
      <c r="V380" s="3" t="s">
        <v>3061</v>
      </c>
      <c r="W380" s="1" t="s">
        <v>3061</v>
      </c>
      <c r="X380" s="1" t="s">
        <v>3061</v>
      </c>
      <c r="Y380" s="1" t="s">
        <v>3061</v>
      </c>
      <c r="Z380" s="1" t="s">
        <v>3061</v>
      </c>
      <c r="AB380" s="65" t="s">
        <v>3061</v>
      </c>
      <c r="AC380" s="23" t="s">
        <v>5157</v>
      </c>
    </row>
    <row r="381" spans="1:29" ht="14.25" customHeight="1">
      <c r="A381" s="3">
        <v>4790</v>
      </c>
      <c r="B381" s="1" t="s">
        <v>5598</v>
      </c>
      <c r="C381" s="1" t="str">
        <f>"JBT-"&amp;(MID(C379,5,3)+1)</f>
        <v>JBT-294</v>
      </c>
      <c r="D381" s="3">
        <v>3</v>
      </c>
      <c r="E381" s="3" t="s">
        <v>21</v>
      </c>
      <c r="F381" s="1" t="s">
        <v>3932</v>
      </c>
      <c r="G381" s="1" t="s">
        <v>5547</v>
      </c>
      <c r="H381" s="3" t="s">
        <v>1705</v>
      </c>
      <c r="I381" s="1" t="s">
        <v>69</v>
      </c>
      <c r="J381" s="1" t="s">
        <v>11</v>
      </c>
      <c r="K381" s="1">
        <v>5150</v>
      </c>
      <c r="L381" s="1" t="s">
        <v>5370</v>
      </c>
      <c r="M381" s="1" t="s">
        <v>758</v>
      </c>
      <c r="N381" s="1" t="s">
        <v>759</v>
      </c>
      <c r="P381" s="3" t="s">
        <v>21</v>
      </c>
      <c r="Q381" s="3">
        <v>6</v>
      </c>
      <c r="R381" s="28" t="s">
        <v>4860</v>
      </c>
      <c r="S381" s="3">
        <v>3940</v>
      </c>
      <c r="T381" s="23" t="s">
        <v>5577</v>
      </c>
      <c r="U381" s="24" t="s">
        <v>16</v>
      </c>
      <c r="V381" s="24">
        <v>2</v>
      </c>
      <c r="W381" s="23" t="s">
        <v>1469</v>
      </c>
      <c r="X381" s="23" t="s">
        <v>1730</v>
      </c>
      <c r="Y381" s="23" t="s">
        <v>2699</v>
      </c>
      <c r="Z381" s="23" t="s">
        <v>2700</v>
      </c>
      <c r="AA381" s="24"/>
      <c r="AB381" s="66" t="s">
        <v>1705</v>
      </c>
      <c r="AC381" s="23" t="s">
        <v>5065</v>
      </c>
    </row>
    <row r="382" spans="1:29" ht="14.25" customHeight="1">
      <c r="A382" s="3">
        <v>4800</v>
      </c>
      <c r="B382" s="1" t="s">
        <v>5598</v>
      </c>
      <c r="C382" s="1" t="str">
        <f>"JBT-"&amp;(MID(C381,5,3)+1)</f>
        <v>JBT-295</v>
      </c>
      <c r="D382" s="3">
        <v>3</v>
      </c>
      <c r="E382" s="3" t="s">
        <v>16</v>
      </c>
      <c r="F382" s="1" t="s">
        <v>3933</v>
      </c>
      <c r="G382" s="1" t="s">
        <v>1022</v>
      </c>
      <c r="H382" s="3" t="s">
        <v>5497</v>
      </c>
      <c r="I382" s="1" t="s">
        <v>74</v>
      </c>
      <c r="J382" s="1" t="s">
        <v>11</v>
      </c>
      <c r="K382" s="1">
        <v>5160</v>
      </c>
      <c r="L382" s="1" t="s">
        <v>5371</v>
      </c>
      <c r="M382" s="1" t="s">
        <v>1021</v>
      </c>
      <c r="N382" s="1" t="s">
        <v>1022</v>
      </c>
      <c r="P382" s="3" t="s">
        <v>16</v>
      </c>
      <c r="Q382" s="3">
        <v>6</v>
      </c>
      <c r="R382" s="28" t="s">
        <v>4861</v>
      </c>
      <c r="S382" s="3" t="s">
        <v>3061</v>
      </c>
      <c r="U382" s="3" t="s">
        <v>3061</v>
      </c>
      <c r="V382" s="3" t="s">
        <v>3061</v>
      </c>
      <c r="W382" s="1" t="s">
        <v>3061</v>
      </c>
      <c r="X382" s="1" t="s">
        <v>3061</v>
      </c>
      <c r="Y382" s="1" t="s">
        <v>3061</v>
      </c>
      <c r="Z382" s="1" t="s">
        <v>3061</v>
      </c>
      <c r="AB382" s="65" t="s">
        <v>3061</v>
      </c>
      <c r="AC382" s="1" t="s">
        <v>3061</v>
      </c>
    </row>
    <row r="383" spans="1:29" ht="14.25" customHeight="1">
      <c r="A383" s="3">
        <v>4810</v>
      </c>
      <c r="B383" s="1" t="s">
        <v>5598</v>
      </c>
      <c r="C383" s="1" t="str">
        <f>"JBT-"&amp;(MID(C382,5,3)+1)</f>
        <v>JBT-296</v>
      </c>
      <c r="D383" s="3">
        <v>3</v>
      </c>
      <c r="E383" s="3" t="s">
        <v>21</v>
      </c>
      <c r="F383" s="1" t="s">
        <v>3934</v>
      </c>
      <c r="G383" s="1" t="s">
        <v>5612</v>
      </c>
      <c r="H383" s="3" t="s">
        <v>1656</v>
      </c>
      <c r="I383" s="1" t="s">
        <v>78</v>
      </c>
      <c r="J383" s="1" t="s">
        <v>11</v>
      </c>
      <c r="K383" s="1">
        <v>5170</v>
      </c>
      <c r="L383" s="1" t="s">
        <v>5372</v>
      </c>
      <c r="M383" s="1" t="s">
        <v>760</v>
      </c>
      <c r="N383" s="1" t="s">
        <v>5612</v>
      </c>
      <c r="O383" s="3" t="s">
        <v>5893</v>
      </c>
      <c r="P383" s="3" t="s">
        <v>21</v>
      </c>
      <c r="Q383" s="3">
        <v>6</v>
      </c>
      <c r="R383" s="28" t="s">
        <v>4862</v>
      </c>
      <c r="S383" s="3" t="s">
        <v>3061</v>
      </c>
      <c r="U383" s="3" t="s">
        <v>3061</v>
      </c>
      <c r="V383" s="3" t="s">
        <v>3061</v>
      </c>
      <c r="W383" s="1" t="s">
        <v>3061</v>
      </c>
      <c r="X383" s="1" t="s">
        <v>3061</v>
      </c>
      <c r="Y383" s="1" t="s">
        <v>3061</v>
      </c>
      <c r="Z383" s="1" t="s">
        <v>3061</v>
      </c>
      <c r="AB383" s="65" t="s">
        <v>3061</v>
      </c>
      <c r="AC383" s="1" t="s">
        <v>3061</v>
      </c>
    </row>
    <row r="384" spans="1:29" ht="14.25" customHeight="1">
      <c r="A384" s="3">
        <v>4820</v>
      </c>
      <c r="B384" s="1" t="s">
        <v>5598</v>
      </c>
      <c r="C384" s="1" t="str">
        <f>"JBT-"&amp;(MID(C383,5,3)+1)</f>
        <v>JBT-297</v>
      </c>
      <c r="D384" s="3">
        <v>3</v>
      </c>
      <c r="E384" s="3" t="s">
        <v>21</v>
      </c>
      <c r="F384" s="1" t="s">
        <v>3935</v>
      </c>
      <c r="G384" s="1" t="s">
        <v>5613</v>
      </c>
      <c r="H384" s="3" t="s">
        <v>1656</v>
      </c>
      <c r="I384" s="1" t="s">
        <v>305</v>
      </c>
      <c r="J384" s="1" t="s">
        <v>11</v>
      </c>
      <c r="K384" s="1">
        <v>5180</v>
      </c>
      <c r="L384" s="1" t="s">
        <v>5373</v>
      </c>
      <c r="M384" s="1" t="s">
        <v>761</v>
      </c>
      <c r="N384" s="1" t="s">
        <v>5613</v>
      </c>
      <c r="O384" s="3" t="s">
        <v>5893</v>
      </c>
      <c r="P384" s="3" t="s">
        <v>21</v>
      </c>
      <c r="Q384" s="3">
        <v>6</v>
      </c>
      <c r="R384" s="28" t="s">
        <v>4863</v>
      </c>
      <c r="S384" s="3" t="s">
        <v>3061</v>
      </c>
      <c r="U384" s="3" t="s">
        <v>3061</v>
      </c>
      <c r="V384" s="3" t="s">
        <v>3061</v>
      </c>
      <c r="W384" s="1" t="s">
        <v>3061</v>
      </c>
      <c r="X384" s="1" t="s">
        <v>3061</v>
      </c>
      <c r="Y384" s="1" t="s">
        <v>3061</v>
      </c>
      <c r="Z384" s="1" t="s">
        <v>3061</v>
      </c>
      <c r="AB384" s="65" t="s">
        <v>3061</v>
      </c>
      <c r="AC384" s="1" t="s">
        <v>3061</v>
      </c>
    </row>
    <row r="385" spans="1:29" ht="14.25" customHeight="1">
      <c r="A385" s="3">
        <v>4830</v>
      </c>
      <c r="B385" s="1" t="s">
        <v>5598</v>
      </c>
      <c r="C385" s="1" t="str">
        <f>"JBT-"&amp;(MID(C384,5,3)+1)</f>
        <v>JBT-298</v>
      </c>
      <c r="D385" s="3">
        <v>3</v>
      </c>
      <c r="E385" s="3" t="s">
        <v>21</v>
      </c>
      <c r="F385" s="1" t="s">
        <v>3936</v>
      </c>
      <c r="G385" s="1" t="s">
        <v>5614</v>
      </c>
      <c r="H385" s="3" t="s">
        <v>1656</v>
      </c>
      <c r="I385" s="1" t="s">
        <v>84</v>
      </c>
      <c r="J385" s="1" t="s">
        <v>11</v>
      </c>
      <c r="K385" s="1">
        <v>5190</v>
      </c>
      <c r="L385" s="1" t="s">
        <v>5374</v>
      </c>
      <c r="M385" s="1" t="s">
        <v>762</v>
      </c>
      <c r="N385" s="1" t="s">
        <v>5614</v>
      </c>
      <c r="O385" s="3" t="s">
        <v>5893</v>
      </c>
      <c r="P385" s="3" t="s">
        <v>21</v>
      </c>
      <c r="Q385" s="3">
        <v>6</v>
      </c>
      <c r="R385" s="28" t="s">
        <v>4864</v>
      </c>
      <c r="S385" s="3" t="s">
        <v>3061</v>
      </c>
      <c r="U385" s="3" t="s">
        <v>3061</v>
      </c>
      <c r="V385" s="3" t="s">
        <v>3061</v>
      </c>
      <c r="W385" s="1" t="s">
        <v>3061</v>
      </c>
      <c r="X385" s="1" t="s">
        <v>3061</v>
      </c>
      <c r="Y385" s="1" t="s">
        <v>3061</v>
      </c>
      <c r="Z385" s="1" t="s">
        <v>3061</v>
      </c>
      <c r="AB385" s="65" t="s">
        <v>3061</v>
      </c>
      <c r="AC385" s="1" t="s">
        <v>3061</v>
      </c>
    </row>
    <row r="386" spans="1:29" ht="14.25" customHeight="1">
      <c r="A386" s="3">
        <v>4840</v>
      </c>
      <c r="B386" s="1" t="s">
        <v>5598</v>
      </c>
      <c r="C386" s="1" t="str">
        <f>"JBG-0"&amp;(MID(C380,5,3)+1)</f>
        <v>JBG-073</v>
      </c>
      <c r="D386" s="3">
        <v>2</v>
      </c>
      <c r="E386" s="3" t="s">
        <v>16</v>
      </c>
      <c r="F386" s="1" t="s">
        <v>2156</v>
      </c>
      <c r="G386" s="1" t="s">
        <v>5182</v>
      </c>
      <c r="H386" s="3" t="s">
        <v>5584</v>
      </c>
      <c r="I386" s="1" t="s">
        <v>734</v>
      </c>
      <c r="J386" s="1" t="s">
        <v>19</v>
      </c>
      <c r="K386" s="1">
        <v>4980</v>
      </c>
      <c r="L386" s="1" t="s">
        <v>1594</v>
      </c>
      <c r="M386" s="1" t="s">
        <v>4329</v>
      </c>
      <c r="N386" s="1" t="s">
        <v>4330</v>
      </c>
      <c r="P386" s="3" t="s">
        <v>16</v>
      </c>
      <c r="Q386" s="3">
        <v>5</v>
      </c>
      <c r="R386" s="28" t="s">
        <v>4848</v>
      </c>
      <c r="S386" s="3">
        <v>2440</v>
      </c>
      <c r="T386" s="1" t="s">
        <v>1444</v>
      </c>
      <c r="U386" s="3" t="s">
        <v>16</v>
      </c>
      <c r="V386" s="3">
        <v>1</v>
      </c>
      <c r="W386" s="1" t="s">
        <v>1445</v>
      </c>
      <c r="X386" s="1" t="s">
        <v>2156</v>
      </c>
      <c r="Y386" s="1" t="s">
        <v>1446</v>
      </c>
      <c r="Z386" s="1" t="s">
        <v>2157</v>
      </c>
      <c r="AB386" s="65">
        <v>0</v>
      </c>
      <c r="AC386" s="1" t="s">
        <v>4071</v>
      </c>
    </row>
    <row r="387" spans="1:29" ht="14.25" customHeight="1">
      <c r="A387" s="3">
        <v>4850</v>
      </c>
      <c r="B387" s="1" t="s">
        <v>5598</v>
      </c>
      <c r="C387" s="1" t="str">
        <f>"JBT-"&amp;(MID(C385,5,3)+1)</f>
        <v>JBT-299</v>
      </c>
      <c r="D387" s="3">
        <v>3</v>
      </c>
      <c r="E387" s="3" t="s">
        <v>16</v>
      </c>
      <c r="F387" s="1" t="s">
        <v>735</v>
      </c>
      <c r="G387" s="1" t="s">
        <v>736</v>
      </c>
      <c r="H387" s="3" t="s">
        <v>1632</v>
      </c>
      <c r="I387" s="1" t="s">
        <v>104</v>
      </c>
      <c r="J387" s="1" t="s">
        <v>11</v>
      </c>
      <c r="K387" s="1">
        <v>5000</v>
      </c>
      <c r="L387" s="1" t="s">
        <v>1467</v>
      </c>
      <c r="M387" s="1" t="s">
        <v>735</v>
      </c>
      <c r="N387" s="1" t="s">
        <v>736</v>
      </c>
      <c r="P387" s="3" t="s">
        <v>16</v>
      </c>
      <c r="Q387" s="3">
        <v>6</v>
      </c>
      <c r="R387" s="28" t="s">
        <v>4849</v>
      </c>
      <c r="S387" s="3">
        <v>2470</v>
      </c>
      <c r="T387" s="1" t="s">
        <v>3187</v>
      </c>
      <c r="U387" s="3" t="s">
        <v>16</v>
      </c>
      <c r="V387" s="3">
        <v>2</v>
      </c>
      <c r="W387" s="1" t="s">
        <v>2166</v>
      </c>
      <c r="X387" s="1" t="s">
        <v>2167</v>
      </c>
      <c r="Y387" s="1" t="s">
        <v>2168</v>
      </c>
      <c r="Z387" s="1" t="s">
        <v>2169</v>
      </c>
      <c r="AB387" s="65" t="s">
        <v>1632</v>
      </c>
      <c r="AC387" s="1" t="s">
        <v>4072</v>
      </c>
    </row>
    <row r="388" spans="1:29" ht="14.25" customHeight="1">
      <c r="A388" s="3">
        <v>4860</v>
      </c>
      <c r="B388" s="1" t="s">
        <v>5598</v>
      </c>
      <c r="C388" s="1" t="str">
        <f>C387&amp;"-1"</f>
        <v>JBT-299-1</v>
      </c>
      <c r="D388" s="3">
        <v>4</v>
      </c>
      <c r="E388" s="3" t="s">
        <v>3958</v>
      </c>
      <c r="F388" s="1" t="s">
        <v>5469</v>
      </c>
      <c r="G388" s="1" t="s">
        <v>5470</v>
      </c>
      <c r="H388" s="3" t="s">
        <v>1656</v>
      </c>
      <c r="S388" s="3">
        <v>2480</v>
      </c>
      <c r="T388" s="1" t="s">
        <v>5486</v>
      </c>
      <c r="U388" s="3" t="s">
        <v>16</v>
      </c>
      <c r="V388" s="3">
        <v>2</v>
      </c>
      <c r="W388" s="1" t="s">
        <v>2171</v>
      </c>
      <c r="X388" s="1" t="s">
        <v>1846</v>
      </c>
      <c r="Y388" s="1" t="s">
        <v>2172</v>
      </c>
      <c r="Z388" s="1" t="s">
        <v>2173</v>
      </c>
      <c r="AB388" s="65" t="s">
        <v>1656</v>
      </c>
      <c r="AC388" s="1" t="s">
        <v>5030</v>
      </c>
    </row>
    <row r="389" spans="1:29" ht="14.25" customHeight="1">
      <c r="A389" s="3">
        <v>4870</v>
      </c>
      <c r="B389" s="1" t="s">
        <v>5598</v>
      </c>
      <c r="C389" s="1" t="str">
        <f>"JBT-"&amp;(MID(C388,5,3)+1)</f>
        <v>JBT-300</v>
      </c>
      <c r="D389" s="3">
        <v>3</v>
      </c>
      <c r="E389" s="3" t="s">
        <v>16</v>
      </c>
      <c r="F389" s="1" t="s">
        <v>737</v>
      </c>
      <c r="G389" s="1" t="s">
        <v>738</v>
      </c>
      <c r="H389" s="3" t="s">
        <v>1632</v>
      </c>
      <c r="I389" s="1" t="s">
        <v>107</v>
      </c>
      <c r="J389" s="1" t="s">
        <v>11</v>
      </c>
      <c r="K389" s="1">
        <v>5010</v>
      </c>
      <c r="L389" s="1" t="s">
        <v>1471</v>
      </c>
      <c r="M389" s="1" t="s">
        <v>737</v>
      </c>
      <c r="N389" s="1" t="s">
        <v>738</v>
      </c>
      <c r="P389" s="3" t="s">
        <v>16</v>
      </c>
      <c r="Q389" s="3">
        <v>6</v>
      </c>
      <c r="R389" s="28" t="s">
        <v>4850</v>
      </c>
      <c r="S389" s="3" t="s">
        <v>3061</v>
      </c>
      <c r="U389" s="3" t="s">
        <v>3061</v>
      </c>
      <c r="V389" s="3" t="s">
        <v>3061</v>
      </c>
      <c r="W389" s="1" t="s">
        <v>3061</v>
      </c>
      <c r="X389" s="1" t="s">
        <v>3061</v>
      </c>
      <c r="Y389" s="1" t="s">
        <v>3061</v>
      </c>
      <c r="Z389" s="1" t="s">
        <v>3061</v>
      </c>
      <c r="AB389" s="65" t="s">
        <v>3061</v>
      </c>
      <c r="AC389" s="1" t="s">
        <v>3061</v>
      </c>
    </row>
    <row r="390" spans="1:29" ht="14.25" customHeight="1">
      <c r="A390" s="3">
        <v>4880</v>
      </c>
      <c r="B390" s="1" t="s">
        <v>5598</v>
      </c>
      <c r="C390" s="1" t="str">
        <f>C389&amp;"-1"</f>
        <v>JBT-300-1</v>
      </c>
      <c r="D390" s="3">
        <v>4</v>
      </c>
      <c r="E390" s="3" t="s">
        <v>3958</v>
      </c>
      <c r="F390" s="1" t="s">
        <v>5469</v>
      </c>
      <c r="G390" s="1" t="s">
        <v>5470</v>
      </c>
      <c r="H390" s="3" t="s">
        <v>5497</v>
      </c>
      <c r="S390" s="3" t="s">
        <v>3061</v>
      </c>
      <c r="U390" s="3" t="s">
        <v>3061</v>
      </c>
      <c r="V390" s="3" t="s">
        <v>3061</v>
      </c>
      <c r="W390" s="1" t="s">
        <v>3061</v>
      </c>
      <c r="X390" s="1" t="s">
        <v>3061</v>
      </c>
      <c r="Y390" s="1" t="s">
        <v>3061</v>
      </c>
      <c r="Z390" s="1" t="s">
        <v>3061</v>
      </c>
      <c r="AB390" s="65" t="s">
        <v>3061</v>
      </c>
      <c r="AC390" s="1" t="s">
        <v>3061</v>
      </c>
    </row>
    <row r="391" spans="1:29" ht="14.25" customHeight="1">
      <c r="A391" s="3">
        <v>4890</v>
      </c>
      <c r="B391" s="1" t="s">
        <v>5598</v>
      </c>
      <c r="C391" s="1" t="str">
        <f>"JBT-"&amp;(MID(C390,5,3)+1)</f>
        <v>JBT-301</v>
      </c>
      <c r="D391" s="3">
        <v>3</v>
      </c>
      <c r="E391" s="3" t="s">
        <v>16</v>
      </c>
      <c r="F391" s="1" t="s">
        <v>739</v>
      </c>
      <c r="G391" s="1" t="s">
        <v>740</v>
      </c>
      <c r="H391" s="3" t="s">
        <v>1695</v>
      </c>
      <c r="I391" s="1" t="s">
        <v>110</v>
      </c>
      <c r="J391" s="1" t="s">
        <v>11</v>
      </c>
      <c r="K391" s="1">
        <v>5020</v>
      </c>
      <c r="L391" s="1" t="s">
        <v>1472</v>
      </c>
      <c r="M391" s="1" t="s">
        <v>739</v>
      </c>
      <c r="N391" s="1" t="s">
        <v>740</v>
      </c>
      <c r="P391" s="3" t="s">
        <v>16</v>
      </c>
      <c r="Q391" s="3">
        <v>6</v>
      </c>
      <c r="R391" s="28" t="s">
        <v>4851</v>
      </c>
      <c r="S391" s="3">
        <v>2610</v>
      </c>
      <c r="T391" s="1" t="s">
        <v>1450</v>
      </c>
      <c r="U391" s="3" t="s">
        <v>16</v>
      </c>
      <c r="V391" s="3">
        <v>2</v>
      </c>
      <c r="W391" s="1" t="s">
        <v>2163</v>
      </c>
      <c r="X391" s="1" t="s">
        <v>739</v>
      </c>
      <c r="Y391" s="1" t="s">
        <v>1451</v>
      </c>
      <c r="Z391" s="1" t="s">
        <v>2164</v>
      </c>
      <c r="AB391" s="65" t="s">
        <v>1695</v>
      </c>
      <c r="AC391" s="1" t="s">
        <v>4073</v>
      </c>
    </row>
    <row r="392" spans="1:29" ht="14.25" customHeight="1">
      <c r="A392" s="3">
        <v>4900</v>
      </c>
      <c r="B392" s="1" t="s">
        <v>5598</v>
      </c>
      <c r="C392" s="1" t="str">
        <f>"JBG-0"&amp;(MID(C386,5,3)+1)</f>
        <v>JBG-074</v>
      </c>
      <c r="D392" s="3">
        <v>3</v>
      </c>
      <c r="E392" s="3" t="s">
        <v>16</v>
      </c>
      <c r="F392" s="1" t="s">
        <v>2197</v>
      </c>
      <c r="G392" s="1" t="s">
        <v>5183</v>
      </c>
      <c r="H392" s="3" t="s">
        <v>5584</v>
      </c>
      <c r="I392" s="1" t="s">
        <v>129</v>
      </c>
      <c r="J392" s="1" t="s">
        <v>19</v>
      </c>
      <c r="K392" s="1">
        <v>5030</v>
      </c>
      <c r="L392" s="1" t="s">
        <v>5363</v>
      </c>
      <c r="M392" s="1" t="s">
        <v>741</v>
      </c>
      <c r="N392" s="1" t="s">
        <v>742</v>
      </c>
      <c r="P392" s="3" t="s">
        <v>16</v>
      </c>
      <c r="Q392" s="3">
        <v>6</v>
      </c>
      <c r="R392" s="28" t="s">
        <v>4852</v>
      </c>
      <c r="S392" s="3">
        <v>2490</v>
      </c>
      <c r="T392" s="1" t="s">
        <v>1452</v>
      </c>
      <c r="U392" s="3" t="s">
        <v>16</v>
      </c>
      <c r="V392" s="3">
        <v>2</v>
      </c>
      <c r="W392" s="1" t="s">
        <v>2196</v>
      </c>
      <c r="X392" s="1" t="s">
        <v>2197</v>
      </c>
      <c r="Y392" s="1" t="s">
        <v>1453</v>
      </c>
      <c r="Z392" s="1" t="s">
        <v>2198</v>
      </c>
      <c r="AB392" s="65">
        <v>0</v>
      </c>
      <c r="AC392" s="1" t="s">
        <v>4074</v>
      </c>
    </row>
    <row r="393" spans="1:29" ht="14.25" customHeight="1">
      <c r="A393" s="3">
        <v>4910</v>
      </c>
      <c r="B393" s="1" t="s">
        <v>5598</v>
      </c>
      <c r="C393" s="1" t="str">
        <f>"JBT-"&amp;(MID(C391,5,3)+1)</f>
        <v>JBT-302</v>
      </c>
      <c r="D393" s="3">
        <v>4</v>
      </c>
      <c r="E393" s="3" t="s">
        <v>16</v>
      </c>
      <c r="F393" s="1" t="s">
        <v>743</v>
      </c>
      <c r="G393" s="1" t="s">
        <v>744</v>
      </c>
      <c r="H393" s="3" t="s">
        <v>5497</v>
      </c>
      <c r="I393" s="1" t="s">
        <v>130</v>
      </c>
      <c r="J393" s="1" t="s">
        <v>11</v>
      </c>
      <c r="K393" s="1">
        <v>5050</v>
      </c>
      <c r="L393" s="1" t="s">
        <v>1473</v>
      </c>
      <c r="M393" s="1" t="s">
        <v>743</v>
      </c>
      <c r="N393" s="1" t="s">
        <v>744</v>
      </c>
      <c r="P393" s="3" t="s">
        <v>16</v>
      </c>
      <c r="Q393" s="3">
        <v>7</v>
      </c>
      <c r="R393" s="28" t="s">
        <v>4853</v>
      </c>
      <c r="S393" s="3">
        <v>2530</v>
      </c>
      <c r="T393" s="1" t="s">
        <v>1455</v>
      </c>
      <c r="U393" s="3" t="s">
        <v>16</v>
      </c>
      <c r="V393" s="3">
        <v>3</v>
      </c>
      <c r="W393" s="1" t="s">
        <v>2221</v>
      </c>
      <c r="X393" s="1" t="s">
        <v>743</v>
      </c>
      <c r="Y393" s="1" t="s">
        <v>1217</v>
      </c>
      <c r="Z393" s="1" t="s">
        <v>2222</v>
      </c>
      <c r="AB393" s="65" t="s">
        <v>1695</v>
      </c>
      <c r="AC393" s="1" t="s">
        <v>4075</v>
      </c>
    </row>
    <row r="394" spans="1:29" ht="14.25" customHeight="1">
      <c r="A394" s="3">
        <v>4920</v>
      </c>
      <c r="B394" s="1" t="s">
        <v>5598</v>
      </c>
      <c r="C394" s="1" t="str">
        <f>"JBT-"&amp;(MID(C393,5,3)+1)</f>
        <v>JBT-303</v>
      </c>
      <c r="D394" s="3">
        <v>4</v>
      </c>
      <c r="E394" s="3" t="s">
        <v>16</v>
      </c>
      <c r="F394" s="1" t="s">
        <v>745</v>
      </c>
      <c r="G394" s="1" t="s">
        <v>746</v>
      </c>
      <c r="H394" s="3" t="s">
        <v>1695</v>
      </c>
      <c r="I394" s="1" t="s">
        <v>131</v>
      </c>
      <c r="J394" s="1" t="s">
        <v>11</v>
      </c>
      <c r="K394" s="1">
        <v>5060</v>
      </c>
      <c r="L394" s="1" t="s">
        <v>1474</v>
      </c>
      <c r="M394" s="1" t="s">
        <v>745</v>
      </c>
      <c r="N394" s="1" t="s">
        <v>746</v>
      </c>
      <c r="P394" s="3" t="s">
        <v>16</v>
      </c>
      <c r="Q394" s="3">
        <v>7</v>
      </c>
      <c r="R394" s="28" t="s">
        <v>4854</v>
      </c>
      <c r="S394" s="3">
        <v>2500</v>
      </c>
      <c r="T394" s="1" t="s">
        <v>1457</v>
      </c>
      <c r="U394" s="3" t="s">
        <v>16</v>
      </c>
      <c r="V394" s="3">
        <v>3</v>
      </c>
      <c r="W394" s="1" t="s">
        <v>2201</v>
      </c>
      <c r="X394" s="1" t="s">
        <v>2202</v>
      </c>
      <c r="Y394" s="1" t="s">
        <v>1220</v>
      </c>
      <c r="Z394" s="1" t="s">
        <v>2203</v>
      </c>
      <c r="AB394" s="65" t="s">
        <v>1695</v>
      </c>
      <c r="AC394" s="1" t="s">
        <v>4076</v>
      </c>
    </row>
    <row r="395" spans="1:29" ht="14.25" customHeight="1">
      <c r="A395" s="3">
        <v>4930</v>
      </c>
      <c r="B395" s="1" t="s">
        <v>5598</v>
      </c>
      <c r="C395" s="1" t="str">
        <f>"JBT-"&amp;(MID(C394,5,3)+1)</f>
        <v>JBT-304</v>
      </c>
      <c r="D395" s="3">
        <v>4</v>
      </c>
      <c r="E395" s="3" t="s">
        <v>16</v>
      </c>
      <c r="F395" s="1" t="s">
        <v>747</v>
      </c>
      <c r="G395" s="1" t="s">
        <v>748</v>
      </c>
      <c r="H395" s="3" t="s">
        <v>1695</v>
      </c>
      <c r="I395" s="1" t="s">
        <v>132</v>
      </c>
      <c r="J395" s="1" t="s">
        <v>11</v>
      </c>
      <c r="K395" s="1">
        <v>5070</v>
      </c>
      <c r="L395" s="1" t="s">
        <v>5364</v>
      </c>
      <c r="M395" s="1" t="s">
        <v>747</v>
      </c>
      <c r="N395" s="1" t="s">
        <v>748</v>
      </c>
      <c r="P395" s="3" t="s">
        <v>16</v>
      </c>
      <c r="Q395" s="3">
        <v>7</v>
      </c>
      <c r="R395" s="28" t="s">
        <v>4855</v>
      </c>
      <c r="S395" s="3">
        <v>2510</v>
      </c>
      <c r="T395" s="1" t="s">
        <v>1459</v>
      </c>
      <c r="U395" s="3" t="s">
        <v>16</v>
      </c>
      <c r="V395" s="3">
        <v>3</v>
      </c>
      <c r="W395" s="1" t="s">
        <v>2206</v>
      </c>
      <c r="X395" s="1" t="s">
        <v>2207</v>
      </c>
      <c r="Y395" s="1" t="s">
        <v>1223</v>
      </c>
      <c r="Z395" s="1" t="s">
        <v>2208</v>
      </c>
      <c r="AB395" s="65" t="s">
        <v>1695</v>
      </c>
      <c r="AC395" s="1" t="s">
        <v>4077</v>
      </c>
    </row>
    <row r="396" spans="1:29" ht="14.25" customHeight="1">
      <c r="A396" s="3">
        <v>4940</v>
      </c>
      <c r="B396" s="1" t="s">
        <v>5598</v>
      </c>
      <c r="C396" s="1" t="str">
        <f>"JBT-"&amp;(MID(C395,5,3)+1)</f>
        <v>JBT-305</v>
      </c>
      <c r="D396" s="3">
        <v>4</v>
      </c>
      <c r="E396" s="3" t="s">
        <v>16</v>
      </c>
      <c r="F396" s="1" t="s">
        <v>749</v>
      </c>
      <c r="G396" s="1" t="s">
        <v>750</v>
      </c>
      <c r="H396" s="3" t="s">
        <v>1695</v>
      </c>
      <c r="I396" s="1" t="s">
        <v>134</v>
      </c>
      <c r="J396" s="1" t="s">
        <v>11</v>
      </c>
      <c r="K396" s="1">
        <v>5080</v>
      </c>
      <c r="L396" s="1" t="s">
        <v>5365</v>
      </c>
      <c r="M396" s="1" t="s">
        <v>749</v>
      </c>
      <c r="N396" s="1" t="s">
        <v>750</v>
      </c>
      <c r="P396" s="3" t="s">
        <v>16</v>
      </c>
      <c r="Q396" s="3">
        <v>7</v>
      </c>
      <c r="R396" s="28" t="s">
        <v>4856</v>
      </c>
      <c r="S396" s="3">
        <v>2560</v>
      </c>
      <c r="T396" s="1" t="s">
        <v>1461</v>
      </c>
      <c r="U396" s="3" t="s">
        <v>16</v>
      </c>
      <c r="V396" s="3">
        <v>3</v>
      </c>
      <c r="W396" s="1" t="s">
        <v>2211</v>
      </c>
      <c r="X396" s="1" t="s">
        <v>2212</v>
      </c>
      <c r="Y396" s="1" t="s">
        <v>1223</v>
      </c>
      <c r="Z396" s="1" t="s">
        <v>2213</v>
      </c>
      <c r="AB396" s="65" t="s">
        <v>1695</v>
      </c>
      <c r="AC396" s="1" t="s">
        <v>4078</v>
      </c>
    </row>
    <row r="397" spans="1:29" ht="14.25" customHeight="1">
      <c r="A397" s="3">
        <v>4950</v>
      </c>
      <c r="B397" s="1" t="s">
        <v>5598</v>
      </c>
      <c r="C397" s="1" t="str">
        <f>"JBT-"&amp;(MID(C396,5,3)+1)</f>
        <v>JBT-306</v>
      </c>
      <c r="D397" s="3">
        <v>4</v>
      </c>
      <c r="E397" s="3" t="s">
        <v>16</v>
      </c>
      <c r="F397" s="1" t="s">
        <v>2217</v>
      </c>
      <c r="G397" s="1" t="s">
        <v>2219</v>
      </c>
      <c r="H397" s="3" t="s">
        <v>1695</v>
      </c>
      <c r="S397" s="3">
        <v>2520</v>
      </c>
      <c r="T397" s="1" t="s">
        <v>5487</v>
      </c>
      <c r="U397" s="3" t="s">
        <v>16</v>
      </c>
      <c r="V397" s="3">
        <v>3</v>
      </c>
      <c r="W397" s="1" t="s">
        <v>2216</v>
      </c>
      <c r="X397" s="1" t="s">
        <v>2217</v>
      </c>
      <c r="Y397" s="1" t="s">
        <v>2218</v>
      </c>
      <c r="Z397" s="1" t="s">
        <v>2219</v>
      </c>
      <c r="AB397" s="65" t="s">
        <v>1695</v>
      </c>
      <c r="AC397" s="1" t="s">
        <v>5031</v>
      </c>
    </row>
    <row r="398" spans="1:29" ht="14.25" customHeight="1">
      <c r="A398" s="3">
        <v>4960</v>
      </c>
      <c r="B398" s="1" t="s">
        <v>5598</v>
      </c>
      <c r="C398" s="1" t="str">
        <f>"JBT-"&amp;(MID(C397,5,3)+1)</f>
        <v>JBT-307</v>
      </c>
      <c r="D398" s="3">
        <v>4</v>
      </c>
      <c r="E398" s="3" t="s">
        <v>16</v>
      </c>
      <c r="F398" s="1" t="s">
        <v>2225</v>
      </c>
      <c r="G398" s="1" t="s">
        <v>2226</v>
      </c>
      <c r="H398" s="3" t="s">
        <v>1695</v>
      </c>
      <c r="S398" s="3">
        <v>2540</v>
      </c>
      <c r="T398" s="1" t="s">
        <v>5488</v>
      </c>
      <c r="U398" s="3" t="s">
        <v>16</v>
      </c>
      <c r="V398" s="3">
        <v>3</v>
      </c>
      <c r="W398" s="1" t="s">
        <v>2224</v>
      </c>
      <c r="X398" s="1" t="s">
        <v>2225</v>
      </c>
      <c r="Y398" s="1" t="s">
        <v>1937</v>
      </c>
      <c r="Z398" s="1" t="s">
        <v>2226</v>
      </c>
      <c r="AB398" s="65" t="s">
        <v>1695</v>
      </c>
      <c r="AC398" s="1" t="s">
        <v>5032</v>
      </c>
    </row>
    <row r="399" spans="1:29" ht="14.25" customHeight="1">
      <c r="A399" s="3">
        <v>4970</v>
      </c>
      <c r="B399" s="1" t="s">
        <v>5598</v>
      </c>
      <c r="C399" s="1" t="str">
        <f>"JBT-"&amp;(MID(C398,5,3)+1)</f>
        <v>JBT-308</v>
      </c>
      <c r="D399" s="3">
        <v>4</v>
      </c>
      <c r="E399" s="3" t="s">
        <v>16</v>
      </c>
      <c r="F399" s="1" t="s">
        <v>751</v>
      </c>
      <c r="G399" s="1" t="s">
        <v>5178</v>
      </c>
      <c r="H399" s="3" t="s">
        <v>1656</v>
      </c>
      <c r="I399" s="1" t="s">
        <v>136</v>
      </c>
      <c r="J399" s="1" t="s">
        <v>11</v>
      </c>
      <c r="K399" s="1">
        <v>5090</v>
      </c>
      <c r="L399" s="1" t="s">
        <v>5366</v>
      </c>
      <c r="M399" s="1" t="s">
        <v>751</v>
      </c>
      <c r="N399" s="1" t="s">
        <v>752</v>
      </c>
      <c r="P399" s="3" t="s">
        <v>21</v>
      </c>
      <c r="Q399" s="3">
        <v>7</v>
      </c>
      <c r="R399" s="28" t="s">
        <v>4857</v>
      </c>
      <c r="S399" s="3">
        <v>2580</v>
      </c>
      <c r="T399" s="1" t="s">
        <v>1463</v>
      </c>
      <c r="U399" s="3" t="s">
        <v>21</v>
      </c>
      <c r="V399" s="3">
        <v>3</v>
      </c>
      <c r="W399" s="1" t="s">
        <v>2228</v>
      </c>
      <c r="X399" s="1" t="s">
        <v>2229</v>
      </c>
      <c r="Y399" s="1" t="s">
        <v>1228</v>
      </c>
      <c r="Z399" s="1" t="s">
        <v>2230</v>
      </c>
      <c r="AB399" s="65" t="s">
        <v>1656</v>
      </c>
      <c r="AC399" s="1" t="s">
        <v>4079</v>
      </c>
    </row>
    <row r="400" spans="1:29" ht="14.25" customHeight="1">
      <c r="A400" s="3">
        <v>4980</v>
      </c>
      <c r="B400" s="1" t="s">
        <v>5598</v>
      </c>
      <c r="C400" s="1" t="str">
        <f>"JBG-0"&amp;(MID(C392,5,3)+1)</f>
        <v>JBG-075</v>
      </c>
      <c r="D400" s="3">
        <v>3</v>
      </c>
      <c r="E400" s="3" t="s">
        <v>16</v>
      </c>
      <c r="F400" s="1" t="s">
        <v>5440</v>
      </c>
      <c r="G400" s="1" t="s">
        <v>4336</v>
      </c>
      <c r="H400" s="3" t="s">
        <v>5584</v>
      </c>
      <c r="I400" s="1" t="s">
        <v>753</v>
      </c>
      <c r="J400" s="1" t="s">
        <v>19</v>
      </c>
      <c r="K400" s="1">
        <v>5100</v>
      </c>
      <c r="L400" s="1" t="s">
        <v>5367</v>
      </c>
      <c r="M400" s="1" t="s">
        <v>4335</v>
      </c>
      <c r="N400" s="1" t="s">
        <v>4336</v>
      </c>
      <c r="P400" s="3" t="s">
        <v>16</v>
      </c>
      <c r="Q400" s="3">
        <v>5</v>
      </c>
      <c r="R400" s="28" t="s">
        <v>4858</v>
      </c>
      <c r="S400" s="3" t="s">
        <v>3061</v>
      </c>
      <c r="U400" s="3" t="s">
        <v>3061</v>
      </c>
      <c r="V400" s="3" t="s">
        <v>3061</v>
      </c>
      <c r="W400" s="1" t="s">
        <v>3061</v>
      </c>
      <c r="X400" s="1" t="s">
        <v>3061</v>
      </c>
      <c r="Y400" s="1" t="s">
        <v>3061</v>
      </c>
      <c r="Z400" s="1" t="s">
        <v>3061</v>
      </c>
      <c r="AB400" s="65" t="s">
        <v>3061</v>
      </c>
      <c r="AC400" s="1" t="s">
        <v>3061</v>
      </c>
    </row>
    <row r="401" spans="1:29" ht="14.25" customHeight="1">
      <c r="A401" s="3">
        <v>4990</v>
      </c>
      <c r="B401" s="1" t="s">
        <v>5598</v>
      </c>
      <c r="C401" s="1" t="str">
        <f>"JBT-"&amp;(MID(C399,5,3)+1)</f>
        <v>JBT-309</v>
      </c>
      <c r="D401" s="3">
        <v>4</v>
      </c>
      <c r="E401" s="3" t="s">
        <v>16</v>
      </c>
      <c r="F401" s="1" t="s">
        <v>754</v>
      </c>
      <c r="G401" s="1" t="s">
        <v>755</v>
      </c>
      <c r="H401" s="3" t="s">
        <v>1640</v>
      </c>
      <c r="I401" s="1" t="s">
        <v>303</v>
      </c>
      <c r="J401" s="1" t="s">
        <v>11</v>
      </c>
      <c r="K401" s="1">
        <v>5120</v>
      </c>
      <c r="L401" s="1" t="s">
        <v>5368</v>
      </c>
      <c r="M401" s="1" t="s">
        <v>754</v>
      </c>
      <c r="N401" s="1" t="s">
        <v>755</v>
      </c>
      <c r="P401" s="3" t="s">
        <v>16</v>
      </c>
      <c r="Q401" s="3">
        <v>6</v>
      </c>
      <c r="R401" s="28" t="s">
        <v>5714</v>
      </c>
      <c r="S401" s="3">
        <v>2450</v>
      </c>
      <c r="T401" s="1" t="s">
        <v>1465</v>
      </c>
      <c r="U401" s="3" t="s">
        <v>16</v>
      </c>
      <c r="V401" s="3">
        <v>2</v>
      </c>
      <c r="W401" s="1" t="s">
        <v>2175</v>
      </c>
      <c r="X401" s="1" t="s">
        <v>2176</v>
      </c>
      <c r="Y401" s="1" t="s">
        <v>1466</v>
      </c>
      <c r="Z401" s="1" t="s">
        <v>2177</v>
      </c>
      <c r="AB401" s="65" t="s">
        <v>1640</v>
      </c>
      <c r="AC401" s="1" t="s">
        <v>4080</v>
      </c>
    </row>
    <row r="402" spans="1:29" ht="14.25" customHeight="1">
      <c r="A402" s="3">
        <v>5000</v>
      </c>
      <c r="B402" s="1" t="s">
        <v>5598</v>
      </c>
      <c r="C402" s="1" t="str">
        <f>"JBG-0"&amp;(MID(C400,5,3)+1)</f>
        <v>JBG-076</v>
      </c>
      <c r="D402" s="3">
        <v>2</v>
      </c>
      <c r="E402" s="3" t="s">
        <v>16</v>
      </c>
      <c r="F402" s="1" t="s">
        <v>4423</v>
      </c>
      <c r="G402" s="1" t="s">
        <v>4424</v>
      </c>
      <c r="H402" s="3" t="s">
        <v>5584</v>
      </c>
      <c r="I402" s="1" t="s">
        <v>1039</v>
      </c>
      <c r="J402" s="1" t="s">
        <v>19</v>
      </c>
      <c r="K402" s="1">
        <v>5730</v>
      </c>
      <c r="L402" s="1" t="s">
        <v>5437</v>
      </c>
      <c r="M402" s="1" t="s">
        <v>4423</v>
      </c>
      <c r="N402" s="1" t="s">
        <v>4424</v>
      </c>
      <c r="P402" s="3" t="s">
        <v>16</v>
      </c>
      <c r="Q402" s="3">
        <v>5</v>
      </c>
      <c r="R402" s="28" t="s">
        <v>4872</v>
      </c>
      <c r="S402" s="3" t="s">
        <v>3061</v>
      </c>
      <c r="AB402" s="65"/>
    </row>
    <row r="403" spans="1:29" ht="14.25" customHeight="1">
      <c r="A403" s="3">
        <v>5010</v>
      </c>
      <c r="B403" s="1" t="s">
        <v>5598</v>
      </c>
      <c r="C403" s="1" t="str">
        <f>"JBT-"&amp;(MID(C401,5,3)+1)</f>
        <v>JBT-310</v>
      </c>
      <c r="D403" s="3">
        <v>3</v>
      </c>
      <c r="E403" s="3" t="s">
        <v>21</v>
      </c>
      <c r="F403" s="1" t="s">
        <v>4425</v>
      </c>
      <c r="G403" s="1" t="s">
        <v>4426</v>
      </c>
      <c r="H403" s="3" t="s">
        <v>1640</v>
      </c>
      <c r="I403" s="1" t="s">
        <v>242</v>
      </c>
      <c r="J403" s="1" t="s">
        <v>11</v>
      </c>
      <c r="K403" s="1">
        <v>5750</v>
      </c>
      <c r="L403" s="1" t="s">
        <v>5438</v>
      </c>
      <c r="M403" s="1" t="s">
        <v>4425</v>
      </c>
      <c r="N403" s="1" t="s">
        <v>4426</v>
      </c>
      <c r="O403" s="3" t="s">
        <v>5893</v>
      </c>
      <c r="P403" s="3" t="s">
        <v>21</v>
      </c>
      <c r="Q403" s="3">
        <v>6</v>
      </c>
      <c r="R403" s="28" t="s">
        <v>5715</v>
      </c>
      <c r="S403" s="3" t="s">
        <v>3061</v>
      </c>
      <c r="AB403" s="65"/>
    </row>
    <row r="404" spans="1:29" ht="14.25" customHeight="1">
      <c r="A404" s="3">
        <v>5020</v>
      </c>
      <c r="B404" s="1" t="s">
        <v>5598</v>
      </c>
      <c r="C404" s="1" t="str">
        <f>"JBT-"&amp;(MID(C403,5,3)+1)</f>
        <v>JBT-311</v>
      </c>
      <c r="D404" s="3">
        <v>3</v>
      </c>
      <c r="E404" s="3" t="s">
        <v>21</v>
      </c>
      <c r="F404" s="1" t="s">
        <v>4427</v>
      </c>
      <c r="G404" s="1" t="s">
        <v>4428</v>
      </c>
      <c r="H404" s="3" t="s">
        <v>1640</v>
      </c>
      <c r="I404" s="1" t="s">
        <v>244</v>
      </c>
      <c r="J404" s="1" t="s">
        <v>11</v>
      </c>
      <c r="K404" s="1">
        <v>5760</v>
      </c>
      <c r="L404" s="1" t="s">
        <v>5439</v>
      </c>
      <c r="M404" s="1" t="s">
        <v>4427</v>
      </c>
      <c r="N404" s="1" t="s">
        <v>4428</v>
      </c>
      <c r="O404" s="3" t="s">
        <v>5893</v>
      </c>
      <c r="P404" s="3" t="s">
        <v>21</v>
      </c>
      <c r="Q404" s="3">
        <v>6</v>
      </c>
      <c r="R404" s="28" t="s">
        <v>5716</v>
      </c>
      <c r="S404" s="3" t="s">
        <v>3061</v>
      </c>
      <c r="AB404" s="65"/>
    </row>
    <row r="405" spans="1:29" ht="14.25" customHeight="1">
      <c r="A405" s="3">
        <v>5030</v>
      </c>
      <c r="B405" s="1" t="s">
        <v>5598</v>
      </c>
      <c r="C405" s="1" t="str">
        <f>"JBG-0"&amp;(MID(C402,5,3)+1)</f>
        <v>JBG-077</v>
      </c>
      <c r="D405" s="3">
        <v>2</v>
      </c>
      <c r="E405" s="3" t="s">
        <v>16</v>
      </c>
      <c r="F405" s="1" t="s">
        <v>5212</v>
      </c>
      <c r="G405" s="1" t="s">
        <v>5193</v>
      </c>
      <c r="H405" s="3" t="s">
        <v>5584</v>
      </c>
      <c r="I405" s="1" t="s">
        <v>319</v>
      </c>
      <c r="J405" s="1" t="s">
        <v>19</v>
      </c>
      <c r="K405" s="1">
        <v>5770</v>
      </c>
      <c r="L405" s="1" t="s">
        <v>1596</v>
      </c>
      <c r="M405" s="1" t="s">
        <v>4429</v>
      </c>
      <c r="N405" s="1" t="s">
        <v>4430</v>
      </c>
      <c r="P405" s="3" t="s">
        <v>16</v>
      </c>
      <c r="Q405" s="3">
        <v>10</v>
      </c>
      <c r="R405" s="28" t="s">
        <v>5884</v>
      </c>
      <c r="S405" s="3">
        <v>3590</v>
      </c>
      <c r="T405" s="1" t="s">
        <v>1377</v>
      </c>
      <c r="U405" s="3" t="s">
        <v>21</v>
      </c>
      <c r="V405" s="3">
        <v>1</v>
      </c>
      <c r="W405" s="1" t="s">
        <v>1378</v>
      </c>
      <c r="X405" s="1" t="s">
        <v>2474</v>
      </c>
      <c r="Y405" s="1" t="s">
        <v>1379</v>
      </c>
      <c r="Z405" s="1" t="s">
        <v>2475</v>
      </c>
      <c r="AB405" s="65">
        <v>0</v>
      </c>
      <c r="AC405" s="1" t="s">
        <v>4057</v>
      </c>
    </row>
    <row r="406" spans="1:29" ht="14.25" customHeight="1">
      <c r="A406" s="3">
        <v>5040</v>
      </c>
      <c r="B406" s="1" t="s">
        <v>5598</v>
      </c>
      <c r="C406" s="1" t="str">
        <f>"JBT-"&amp;(MID(C404,5,3)+1)</f>
        <v>JBT-312</v>
      </c>
      <c r="D406" s="3">
        <v>3</v>
      </c>
      <c r="E406" s="3" t="s">
        <v>16</v>
      </c>
      <c r="F406" s="1" t="s">
        <v>5194</v>
      </c>
      <c r="G406" s="1" t="s">
        <v>5195</v>
      </c>
      <c r="H406" s="3" t="s">
        <v>1775</v>
      </c>
      <c r="I406" s="1" t="s">
        <v>4431</v>
      </c>
      <c r="J406" s="1" t="s">
        <v>11</v>
      </c>
      <c r="K406" s="1">
        <v>5790</v>
      </c>
      <c r="L406" s="1" t="s">
        <v>1478</v>
      </c>
      <c r="M406" s="1" t="s">
        <v>4432</v>
      </c>
      <c r="N406" s="1" t="s">
        <v>4433</v>
      </c>
      <c r="P406" s="3" t="s">
        <v>16</v>
      </c>
      <c r="Q406" s="3">
        <v>11</v>
      </c>
      <c r="R406" s="28" t="s">
        <v>5721</v>
      </c>
      <c r="S406" s="3">
        <v>3680</v>
      </c>
      <c r="T406" s="1" t="s">
        <v>1381</v>
      </c>
      <c r="U406" s="3" t="s">
        <v>16</v>
      </c>
      <c r="V406" s="3">
        <v>2</v>
      </c>
      <c r="W406" s="1" t="s">
        <v>2491</v>
      </c>
      <c r="X406" s="1" t="s">
        <v>2492</v>
      </c>
      <c r="Y406" s="1" t="s">
        <v>1382</v>
      </c>
      <c r="Z406" s="1" t="s">
        <v>2493</v>
      </c>
      <c r="AB406" s="65" t="s">
        <v>1775</v>
      </c>
      <c r="AC406" s="1" t="s">
        <v>4058</v>
      </c>
    </row>
    <row r="407" spans="1:29" ht="14.25" customHeight="1">
      <c r="A407" s="3">
        <v>5050</v>
      </c>
      <c r="B407" s="1" t="s">
        <v>5598</v>
      </c>
      <c r="C407" s="1" t="str">
        <f>"JBT-"&amp;(MID(C406,5,3)+1)</f>
        <v>JBT-313</v>
      </c>
      <c r="D407" s="3">
        <v>3</v>
      </c>
      <c r="E407" s="3" t="s">
        <v>16</v>
      </c>
      <c r="F407" s="1" t="s">
        <v>5196</v>
      </c>
      <c r="G407" s="1" t="s">
        <v>5197</v>
      </c>
      <c r="H407" s="3" t="s">
        <v>1775</v>
      </c>
      <c r="I407" s="1" t="s">
        <v>4434</v>
      </c>
      <c r="J407" s="1" t="s">
        <v>11</v>
      </c>
      <c r="K407" s="1">
        <v>5800</v>
      </c>
      <c r="L407" s="1" t="s">
        <v>1479</v>
      </c>
      <c r="M407" s="1" t="s">
        <v>4435</v>
      </c>
      <c r="N407" s="1" t="s">
        <v>4436</v>
      </c>
      <c r="P407" s="3" t="s">
        <v>16</v>
      </c>
      <c r="Q407" s="3">
        <v>11</v>
      </c>
      <c r="R407" s="28" t="s">
        <v>5722</v>
      </c>
      <c r="S407" s="3">
        <v>3660</v>
      </c>
      <c r="T407" s="1" t="s">
        <v>1384</v>
      </c>
      <c r="U407" s="3" t="s">
        <v>16</v>
      </c>
      <c r="V407" s="3">
        <v>2</v>
      </c>
      <c r="W407" s="1" t="s">
        <v>2486</v>
      </c>
      <c r="X407" s="1" t="s">
        <v>2487</v>
      </c>
      <c r="Y407" s="1" t="s">
        <v>1385</v>
      </c>
      <c r="Z407" s="1" t="s">
        <v>2488</v>
      </c>
      <c r="AB407" s="65" t="s">
        <v>1775</v>
      </c>
      <c r="AC407" s="1" t="s">
        <v>4059</v>
      </c>
    </row>
    <row r="408" spans="1:29" ht="14.25" customHeight="1">
      <c r="A408" s="3">
        <v>5060</v>
      </c>
      <c r="B408" s="1" t="s">
        <v>5598</v>
      </c>
      <c r="C408" s="1" t="str">
        <f>"JBT-"&amp;(MID(C407,5,3)+1)</f>
        <v>JBT-314</v>
      </c>
      <c r="D408" s="3">
        <v>3</v>
      </c>
      <c r="E408" s="3" t="s">
        <v>21</v>
      </c>
      <c r="F408" s="1" t="s">
        <v>1040</v>
      </c>
      <c r="G408" s="1" t="s">
        <v>5198</v>
      </c>
      <c r="H408" s="3" t="s">
        <v>1775</v>
      </c>
      <c r="I408" s="1" t="s">
        <v>321</v>
      </c>
      <c r="J408" s="1" t="s">
        <v>11</v>
      </c>
      <c r="K408" s="1">
        <v>5810</v>
      </c>
      <c r="L408" s="1" t="s">
        <v>1480</v>
      </c>
      <c r="M408" s="1" t="s">
        <v>4437</v>
      </c>
      <c r="N408" s="1" t="s">
        <v>4438</v>
      </c>
      <c r="P408" s="3" t="s">
        <v>21</v>
      </c>
      <c r="Q408" s="3">
        <v>6</v>
      </c>
      <c r="R408" s="47" t="s">
        <v>5885</v>
      </c>
      <c r="S408" s="3">
        <v>3360</v>
      </c>
      <c r="T408" s="1" t="s">
        <v>1390</v>
      </c>
      <c r="U408" s="3" t="s">
        <v>21</v>
      </c>
      <c r="V408" s="3">
        <v>2</v>
      </c>
      <c r="W408" s="1" t="s">
        <v>2502</v>
      </c>
      <c r="X408" s="1" t="s">
        <v>2503</v>
      </c>
      <c r="Y408" s="1" t="s">
        <v>1391</v>
      </c>
      <c r="Z408" s="1" t="s">
        <v>2504</v>
      </c>
      <c r="AB408" s="65" t="s">
        <v>1775</v>
      </c>
      <c r="AC408" s="1" t="s">
        <v>4061</v>
      </c>
    </row>
    <row r="409" spans="1:29" ht="14.25" customHeight="1">
      <c r="A409" s="3">
        <v>5070</v>
      </c>
      <c r="B409" s="1" t="s">
        <v>5598</v>
      </c>
      <c r="C409" s="1" t="str">
        <f>"JBT-"&amp;(MID(C408,5,3)+1)</f>
        <v>JBT-315</v>
      </c>
      <c r="D409" s="3">
        <v>3</v>
      </c>
      <c r="E409" s="3" t="s">
        <v>21</v>
      </c>
      <c r="F409" s="1" t="s">
        <v>5199</v>
      </c>
      <c r="G409" s="1" t="s">
        <v>5200</v>
      </c>
      <c r="H409" s="3" t="s">
        <v>1775</v>
      </c>
      <c r="I409" s="1" t="s">
        <v>4439</v>
      </c>
      <c r="J409" s="1" t="s">
        <v>11</v>
      </c>
      <c r="K409" s="1">
        <v>5820</v>
      </c>
      <c r="L409" s="1" t="s">
        <v>1481</v>
      </c>
      <c r="M409" s="1" t="s">
        <v>4440</v>
      </c>
      <c r="N409" s="1" t="s">
        <v>4441</v>
      </c>
      <c r="P409" s="3" t="s">
        <v>21</v>
      </c>
      <c r="Q409" s="3">
        <v>11</v>
      </c>
      <c r="R409" s="28" t="s">
        <v>5724</v>
      </c>
      <c r="S409" s="3">
        <v>3600</v>
      </c>
      <c r="T409" s="1" t="s">
        <v>1402</v>
      </c>
      <c r="U409" s="3" t="s">
        <v>21</v>
      </c>
      <c r="V409" s="3">
        <v>2</v>
      </c>
      <c r="W409" s="1" t="s">
        <v>2479</v>
      </c>
      <c r="X409" s="1" t="s">
        <v>2480</v>
      </c>
      <c r="Y409" s="1" t="s">
        <v>1403</v>
      </c>
      <c r="Z409" s="1" t="s">
        <v>2481</v>
      </c>
      <c r="AB409" s="65" t="s">
        <v>1775</v>
      </c>
      <c r="AC409" s="1" t="s">
        <v>4066</v>
      </c>
    </row>
    <row r="410" spans="1:29" ht="14.25" customHeight="1">
      <c r="A410" s="3">
        <v>5080</v>
      </c>
      <c r="B410" s="1" t="s">
        <v>5598</v>
      </c>
      <c r="C410" s="1" t="str">
        <f>"JBT-"&amp;(MID(C409,5,3)+1)</f>
        <v>JBT-316</v>
      </c>
      <c r="D410" s="3">
        <v>3</v>
      </c>
      <c r="E410" s="3" t="s">
        <v>21</v>
      </c>
      <c r="F410" s="1" t="s">
        <v>1041</v>
      </c>
      <c r="G410" s="1" t="s">
        <v>5201</v>
      </c>
      <c r="H410" s="3" t="s">
        <v>1775</v>
      </c>
      <c r="I410" s="1" t="s">
        <v>323</v>
      </c>
      <c r="J410" s="1" t="s">
        <v>11</v>
      </c>
      <c r="K410" s="1">
        <v>5830</v>
      </c>
      <c r="L410" s="1" t="s">
        <v>1483</v>
      </c>
      <c r="M410" s="1" t="s">
        <v>4442</v>
      </c>
      <c r="N410" s="1" t="s">
        <v>4443</v>
      </c>
      <c r="P410" s="3" t="s">
        <v>21</v>
      </c>
      <c r="Q410" s="3">
        <v>11</v>
      </c>
      <c r="R410" s="28" t="s">
        <v>5725</v>
      </c>
      <c r="S410" s="3">
        <v>3620</v>
      </c>
      <c r="T410" s="1" t="s">
        <v>1387</v>
      </c>
      <c r="U410" s="3" t="s">
        <v>21</v>
      </c>
      <c r="V410" s="3">
        <v>2</v>
      </c>
      <c r="W410" s="1" t="s">
        <v>2496</v>
      </c>
      <c r="X410" s="1" t="s">
        <v>2497</v>
      </c>
      <c r="Y410" s="1" t="s">
        <v>1388</v>
      </c>
      <c r="Z410" s="1" t="s">
        <v>2498</v>
      </c>
      <c r="AB410" s="65" t="s">
        <v>1775</v>
      </c>
      <c r="AC410" s="1" t="s">
        <v>4060</v>
      </c>
    </row>
    <row r="411" spans="1:29" ht="14.25" customHeight="1">
      <c r="A411" s="3">
        <v>5090</v>
      </c>
      <c r="B411" s="1" t="s">
        <v>5598</v>
      </c>
      <c r="C411" s="1" t="str">
        <f>"JBT-"&amp;(MID(C410,5,3)+1)</f>
        <v>JBT-317</v>
      </c>
      <c r="D411" s="3">
        <v>3</v>
      </c>
      <c r="E411" s="3" t="s">
        <v>16</v>
      </c>
      <c r="F411" s="1" t="s">
        <v>1042</v>
      </c>
      <c r="G411" s="1" t="s">
        <v>5202</v>
      </c>
      <c r="H411" s="3" t="s">
        <v>1775</v>
      </c>
      <c r="I411" s="1" t="s">
        <v>325</v>
      </c>
      <c r="J411" s="1" t="s">
        <v>11</v>
      </c>
      <c r="K411" s="1">
        <v>5840</v>
      </c>
      <c r="L411" s="1" t="s">
        <v>1485</v>
      </c>
      <c r="M411" s="1" t="s">
        <v>4444</v>
      </c>
      <c r="N411" s="1" t="s">
        <v>4445</v>
      </c>
      <c r="P411" s="3" t="s">
        <v>16</v>
      </c>
      <c r="Q411" s="3">
        <v>11</v>
      </c>
      <c r="R411" s="28" t="s">
        <v>5726</v>
      </c>
      <c r="S411" s="3">
        <v>3640</v>
      </c>
      <c r="T411" s="1" t="s">
        <v>1393</v>
      </c>
      <c r="U411" s="3" t="s">
        <v>21</v>
      </c>
      <c r="V411" s="3">
        <v>2</v>
      </c>
      <c r="W411" s="1" t="s">
        <v>2508</v>
      </c>
      <c r="X411" s="1" t="s">
        <v>2509</v>
      </c>
      <c r="Y411" s="1" t="s">
        <v>1394</v>
      </c>
      <c r="Z411" s="1" t="s">
        <v>2510</v>
      </c>
      <c r="AB411" s="65" t="s">
        <v>1775</v>
      </c>
      <c r="AC411" s="1" t="s">
        <v>4063</v>
      </c>
    </row>
    <row r="412" spans="1:29" ht="14.25" customHeight="1">
      <c r="A412" s="3">
        <v>5100</v>
      </c>
      <c r="B412" s="1" t="s">
        <v>5598</v>
      </c>
      <c r="C412" s="1" t="str">
        <f>"JBT-"&amp;(MID(C411,5,3)+1)</f>
        <v>JBT-318</v>
      </c>
      <c r="D412" s="3">
        <v>3</v>
      </c>
      <c r="E412" s="3" t="s">
        <v>21</v>
      </c>
      <c r="F412" s="1" t="s">
        <v>1044</v>
      </c>
      <c r="G412" s="1" t="s">
        <v>5203</v>
      </c>
      <c r="H412" s="3" t="s">
        <v>1775</v>
      </c>
      <c r="I412" s="1" t="s">
        <v>327</v>
      </c>
      <c r="J412" s="1" t="s">
        <v>11</v>
      </c>
      <c r="K412" s="1">
        <v>5850</v>
      </c>
      <c r="L412" s="1" t="s">
        <v>1488</v>
      </c>
      <c r="M412" s="1" t="s">
        <v>4446</v>
      </c>
      <c r="N412" s="1" t="s">
        <v>4447</v>
      </c>
      <c r="P412" s="3" t="s">
        <v>21</v>
      </c>
      <c r="Q412" s="3">
        <v>11</v>
      </c>
      <c r="R412" s="28" t="s">
        <v>5727</v>
      </c>
      <c r="S412" s="3">
        <v>3740</v>
      </c>
      <c r="T412" s="1" t="s">
        <v>1399</v>
      </c>
      <c r="U412" s="3" t="s">
        <v>21</v>
      </c>
      <c r="V412" s="3">
        <v>2</v>
      </c>
      <c r="W412" s="1" t="s">
        <v>2523</v>
      </c>
      <c r="X412" s="1" t="s">
        <v>2524</v>
      </c>
      <c r="Y412" s="1" t="s">
        <v>1400</v>
      </c>
      <c r="Z412" s="1" t="s">
        <v>2525</v>
      </c>
      <c r="AB412" s="65" t="s">
        <v>1775</v>
      </c>
      <c r="AC412" s="1" t="s">
        <v>4065</v>
      </c>
    </row>
    <row r="413" spans="1:29" ht="14.25" customHeight="1">
      <c r="A413" s="3">
        <v>5110</v>
      </c>
      <c r="B413" s="1" t="s">
        <v>5598</v>
      </c>
      <c r="C413" s="1" t="str">
        <f>"JBG-0"&amp;(MID(C405,5,3)+1)</f>
        <v>JBG-078</v>
      </c>
      <c r="D413" s="3">
        <v>2</v>
      </c>
      <c r="E413" s="3" t="s">
        <v>16</v>
      </c>
      <c r="F413" s="1" t="s">
        <v>5213</v>
      </c>
      <c r="G413" s="1" t="s">
        <v>5204</v>
      </c>
      <c r="H413" s="3" t="s">
        <v>5584</v>
      </c>
      <c r="I413" s="1" t="s">
        <v>319</v>
      </c>
      <c r="J413" s="1" t="s">
        <v>19</v>
      </c>
      <c r="K413" s="1">
        <v>5860</v>
      </c>
      <c r="L413" s="1" t="s">
        <v>1597</v>
      </c>
      <c r="M413" s="1" t="s">
        <v>4448</v>
      </c>
      <c r="N413" s="1" t="s">
        <v>4449</v>
      </c>
      <c r="P413" s="3" t="s">
        <v>16</v>
      </c>
      <c r="Q413" s="3">
        <v>5</v>
      </c>
      <c r="R413" s="28" t="s">
        <v>5886</v>
      </c>
      <c r="S413" s="3" t="s">
        <v>3061</v>
      </c>
      <c r="U413" s="3" t="s">
        <v>3061</v>
      </c>
      <c r="V413" s="3" t="s">
        <v>3061</v>
      </c>
      <c r="W413" s="1" t="s">
        <v>3061</v>
      </c>
      <c r="X413" s="1" t="s">
        <v>3061</v>
      </c>
      <c r="Y413" s="1" t="s">
        <v>3061</v>
      </c>
      <c r="Z413" s="1" t="s">
        <v>3061</v>
      </c>
      <c r="AB413" s="65" t="s">
        <v>3061</v>
      </c>
      <c r="AC413" s="1" t="s">
        <v>3061</v>
      </c>
    </row>
    <row r="414" spans="1:29" ht="14.25" customHeight="1">
      <c r="A414" s="3">
        <v>5120</v>
      </c>
      <c r="B414" s="1" t="s">
        <v>5598</v>
      </c>
      <c r="C414" s="1" t="str">
        <f>"JBT-"&amp;(MID(C412,5,3)+1)</f>
        <v>JBT-319</v>
      </c>
      <c r="D414" s="3">
        <v>3</v>
      </c>
      <c r="E414" s="3" t="s">
        <v>16</v>
      </c>
      <c r="F414" s="1" t="s">
        <v>5205</v>
      </c>
      <c r="G414" s="1" t="s">
        <v>5206</v>
      </c>
      <c r="H414" s="3" t="s">
        <v>1775</v>
      </c>
      <c r="I414" s="1" t="s">
        <v>321</v>
      </c>
      <c r="J414" s="1" t="s">
        <v>11</v>
      </c>
      <c r="K414" s="1">
        <v>5880</v>
      </c>
      <c r="L414" s="1" t="s">
        <v>1489</v>
      </c>
      <c r="M414" s="1" t="s">
        <v>4450</v>
      </c>
      <c r="N414" s="1" t="s">
        <v>4451</v>
      </c>
      <c r="P414" s="3" t="s">
        <v>16</v>
      </c>
      <c r="Q414" s="3">
        <v>6</v>
      </c>
      <c r="R414" s="47" t="s">
        <v>5887</v>
      </c>
      <c r="S414" s="3">
        <v>3510</v>
      </c>
      <c r="T414" s="1" t="s">
        <v>3670</v>
      </c>
      <c r="U414" s="3" t="s">
        <v>16</v>
      </c>
      <c r="V414" s="3">
        <v>2</v>
      </c>
      <c r="W414" s="1" t="s">
        <v>2536</v>
      </c>
      <c r="X414" s="1" t="s">
        <v>2537</v>
      </c>
      <c r="Y414" s="1" t="s">
        <v>2538</v>
      </c>
      <c r="Z414" s="1" t="s">
        <v>2539</v>
      </c>
      <c r="AB414" s="65" t="s">
        <v>1775</v>
      </c>
      <c r="AC414" s="1" t="s">
        <v>4062</v>
      </c>
    </row>
    <row r="415" spans="1:29" ht="14.25" customHeight="1">
      <c r="A415" s="3">
        <v>5130</v>
      </c>
      <c r="B415" s="1" t="s">
        <v>5598</v>
      </c>
      <c r="C415" s="1" t="str">
        <f>"JBG-0"&amp;(MID(C413,5,3)+1)</f>
        <v>JBG-079</v>
      </c>
      <c r="D415" s="3">
        <v>2</v>
      </c>
      <c r="F415" s="1" t="s">
        <v>5510</v>
      </c>
      <c r="G415" s="1" t="s">
        <v>4976</v>
      </c>
      <c r="R415" s="47"/>
      <c r="S415" s="3">
        <v>3355</v>
      </c>
      <c r="U415" s="3" t="s">
        <v>21</v>
      </c>
      <c r="AB415" s="65"/>
      <c r="AC415" s="1" t="s">
        <v>5134</v>
      </c>
    </row>
    <row r="416" spans="1:29" ht="14.25" customHeight="1">
      <c r="A416" s="3">
        <v>5140</v>
      </c>
      <c r="B416" s="1" t="s">
        <v>5598</v>
      </c>
      <c r="C416" s="1" t="str">
        <f>"JBG-0"&amp;(MID(C415,5,3)+1)</f>
        <v>JBG-080</v>
      </c>
      <c r="D416" s="3">
        <v>3</v>
      </c>
      <c r="E416" s="3" t="s">
        <v>725</v>
      </c>
      <c r="F416" s="1" t="s">
        <v>5751</v>
      </c>
      <c r="G416" s="1" t="s">
        <v>5752</v>
      </c>
      <c r="H416" s="3" t="s">
        <v>5584</v>
      </c>
      <c r="I416" s="42" t="s">
        <v>1026</v>
      </c>
      <c r="J416" s="42" t="s">
        <v>19</v>
      </c>
      <c r="K416" s="1">
        <v>5530</v>
      </c>
      <c r="L416" s="42" t="s">
        <v>5311</v>
      </c>
      <c r="M416" s="42" t="s">
        <v>4395</v>
      </c>
      <c r="N416" s="42" t="s">
        <v>4396</v>
      </c>
      <c r="O416" s="43"/>
      <c r="P416" s="43" t="s">
        <v>725</v>
      </c>
      <c r="Q416" s="3">
        <v>5</v>
      </c>
      <c r="R416" s="53" t="s">
        <v>5626</v>
      </c>
      <c r="S416" s="3">
        <v>3380</v>
      </c>
      <c r="T416" s="1" t="s">
        <v>1340</v>
      </c>
      <c r="U416" s="3" t="s">
        <v>725</v>
      </c>
      <c r="V416" s="3">
        <v>1</v>
      </c>
      <c r="W416" s="1" t="s">
        <v>1341</v>
      </c>
      <c r="X416" s="1" t="s">
        <v>2559</v>
      </c>
      <c r="Y416" s="1" t="s">
        <v>2560</v>
      </c>
      <c r="Z416" s="1" t="s">
        <v>2561</v>
      </c>
      <c r="AB416" s="65">
        <v>0</v>
      </c>
      <c r="AC416" s="1" t="s">
        <v>4046</v>
      </c>
    </row>
    <row r="417" spans="1:29" ht="14.25" customHeight="1">
      <c r="A417" s="3">
        <v>5150</v>
      </c>
      <c r="B417" s="1" t="s">
        <v>5598</v>
      </c>
      <c r="C417" s="1" t="str">
        <f>"JBT-"&amp;(MID(C414,5,3)+1)</f>
        <v>JBT-320</v>
      </c>
      <c r="D417" s="3">
        <v>4</v>
      </c>
      <c r="E417" s="3" t="s">
        <v>21</v>
      </c>
      <c r="F417" s="1" t="s">
        <v>1028</v>
      </c>
      <c r="G417" s="1" t="s">
        <v>4977</v>
      </c>
      <c r="H417" s="3" t="s">
        <v>1775</v>
      </c>
      <c r="I417" s="1" t="s">
        <v>225</v>
      </c>
      <c r="J417" s="1" t="s">
        <v>11</v>
      </c>
      <c r="K417" s="1">
        <v>5550</v>
      </c>
      <c r="L417" s="1" t="s">
        <v>5285</v>
      </c>
      <c r="M417" s="1" t="s">
        <v>4397</v>
      </c>
      <c r="N417" s="1" t="s">
        <v>4398</v>
      </c>
      <c r="P417" s="3" t="s">
        <v>21</v>
      </c>
      <c r="Q417" s="3">
        <v>6</v>
      </c>
      <c r="R417" s="28" t="s">
        <v>5627</v>
      </c>
      <c r="S417" s="3">
        <v>3410</v>
      </c>
      <c r="T417" s="1" t="s">
        <v>1343</v>
      </c>
      <c r="U417" s="3" t="s">
        <v>21</v>
      </c>
      <c r="V417" s="3">
        <v>2</v>
      </c>
      <c r="W417" s="1" t="s">
        <v>2566</v>
      </c>
      <c r="X417" s="1" t="s">
        <v>2567</v>
      </c>
      <c r="Y417" s="1" t="s">
        <v>1344</v>
      </c>
      <c r="Z417" s="1" t="s">
        <v>2568</v>
      </c>
      <c r="AB417" s="65" t="s">
        <v>1775</v>
      </c>
      <c r="AC417" s="1" t="s">
        <v>4047</v>
      </c>
    </row>
    <row r="418" spans="1:29" ht="14.25" customHeight="1">
      <c r="A418" s="3">
        <v>5160</v>
      </c>
      <c r="B418" s="1" t="s">
        <v>5598</v>
      </c>
      <c r="C418" s="1" t="str">
        <f>"JBT-"&amp;(MID(C417,5,3)+1)</f>
        <v>JBT-321</v>
      </c>
      <c r="D418" s="3">
        <v>4</v>
      </c>
      <c r="E418" s="3" t="s">
        <v>16</v>
      </c>
      <c r="F418" s="1" t="s">
        <v>1029</v>
      </c>
      <c r="G418" s="1" t="s">
        <v>645</v>
      </c>
      <c r="H418" s="3" t="s">
        <v>5497</v>
      </c>
      <c r="I418" s="1" t="s">
        <v>312</v>
      </c>
      <c r="J418" s="1" t="s">
        <v>11</v>
      </c>
      <c r="K418" s="1">
        <v>5560</v>
      </c>
      <c r="L418" s="1" t="s">
        <v>5312</v>
      </c>
      <c r="M418" s="1" t="s">
        <v>4399</v>
      </c>
      <c r="N418" s="1" t="s">
        <v>645</v>
      </c>
      <c r="P418" s="3" t="s">
        <v>16</v>
      </c>
      <c r="Q418" s="3">
        <v>6</v>
      </c>
      <c r="R418" s="28" t="s">
        <v>5628</v>
      </c>
      <c r="S418" s="3">
        <v>3455</v>
      </c>
      <c r="U418" s="3" t="s">
        <v>21</v>
      </c>
      <c r="V418" s="3">
        <v>3</v>
      </c>
      <c r="W418" s="1" t="s">
        <v>2831</v>
      </c>
      <c r="X418" s="1" t="s">
        <v>2832</v>
      </c>
      <c r="Y418" s="1" t="s">
        <v>2833</v>
      </c>
      <c r="Z418" s="1" t="s">
        <v>5624</v>
      </c>
      <c r="AB418" s="65" t="s">
        <v>1656</v>
      </c>
      <c r="AC418" s="1" t="s">
        <v>5140</v>
      </c>
    </row>
    <row r="419" spans="1:29" ht="14.25" customHeight="1">
      <c r="A419" s="3">
        <v>5170</v>
      </c>
      <c r="B419" s="1" t="s">
        <v>5598</v>
      </c>
      <c r="C419" s="1" t="str">
        <f>"JBT-"&amp;(MID(C418,5,3)+1)</f>
        <v>JBT-322</v>
      </c>
      <c r="D419" s="3">
        <v>4</v>
      </c>
      <c r="E419" s="3" t="s">
        <v>21</v>
      </c>
      <c r="F419" s="1" t="s">
        <v>1030</v>
      </c>
      <c r="G419" s="1" t="s">
        <v>4978</v>
      </c>
      <c r="H419" s="3" t="s">
        <v>1775</v>
      </c>
      <c r="I419" s="1" t="s">
        <v>229</v>
      </c>
      <c r="J419" s="1" t="s">
        <v>11</v>
      </c>
      <c r="K419" s="1">
        <v>5570</v>
      </c>
      <c r="L419" s="1" t="s">
        <v>5313</v>
      </c>
      <c r="M419" s="1" t="s">
        <v>4400</v>
      </c>
      <c r="N419" s="1" t="s">
        <v>4401</v>
      </c>
      <c r="P419" s="3" t="s">
        <v>21</v>
      </c>
      <c r="Q419" s="3">
        <v>6</v>
      </c>
      <c r="R419" s="28" t="s">
        <v>5629</v>
      </c>
      <c r="S419" s="3">
        <v>3390</v>
      </c>
      <c r="T419" s="1" t="s">
        <v>1347</v>
      </c>
      <c r="U419" s="3" t="s">
        <v>21</v>
      </c>
      <c r="V419" s="3">
        <v>2</v>
      </c>
      <c r="W419" s="1" t="s">
        <v>2562</v>
      </c>
      <c r="X419" s="1" t="s">
        <v>2563</v>
      </c>
      <c r="Y419" s="1" t="s">
        <v>1348</v>
      </c>
      <c r="Z419" s="1" t="s">
        <v>2564</v>
      </c>
      <c r="AB419" s="65" t="s">
        <v>1775</v>
      </c>
      <c r="AC419" s="1" t="s">
        <v>4048</v>
      </c>
    </row>
    <row r="420" spans="1:29" ht="14.25" customHeight="1">
      <c r="A420" s="3">
        <v>5180</v>
      </c>
      <c r="B420" s="1" t="s">
        <v>5598</v>
      </c>
      <c r="C420" s="1" t="str">
        <f>"JBT-"&amp;(MID(C419,5,3)+1)</f>
        <v>JBT-323</v>
      </c>
      <c r="D420" s="3">
        <v>4</v>
      </c>
      <c r="E420" s="3" t="s">
        <v>21</v>
      </c>
      <c r="F420" s="1" t="s">
        <v>1031</v>
      </c>
      <c r="G420" s="1" t="s">
        <v>4979</v>
      </c>
      <c r="H420" s="3" t="s">
        <v>1656</v>
      </c>
      <c r="I420" s="1" t="s">
        <v>231</v>
      </c>
      <c r="J420" s="1" t="s">
        <v>11</v>
      </c>
      <c r="K420" s="1">
        <v>5580</v>
      </c>
      <c r="L420" s="1" t="s">
        <v>5314</v>
      </c>
      <c r="M420" s="1" t="s">
        <v>4402</v>
      </c>
      <c r="N420" s="1" t="s">
        <v>4403</v>
      </c>
      <c r="P420" s="3" t="s">
        <v>21</v>
      </c>
      <c r="Q420" s="3">
        <v>6</v>
      </c>
      <c r="R420" s="28" t="s">
        <v>5630</v>
      </c>
      <c r="S420" s="3">
        <v>3440</v>
      </c>
      <c r="T420" s="1" t="s">
        <v>1350</v>
      </c>
      <c r="U420" s="3" t="s">
        <v>21</v>
      </c>
      <c r="V420" s="3">
        <v>2</v>
      </c>
      <c r="W420" s="1" t="s">
        <v>2569</v>
      </c>
      <c r="X420" s="1" t="s">
        <v>2570</v>
      </c>
      <c r="Y420" s="1" t="s">
        <v>1351</v>
      </c>
      <c r="Z420" s="1" t="s">
        <v>2571</v>
      </c>
      <c r="AB420" s="65" t="s">
        <v>1656</v>
      </c>
      <c r="AC420" s="1" t="s">
        <v>4049</v>
      </c>
    </row>
    <row r="421" spans="1:29" ht="14.25" customHeight="1">
      <c r="A421" s="3">
        <v>5190</v>
      </c>
      <c r="B421" s="1" t="s">
        <v>5598</v>
      </c>
      <c r="C421" s="1" t="str">
        <f>"JBT-"&amp;(MID(C420,5,3)+1)</f>
        <v>JBT-324</v>
      </c>
      <c r="D421" s="3">
        <v>4</v>
      </c>
      <c r="E421" s="3" t="s">
        <v>21</v>
      </c>
      <c r="F421" s="1" t="s">
        <v>648</v>
      </c>
      <c r="G421" s="1" t="s">
        <v>4988</v>
      </c>
      <c r="H421" s="3" t="s">
        <v>1656</v>
      </c>
      <c r="I421" s="1" t="s">
        <v>236</v>
      </c>
      <c r="J421" s="1" t="s">
        <v>11</v>
      </c>
      <c r="K421" s="1">
        <v>5590</v>
      </c>
      <c r="L421" s="1" t="s">
        <v>5315</v>
      </c>
      <c r="M421" s="1" t="s">
        <v>648</v>
      </c>
      <c r="N421" s="1" t="s">
        <v>4988</v>
      </c>
      <c r="P421" s="3" t="s">
        <v>21</v>
      </c>
      <c r="Q421" s="3">
        <v>6</v>
      </c>
      <c r="R421" s="28" t="s">
        <v>5631</v>
      </c>
      <c r="S421" s="3">
        <v>3415</v>
      </c>
      <c r="U421" s="3" t="s">
        <v>21</v>
      </c>
      <c r="V421" s="3">
        <v>3</v>
      </c>
      <c r="W421" s="1" t="s">
        <v>5879</v>
      </c>
      <c r="X421" s="1" t="s">
        <v>3061</v>
      </c>
      <c r="Y421" s="1" t="s">
        <v>3061</v>
      </c>
      <c r="Z421" s="1" t="s">
        <v>3061</v>
      </c>
      <c r="AB421" s="65" t="s">
        <v>3061</v>
      </c>
      <c r="AC421" s="1" t="s">
        <v>5137</v>
      </c>
    </row>
    <row r="422" spans="1:29" ht="14.25" customHeight="1">
      <c r="A422" s="3">
        <v>5200</v>
      </c>
      <c r="B422" s="1" t="s">
        <v>5598</v>
      </c>
      <c r="C422" s="1" t="str">
        <f>"JBT-"&amp;(MID(C421,5,3)+1)</f>
        <v>JBT-325</v>
      </c>
      <c r="D422" s="3">
        <v>4</v>
      </c>
      <c r="E422" s="3" t="s">
        <v>16</v>
      </c>
      <c r="F422" s="1" t="s">
        <v>1032</v>
      </c>
      <c r="G422" s="1" t="s">
        <v>1033</v>
      </c>
      <c r="H422" s="3" t="s">
        <v>1695</v>
      </c>
      <c r="I422" s="1" t="s">
        <v>649</v>
      </c>
      <c r="J422" s="1" t="s">
        <v>11</v>
      </c>
      <c r="K422" s="1">
        <v>5600</v>
      </c>
      <c r="L422" s="1" t="s">
        <v>5316</v>
      </c>
      <c r="M422" s="1" t="s">
        <v>4404</v>
      </c>
      <c r="N422" s="1" t="s">
        <v>4405</v>
      </c>
      <c r="P422" s="3" t="s">
        <v>16</v>
      </c>
      <c r="Q422" s="3">
        <v>6</v>
      </c>
      <c r="R422" s="28" t="s">
        <v>5632</v>
      </c>
      <c r="S422" s="3" t="s">
        <v>3061</v>
      </c>
      <c r="U422" s="3" t="s">
        <v>3061</v>
      </c>
      <c r="V422" s="3" t="s">
        <v>3061</v>
      </c>
      <c r="W422" s="1" t="s">
        <v>3061</v>
      </c>
      <c r="X422" s="1" t="s">
        <v>3061</v>
      </c>
      <c r="Y422" s="1" t="s">
        <v>3061</v>
      </c>
      <c r="Z422" s="1" t="s">
        <v>3061</v>
      </c>
      <c r="AB422" s="65" t="s">
        <v>3061</v>
      </c>
      <c r="AC422" s="1" t="s">
        <v>3061</v>
      </c>
    </row>
    <row r="423" spans="1:29" ht="14.25" customHeight="1">
      <c r="A423" s="3">
        <v>5210</v>
      </c>
      <c r="B423" s="1" t="s">
        <v>5598</v>
      </c>
      <c r="C423" s="1" t="str">
        <f>"JBT-"&amp;(MID(C422,5,3)+1)</f>
        <v>JBT-326</v>
      </c>
      <c r="D423" s="3">
        <v>4</v>
      </c>
      <c r="E423" s="3" t="s">
        <v>21</v>
      </c>
      <c r="F423" s="1" t="s">
        <v>1034</v>
      </c>
      <c r="G423" s="1" t="s">
        <v>4986</v>
      </c>
      <c r="H423" s="3" t="s">
        <v>2404</v>
      </c>
      <c r="I423" s="1" t="s">
        <v>315</v>
      </c>
      <c r="J423" s="1" t="s">
        <v>11</v>
      </c>
      <c r="K423" s="1">
        <v>5610</v>
      </c>
      <c r="L423" s="1" t="s">
        <v>5317</v>
      </c>
      <c r="M423" s="1" t="s">
        <v>4406</v>
      </c>
      <c r="N423" s="1" t="s">
        <v>4407</v>
      </c>
      <c r="P423" s="3" t="s">
        <v>21</v>
      </c>
      <c r="Q423" s="3">
        <v>6</v>
      </c>
      <c r="R423" s="28" t="s">
        <v>5633</v>
      </c>
      <c r="S423" s="3">
        <v>3450</v>
      </c>
      <c r="T423" s="1" t="s">
        <v>1355</v>
      </c>
      <c r="U423" s="3" t="s">
        <v>16</v>
      </c>
      <c r="V423" s="3">
        <v>2</v>
      </c>
      <c r="W423" s="1" t="s">
        <v>2572</v>
      </c>
      <c r="X423" s="1" t="s">
        <v>2573</v>
      </c>
      <c r="Y423" s="1" t="s">
        <v>2574</v>
      </c>
      <c r="Z423" s="1" t="s">
        <v>2575</v>
      </c>
      <c r="AB423" s="65" t="s">
        <v>2404</v>
      </c>
      <c r="AC423" s="1" t="s">
        <v>4050</v>
      </c>
    </row>
    <row r="424" spans="1:29" ht="14.25" customHeight="1">
      <c r="A424" s="3">
        <v>5220</v>
      </c>
      <c r="B424" s="1" t="s">
        <v>5598</v>
      </c>
      <c r="C424" s="1" t="str">
        <f>"JBT-"&amp;(MID(C423,5,3)+1)</f>
        <v>JBT-327</v>
      </c>
      <c r="D424" s="3">
        <v>4</v>
      </c>
      <c r="E424" s="3" t="s">
        <v>21</v>
      </c>
      <c r="F424" s="1" t="s">
        <v>1035</v>
      </c>
      <c r="G424" s="1" t="s">
        <v>1036</v>
      </c>
      <c r="H424" s="3" t="s">
        <v>1775</v>
      </c>
      <c r="I424" s="1" t="s">
        <v>653</v>
      </c>
      <c r="J424" s="1" t="s">
        <v>11</v>
      </c>
      <c r="K424" s="1">
        <v>5620</v>
      </c>
      <c r="L424" s="1" t="s">
        <v>5318</v>
      </c>
      <c r="M424" s="1" t="s">
        <v>4408</v>
      </c>
      <c r="N424" s="1" t="s">
        <v>1036</v>
      </c>
      <c r="P424" s="3" t="s">
        <v>21</v>
      </c>
      <c r="Q424" s="3">
        <v>6</v>
      </c>
      <c r="R424" s="28" t="s">
        <v>5634</v>
      </c>
      <c r="S424" s="3" t="s">
        <v>3061</v>
      </c>
      <c r="U424" s="3" t="s">
        <v>3061</v>
      </c>
      <c r="V424" s="3" t="s">
        <v>3061</v>
      </c>
      <c r="W424" s="1" t="s">
        <v>3061</v>
      </c>
      <c r="X424" s="1" t="s">
        <v>3061</v>
      </c>
      <c r="Y424" s="1" t="s">
        <v>3061</v>
      </c>
      <c r="Z424" s="1" t="s">
        <v>3061</v>
      </c>
      <c r="AB424" s="65" t="s">
        <v>3061</v>
      </c>
      <c r="AC424" s="1" t="s">
        <v>3061</v>
      </c>
    </row>
    <row r="425" spans="1:29" ht="14.25" customHeight="1">
      <c r="A425" s="3">
        <v>5230</v>
      </c>
      <c r="B425" s="1" t="s">
        <v>5598</v>
      </c>
      <c r="C425" s="1" t="str">
        <f>"JBT-"&amp;(MID(C424,5,3)+1)</f>
        <v>JBT-328</v>
      </c>
      <c r="D425" s="3">
        <v>4</v>
      </c>
      <c r="E425" s="3" t="s">
        <v>21</v>
      </c>
      <c r="F425" s="1" t="s">
        <v>1037</v>
      </c>
      <c r="G425" s="1" t="s">
        <v>4980</v>
      </c>
      <c r="H425" s="3" t="s">
        <v>5497</v>
      </c>
      <c r="I425" s="1" t="s">
        <v>239</v>
      </c>
      <c r="J425" s="1" t="s">
        <v>11</v>
      </c>
      <c r="K425" s="1">
        <v>5630</v>
      </c>
      <c r="L425" s="1" t="s">
        <v>5319</v>
      </c>
      <c r="M425" s="1" t="s">
        <v>4409</v>
      </c>
      <c r="N425" s="1" t="s">
        <v>4410</v>
      </c>
      <c r="O425" s="3" t="s">
        <v>5893</v>
      </c>
      <c r="P425" s="3" t="s">
        <v>21</v>
      </c>
      <c r="Q425" s="3">
        <v>6</v>
      </c>
      <c r="R425" s="28" t="s">
        <v>5635</v>
      </c>
      <c r="S425" s="3" t="s">
        <v>3061</v>
      </c>
      <c r="U425" s="3" t="s">
        <v>3061</v>
      </c>
      <c r="V425" s="3" t="s">
        <v>3061</v>
      </c>
      <c r="W425" s="1" t="s">
        <v>3061</v>
      </c>
      <c r="X425" s="1" t="s">
        <v>3061</v>
      </c>
      <c r="Y425" s="1" t="s">
        <v>3061</v>
      </c>
      <c r="Z425" s="1" t="s">
        <v>3061</v>
      </c>
      <c r="AB425" s="65" t="s">
        <v>3061</v>
      </c>
      <c r="AC425" s="1" t="s">
        <v>3061</v>
      </c>
    </row>
    <row r="426" spans="1:29" ht="14.25" customHeight="1">
      <c r="A426" s="3">
        <v>5240</v>
      </c>
      <c r="B426" s="1" t="s">
        <v>5598</v>
      </c>
      <c r="C426" s="1" t="str">
        <f>"JBT-"&amp;(MID(C425,5,3)+1)</f>
        <v>JBT-329</v>
      </c>
      <c r="D426" s="3">
        <v>4</v>
      </c>
      <c r="E426" s="3" t="s">
        <v>16</v>
      </c>
      <c r="F426" s="1" t="s">
        <v>1038</v>
      </c>
      <c r="G426" s="1" t="s">
        <v>4221</v>
      </c>
      <c r="H426" s="3" t="s">
        <v>1656</v>
      </c>
      <c r="I426" s="1" t="s">
        <v>240</v>
      </c>
      <c r="J426" s="1" t="s">
        <v>11</v>
      </c>
      <c r="K426" s="1">
        <v>5640</v>
      </c>
      <c r="L426" s="1" t="s">
        <v>5320</v>
      </c>
      <c r="M426" s="1" t="s">
        <v>4411</v>
      </c>
      <c r="N426" s="1" t="s">
        <v>4221</v>
      </c>
      <c r="P426" s="3" t="s">
        <v>16</v>
      </c>
      <c r="Q426" s="3">
        <v>6</v>
      </c>
      <c r="R426" s="28" t="s">
        <v>5636</v>
      </c>
      <c r="S426" s="3" t="s">
        <v>3061</v>
      </c>
      <c r="U426" s="3" t="s">
        <v>3061</v>
      </c>
      <c r="V426" s="3" t="s">
        <v>3061</v>
      </c>
      <c r="W426" s="1" t="s">
        <v>3061</v>
      </c>
      <c r="X426" s="1" t="s">
        <v>3061</v>
      </c>
      <c r="Y426" s="1" t="s">
        <v>3061</v>
      </c>
      <c r="Z426" s="1" t="s">
        <v>3061</v>
      </c>
      <c r="AB426" s="65" t="s">
        <v>3061</v>
      </c>
      <c r="AC426" s="1" t="s">
        <v>3061</v>
      </c>
    </row>
    <row r="427" spans="1:29" ht="14.25" customHeight="1">
      <c r="A427" s="3">
        <v>5250</v>
      </c>
      <c r="B427" s="1" t="s">
        <v>5598</v>
      </c>
      <c r="C427" s="1" t="str">
        <f>"JBG-0"&amp;(MID(C416,5,3)+1)</f>
        <v>JBG-081</v>
      </c>
      <c r="D427" s="3">
        <v>2</v>
      </c>
      <c r="E427" s="3" t="s">
        <v>16</v>
      </c>
      <c r="F427" s="1" t="s">
        <v>5512</v>
      </c>
      <c r="G427" s="1" t="s">
        <v>5754</v>
      </c>
      <c r="H427" s="3" t="s">
        <v>5584</v>
      </c>
      <c r="S427" s="3">
        <v>3505</v>
      </c>
      <c r="U427" s="3" t="s">
        <v>21</v>
      </c>
      <c r="AB427" s="65"/>
      <c r="AC427" s="1" t="s">
        <v>5056</v>
      </c>
    </row>
    <row r="428" spans="1:29" ht="14.25" customHeight="1">
      <c r="A428" s="3">
        <v>5260</v>
      </c>
      <c r="B428" s="1" t="s">
        <v>5598</v>
      </c>
      <c r="C428" s="1" t="str">
        <f>"JBG-0"&amp;(MID(C427,5,3)+1)</f>
        <v>JBG-082</v>
      </c>
      <c r="D428" s="3">
        <v>3</v>
      </c>
      <c r="E428" s="3" t="s">
        <v>65</v>
      </c>
      <c r="F428" s="1" t="s">
        <v>5753</v>
      </c>
      <c r="G428" s="1" t="s">
        <v>4413</v>
      </c>
      <c r="H428" s="3" t="s">
        <v>5584</v>
      </c>
      <c r="I428" s="1" t="s">
        <v>1026</v>
      </c>
      <c r="J428" s="1" t="s">
        <v>19</v>
      </c>
      <c r="K428" s="1">
        <v>5650</v>
      </c>
      <c r="L428" s="1" t="s">
        <v>5311</v>
      </c>
      <c r="M428" s="1" t="s">
        <v>4412</v>
      </c>
      <c r="N428" s="1" t="s">
        <v>4413</v>
      </c>
      <c r="P428" s="3" t="s">
        <v>65</v>
      </c>
      <c r="Q428" s="3">
        <v>5</v>
      </c>
      <c r="R428" s="28" t="s">
        <v>5637</v>
      </c>
      <c r="S428" s="3">
        <v>3530</v>
      </c>
      <c r="T428" s="1" t="s">
        <v>5513</v>
      </c>
      <c r="U428" s="3" t="s">
        <v>725</v>
      </c>
      <c r="V428" s="3">
        <v>2</v>
      </c>
      <c r="W428" s="1" t="s">
        <v>2541</v>
      </c>
      <c r="X428" s="1" t="s">
        <v>2542</v>
      </c>
      <c r="Y428" s="1" t="s">
        <v>2543</v>
      </c>
      <c r="Z428" s="1" t="s">
        <v>2544</v>
      </c>
      <c r="AB428" s="65">
        <v>0</v>
      </c>
      <c r="AC428" s="1" t="s">
        <v>5057</v>
      </c>
    </row>
    <row r="429" spans="1:29" ht="14.25" customHeight="1">
      <c r="A429" s="3">
        <v>5270</v>
      </c>
      <c r="B429" s="1" t="s">
        <v>5598</v>
      </c>
      <c r="C429" s="1" t="str">
        <f>"JBT-"&amp;(MID(C426,5,3)+1)</f>
        <v>JBT-330</v>
      </c>
      <c r="D429" s="3">
        <v>4</v>
      </c>
      <c r="E429" s="3" t="s">
        <v>21</v>
      </c>
      <c r="F429" s="1" t="s">
        <v>5511</v>
      </c>
      <c r="G429" s="1" t="s">
        <v>4981</v>
      </c>
      <c r="H429" s="3" t="s">
        <v>1775</v>
      </c>
      <c r="I429" s="1" t="s">
        <v>225</v>
      </c>
      <c r="J429" s="1" t="s">
        <v>11</v>
      </c>
      <c r="K429" s="1">
        <v>5670</v>
      </c>
      <c r="L429" s="1" t="s">
        <v>5285</v>
      </c>
      <c r="M429" s="1" t="s">
        <v>4414</v>
      </c>
      <c r="N429" s="1" t="s">
        <v>4415</v>
      </c>
      <c r="P429" s="3" t="s">
        <v>21</v>
      </c>
      <c r="Q429" s="3">
        <v>6</v>
      </c>
      <c r="R429" s="28" t="s">
        <v>5638</v>
      </c>
      <c r="S429" s="3">
        <v>3540</v>
      </c>
      <c r="T429" s="1" t="s">
        <v>5514</v>
      </c>
      <c r="U429" s="3" t="s">
        <v>16</v>
      </c>
      <c r="V429" s="3">
        <v>3</v>
      </c>
      <c r="W429" s="1" t="s">
        <v>2547</v>
      </c>
      <c r="X429" s="1" t="s">
        <v>2548</v>
      </c>
      <c r="Y429" s="1" t="s">
        <v>2549</v>
      </c>
      <c r="Z429" s="1" t="s">
        <v>2550</v>
      </c>
      <c r="AB429" s="65" t="s">
        <v>1775</v>
      </c>
      <c r="AC429" s="1" t="s">
        <v>5058</v>
      </c>
    </row>
    <row r="430" spans="1:29" ht="14.25" customHeight="1">
      <c r="A430" s="3">
        <v>5280</v>
      </c>
      <c r="B430" s="1" t="s">
        <v>5598</v>
      </c>
      <c r="C430" s="1" t="str">
        <f>"JBT-"&amp;(MID(C429,5,3)+1)</f>
        <v>JBT-331</v>
      </c>
      <c r="D430" s="3">
        <v>4</v>
      </c>
      <c r="E430" s="3" t="s">
        <v>21</v>
      </c>
      <c r="F430" s="1" t="s">
        <v>4982</v>
      </c>
      <c r="G430" s="1" t="s">
        <v>4978</v>
      </c>
      <c r="H430" s="3" t="s">
        <v>1775</v>
      </c>
      <c r="I430" s="1" t="s">
        <v>229</v>
      </c>
      <c r="J430" s="1" t="s">
        <v>11</v>
      </c>
      <c r="K430" s="1">
        <v>5680</v>
      </c>
      <c r="L430" s="1" t="s">
        <v>5313</v>
      </c>
      <c r="M430" s="1" t="s">
        <v>4416</v>
      </c>
      <c r="N430" s="1" t="s">
        <v>4401</v>
      </c>
      <c r="O430" s="3" t="s">
        <v>5893</v>
      </c>
      <c r="P430" s="3" t="s">
        <v>21</v>
      </c>
      <c r="Q430" s="3">
        <v>6</v>
      </c>
      <c r="R430" s="28" t="s">
        <v>5639</v>
      </c>
      <c r="S430" s="3">
        <v>3585</v>
      </c>
      <c r="U430" s="3" t="s">
        <v>21</v>
      </c>
      <c r="W430" s="1" t="s">
        <v>2831</v>
      </c>
      <c r="X430" s="1" t="s">
        <v>2832</v>
      </c>
      <c r="Y430" s="1" t="s">
        <v>2833</v>
      </c>
      <c r="Z430" s="1" t="s">
        <v>5624</v>
      </c>
      <c r="AB430" s="65" t="s">
        <v>1656</v>
      </c>
      <c r="AC430" s="1" t="s">
        <v>5649</v>
      </c>
    </row>
    <row r="431" spans="1:29" ht="14.25" customHeight="1">
      <c r="A431" s="3">
        <v>5290</v>
      </c>
      <c r="B431" s="1" t="s">
        <v>5598</v>
      </c>
      <c r="C431" s="1" t="str">
        <f>"JBT-"&amp;(MID(C430,5,3)+1)</f>
        <v>JBT-332</v>
      </c>
      <c r="D431" s="3">
        <v>4</v>
      </c>
      <c r="E431" s="3" t="s">
        <v>21</v>
      </c>
      <c r="F431" s="1" t="s">
        <v>4983</v>
      </c>
      <c r="G431" s="1" t="s">
        <v>4984</v>
      </c>
      <c r="H431" s="3" t="s">
        <v>1656</v>
      </c>
      <c r="I431" s="1" t="s">
        <v>231</v>
      </c>
      <c r="J431" s="1" t="s">
        <v>11</v>
      </c>
      <c r="K431" s="1">
        <v>5690</v>
      </c>
      <c r="L431" s="1" t="s">
        <v>5314</v>
      </c>
      <c r="M431" s="1" t="s">
        <v>4417</v>
      </c>
      <c r="N431" s="1" t="s">
        <v>4418</v>
      </c>
      <c r="P431" s="3" t="s">
        <v>21</v>
      </c>
      <c r="Q431" s="3">
        <v>6</v>
      </c>
      <c r="R431" s="28" t="s">
        <v>5640</v>
      </c>
      <c r="S431" s="3">
        <v>3570</v>
      </c>
      <c r="T431" s="1" t="s">
        <v>5515</v>
      </c>
      <c r="U431" s="3" t="s">
        <v>21</v>
      </c>
      <c r="V431" s="3">
        <v>3</v>
      </c>
      <c r="W431" s="1" t="s">
        <v>2551</v>
      </c>
      <c r="X431" s="1" t="s">
        <v>2552</v>
      </c>
      <c r="Y431" s="1" t="s">
        <v>2553</v>
      </c>
      <c r="Z431" s="1" t="s">
        <v>2554</v>
      </c>
      <c r="AB431" s="65" t="s">
        <v>1656</v>
      </c>
      <c r="AC431" s="1" t="s">
        <v>5059</v>
      </c>
    </row>
    <row r="432" spans="1:29" ht="14.25" customHeight="1">
      <c r="A432" s="3">
        <v>5300</v>
      </c>
      <c r="B432" s="1" t="s">
        <v>5598</v>
      </c>
      <c r="C432" s="1" t="str">
        <f>"JBT-"&amp;(MID(C431,5,3)+1)</f>
        <v>JBT-333</v>
      </c>
      <c r="D432" s="3">
        <v>4</v>
      </c>
      <c r="E432" s="3" t="s">
        <v>16</v>
      </c>
      <c r="F432" s="1" t="s">
        <v>4419</v>
      </c>
      <c r="G432" s="1" t="s">
        <v>4420</v>
      </c>
      <c r="H432" s="3" t="s">
        <v>1656</v>
      </c>
      <c r="I432" s="1" t="s">
        <v>236</v>
      </c>
      <c r="J432" s="1" t="s">
        <v>11</v>
      </c>
      <c r="K432" s="1">
        <v>5700</v>
      </c>
      <c r="L432" s="1" t="s">
        <v>5315</v>
      </c>
      <c r="M432" s="1" t="s">
        <v>4419</v>
      </c>
      <c r="N432" s="1" t="s">
        <v>4420</v>
      </c>
      <c r="P432" s="3" t="s">
        <v>16</v>
      </c>
      <c r="Q432" s="3">
        <v>6</v>
      </c>
      <c r="R432" s="28" t="s">
        <v>5641</v>
      </c>
      <c r="S432" s="3">
        <v>3545</v>
      </c>
      <c r="U432" s="3" t="s">
        <v>21</v>
      </c>
      <c r="V432" s="3">
        <v>4</v>
      </c>
      <c r="W432" s="1" t="s">
        <v>5879</v>
      </c>
      <c r="X432" s="1" t="s">
        <v>3061</v>
      </c>
      <c r="Y432" s="1" t="s">
        <v>3061</v>
      </c>
      <c r="Z432" s="1" t="s">
        <v>3061</v>
      </c>
      <c r="AB432" s="65" t="s">
        <v>3061</v>
      </c>
      <c r="AC432" s="1" t="s">
        <v>5142</v>
      </c>
    </row>
    <row r="433" spans="1:29" ht="14.25" customHeight="1">
      <c r="A433" s="3">
        <v>5310</v>
      </c>
      <c r="B433" s="1" t="s">
        <v>5598</v>
      </c>
      <c r="C433" s="1" t="str">
        <f>"JBT-"&amp;(MID(C432,5,3)+1)</f>
        <v>JBT-334</v>
      </c>
      <c r="D433" s="3">
        <v>4</v>
      </c>
      <c r="E433" s="3" t="s">
        <v>21</v>
      </c>
      <c r="F433" s="1" t="s">
        <v>4985</v>
      </c>
      <c r="G433" s="1" t="s">
        <v>4987</v>
      </c>
      <c r="H433" s="3" t="s">
        <v>5587</v>
      </c>
      <c r="I433" s="1" t="s">
        <v>315</v>
      </c>
      <c r="J433" s="1" t="s">
        <v>11</v>
      </c>
      <c r="K433" s="1">
        <v>5710</v>
      </c>
      <c r="L433" s="1" t="s">
        <v>5317</v>
      </c>
      <c r="M433" s="1" t="s">
        <v>4421</v>
      </c>
      <c r="N433" s="1" t="s">
        <v>4422</v>
      </c>
      <c r="O433" s="3" t="s">
        <v>5893</v>
      </c>
      <c r="P433" s="3" t="s">
        <v>21</v>
      </c>
      <c r="Q433" s="3">
        <v>6</v>
      </c>
      <c r="R433" s="28" t="s">
        <v>5642</v>
      </c>
      <c r="S433" s="3" t="s">
        <v>3061</v>
      </c>
      <c r="U433" s="3" t="s">
        <v>3061</v>
      </c>
      <c r="V433" s="3" t="s">
        <v>3061</v>
      </c>
      <c r="W433" s="1" t="s">
        <v>3061</v>
      </c>
      <c r="X433" s="1" t="s">
        <v>3061</v>
      </c>
      <c r="Y433" s="1" t="s">
        <v>3061</v>
      </c>
      <c r="Z433" s="1" t="s">
        <v>3061</v>
      </c>
      <c r="AB433" s="65" t="s">
        <v>3061</v>
      </c>
      <c r="AC433" s="1" t="s">
        <v>3061</v>
      </c>
    </row>
    <row r="434" spans="1:29" ht="14.25" customHeight="1">
      <c r="A434" s="3">
        <v>5320</v>
      </c>
      <c r="B434" s="1" t="s">
        <v>5598</v>
      </c>
      <c r="C434" s="1" t="str">
        <f>"JBT-"&amp;(MID(C433,5,3)+1)</f>
        <v>JBT-335</v>
      </c>
      <c r="D434" s="3">
        <v>4</v>
      </c>
      <c r="E434" s="3" t="s">
        <v>16</v>
      </c>
      <c r="F434" s="1" t="s">
        <v>1038</v>
      </c>
      <c r="G434" s="1" t="s">
        <v>4221</v>
      </c>
      <c r="H434" s="3" t="s">
        <v>1656</v>
      </c>
      <c r="I434" s="1" t="s">
        <v>240</v>
      </c>
      <c r="J434" s="1" t="s">
        <v>11</v>
      </c>
      <c r="K434" s="1">
        <v>5720</v>
      </c>
      <c r="L434" s="1" t="s">
        <v>5320</v>
      </c>
      <c r="M434" s="1" t="s">
        <v>4411</v>
      </c>
      <c r="N434" s="1" t="s">
        <v>4221</v>
      </c>
      <c r="P434" s="3" t="s">
        <v>16</v>
      </c>
      <c r="Q434" s="3">
        <v>6</v>
      </c>
      <c r="R434" s="28" t="s">
        <v>5599</v>
      </c>
      <c r="S434" s="3">
        <v>3580</v>
      </c>
      <c r="T434" s="1" t="s">
        <v>5516</v>
      </c>
      <c r="U434" s="3" t="s">
        <v>16</v>
      </c>
      <c r="V434" s="3">
        <v>3</v>
      </c>
      <c r="W434" s="1" t="s">
        <v>2555</v>
      </c>
      <c r="X434" s="1" t="s">
        <v>2556</v>
      </c>
      <c r="Y434" s="1" t="s">
        <v>2557</v>
      </c>
      <c r="Z434" s="1" t="s">
        <v>2558</v>
      </c>
      <c r="AB434" s="65" t="s">
        <v>2404</v>
      </c>
      <c r="AC434" s="1" t="s">
        <v>5060</v>
      </c>
    </row>
    <row r="435" spans="1:29" ht="14.25" customHeight="1">
      <c r="A435" s="3">
        <v>5330</v>
      </c>
      <c r="B435" s="1" t="s">
        <v>5598</v>
      </c>
      <c r="C435" s="1" t="str">
        <f>"JBT-"&amp;(MID(C434,5,3)+1)</f>
        <v>JBT-336</v>
      </c>
      <c r="D435" s="3">
        <v>2</v>
      </c>
      <c r="E435" s="3" t="s">
        <v>16</v>
      </c>
      <c r="F435" s="1" t="s">
        <v>4510</v>
      </c>
      <c r="G435" s="1" t="s">
        <v>4511</v>
      </c>
      <c r="H435" s="3" t="s">
        <v>1695</v>
      </c>
      <c r="I435" s="1" t="s">
        <v>4509</v>
      </c>
      <c r="J435" s="1" t="s">
        <v>11</v>
      </c>
      <c r="K435" s="1">
        <v>6310</v>
      </c>
      <c r="L435" s="1" t="s">
        <v>1526</v>
      </c>
      <c r="M435" s="1" t="s">
        <v>4510</v>
      </c>
      <c r="N435" s="1" t="s">
        <v>4511</v>
      </c>
      <c r="P435" s="3" t="s">
        <v>16</v>
      </c>
      <c r="Q435" s="3">
        <v>6</v>
      </c>
      <c r="R435" s="28" t="s">
        <v>4898</v>
      </c>
      <c r="S435" s="3">
        <v>1120</v>
      </c>
      <c r="T435" s="1" t="s">
        <v>5518</v>
      </c>
      <c r="U435" s="3" t="s">
        <v>16</v>
      </c>
      <c r="V435" s="3">
        <v>1</v>
      </c>
      <c r="W435" s="1" t="s">
        <v>1750</v>
      </c>
      <c r="X435" s="1" t="s">
        <v>1751</v>
      </c>
      <c r="Y435" s="1" t="s">
        <v>1752</v>
      </c>
      <c r="Z435" s="1" t="s">
        <v>1753</v>
      </c>
      <c r="AB435" s="65" t="s">
        <v>1695</v>
      </c>
      <c r="AC435" s="1" t="s">
        <v>4999</v>
      </c>
    </row>
    <row r="436" spans="1:29" ht="14.25" customHeight="1">
      <c r="A436" s="3">
        <v>5340</v>
      </c>
      <c r="B436" s="1" t="s">
        <v>5598</v>
      </c>
      <c r="C436" s="1" t="str">
        <f>"JBG-0"&amp;(MID(C428,5,3)+1)</f>
        <v>JBG-083</v>
      </c>
      <c r="D436" s="3">
        <v>2</v>
      </c>
      <c r="E436" s="3" t="s">
        <v>65</v>
      </c>
      <c r="F436" s="1" t="s">
        <v>4452</v>
      </c>
      <c r="G436" s="1" t="s">
        <v>4453</v>
      </c>
      <c r="H436" s="3" t="s">
        <v>5584</v>
      </c>
      <c r="I436" s="1" t="s">
        <v>1045</v>
      </c>
      <c r="J436" s="1" t="s">
        <v>19</v>
      </c>
      <c r="K436" s="1">
        <v>5890</v>
      </c>
      <c r="L436" s="1" t="s">
        <v>1598</v>
      </c>
      <c r="M436" s="1" t="s">
        <v>4452</v>
      </c>
      <c r="N436" s="1" t="s">
        <v>4453</v>
      </c>
      <c r="P436" s="3" t="s">
        <v>65</v>
      </c>
      <c r="Q436" s="3">
        <v>5</v>
      </c>
      <c r="R436" s="28" t="s">
        <v>4873</v>
      </c>
      <c r="S436" s="3" t="s">
        <v>3061</v>
      </c>
      <c r="U436" s="3" t="s">
        <v>3061</v>
      </c>
      <c r="V436" s="3" t="s">
        <v>3061</v>
      </c>
      <c r="W436" s="1" t="s">
        <v>3061</v>
      </c>
      <c r="X436" s="1" t="s">
        <v>3061</v>
      </c>
      <c r="Y436" s="1" t="s">
        <v>3061</v>
      </c>
      <c r="Z436" s="1" t="s">
        <v>3061</v>
      </c>
      <c r="AB436" s="65" t="s">
        <v>3061</v>
      </c>
      <c r="AC436" s="1" t="s">
        <v>3061</v>
      </c>
    </row>
    <row r="437" spans="1:29" ht="14.25" customHeight="1">
      <c r="A437" s="3">
        <v>5350</v>
      </c>
      <c r="B437" s="1" t="s">
        <v>5598</v>
      </c>
      <c r="C437" s="1" t="str">
        <f>"JBT-"&amp;(MID(C435,5,3)+1)</f>
        <v>JBT-337</v>
      </c>
      <c r="D437" s="3">
        <v>3</v>
      </c>
      <c r="E437" s="3" t="s">
        <v>16</v>
      </c>
      <c r="F437" s="1" t="s">
        <v>4454</v>
      </c>
      <c r="G437" s="1" t="s">
        <v>4455</v>
      </c>
      <c r="H437" s="3" t="s">
        <v>1656</v>
      </c>
      <c r="I437" s="1" t="s">
        <v>329</v>
      </c>
      <c r="J437" s="1" t="s">
        <v>11</v>
      </c>
      <c r="K437" s="1">
        <v>5910</v>
      </c>
      <c r="L437" s="1" t="s">
        <v>1490</v>
      </c>
      <c r="M437" s="1" t="s">
        <v>4454</v>
      </c>
      <c r="N437" s="1" t="s">
        <v>4455</v>
      </c>
      <c r="P437" s="3" t="s">
        <v>16</v>
      </c>
      <c r="Q437" s="3">
        <v>6</v>
      </c>
      <c r="R437" s="28" t="s">
        <v>4874</v>
      </c>
      <c r="S437" s="3" t="s">
        <v>3061</v>
      </c>
      <c r="U437" s="3" t="s">
        <v>3061</v>
      </c>
      <c r="V437" s="3" t="s">
        <v>3061</v>
      </c>
      <c r="W437" s="1" t="s">
        <v>3061</v>
      </c>
      <c r="X437" s="1" t="s">
        <v>3061</v>
      </c>
      <c r="Y437" s="1" t="s">
        <v>3061</v>
      </c>
      <c r="Z437" s="1" t="s">
        <v>3061</v>
      </c>
      <c r="AB437" s="65" t="s">
        <v>3061</v>
      </c>
      <c r="AC437" s="1" t="s">
        <v>3061</v>
      </c>
    </row>
    <row r="438" spans="1:29" ht="14.25" customHeight="1">
      <c r="A438" s="3">
        <v>5360</v>
      </c>
      <c r="B438" s="1" t="s">
        <v>5598</v>
      </c>
      <c r="C438" s="1" t="str">
        <f>"JBT-"&amp;(MID(C437,5,3)+1)</f>
        <v>JBT-338</v>
      </c>
      <c r="D438" s="3">
        <v>3</v>
      </c>
      <c r="E438" s="3" t="s">
        <v>16</v>
      </c>
      <c r="F438" s="1" t="s">
        <v>4456</v>
      </c>
      <c r="G438" s="1" t="s">
        <v>4457</v>
      </c>
      <c r="H438" s="3" t="s">
        <v>5585</v>
      </c>
      <c r="I438" s="1" t="s">
        <v>270</v>
      </c>
      <c r="J438" s="1" t="s">
        <v>11</v>
      </c>
      <c r="K438" s="1">
        <v>5920</v>
      </c>
      <c r="L438" s="1" t="s">
        <v>1491</v>
      </c>
      <c r="M438" s="1" t="s">
        <v>4456</v>
      </c>
      <c r="N438" s="1" t="s">
        <v>4457</v>
      </c>
      <c r="P438" s="3" t="s">
        <v>16</v>
      </c>
      <c r="Q438" s="3">
        <v>6</v>
      </c>
      <c r="R438" s="28" t="s">
        <v>4875</v>
      </c>
      <c r="S438" s="3" t="s">
        <v>3061</v>
      </c>
      <c r="U438" s="3" t="s">
        <v>3061</v>
      </c>
      <c r="V438" s="3" t="s">
        <v>3061</v>
      </c>
      <c r="W438" s="1" t="s">
        <v>3061</v>
      </c>
      <c r="X438" s="1" t="s">
        <v>3061</v>
      </c>
      <c r="Y438" s="1" t="s">
        <v>3061</v>
      </c>
      <c r="Z438" s="1" t="s">
        <v>3061</v>
      </c>
      <c r="AB438" s="65" t="s">
        <v>3061</v>
      </c>
      <c r="AC438" s="1" t="s">
        <v>3061</v>
      </c>
    </row>
    <row r="439" spans="1:29" ht="14.25" customHeight="1">
      <c r="A439" s="3">
        <v>5370</v>
      </c>
      <c r="B439" s="1" t="s">
        <v>5598</v>
      </c>
      <c r="C439" s="1" t="str">
        <f>"JBT-"&amp;(MID(C438,5,3)+1)</f>
        <v>JBT-339</v>
      </c>
      <c r="D439" s="3">
        <v>3</v>
      </c>
      <c r="E439" s="3" t="s">
        <v>21</v>
      </c>
      <c r="F439" s="1" t="s">
        <v>4458</v>
      </c>
      <c r="G439" s="1" t="s">
        <v>4459</v>
      </c>
      <c r="H439" s="3" t="s">
        <v>1775</v>
      </c>
      <c r="I439" s="1" t="s">
        <v>271</v>
      </c>
      <c r="J439" s="1" t="s">
        <v>11</v>
      </c>
      <c r="K439" s="1">
        <v>5930</v>
      </c>
      <c r="L439" s="1" t="s">
        <v>1492</v>
      </c>
      <c r="M439" s="1" t="s">
        <v>4458</v>
      </c>
      <c r="N439" s="1" t="s">
        <v>4459</v>
      </c>
      <c r="O439" s="3" t="s">
        <v>5893</v>
      </c>
      <c r="P439" s="3" t="s">
        <v>21</v>
      </c>
      <c r="Q439" s="3">
        <v>6</v>
      </c>
      <c r="R439" s="28" t="s">
        <v>4876</v>
      </c>
      <c r="S439" s="3" t="s">
        <v>3061</v>
      </c>
      <c r="U439" s="3" t="s">
        <v>3061</v>
      </c>
      <c r="V439" s="3" t="s">
        <v>3061</v>
      </c>
      <c r="W439" s="1" t="s">
        <v>3061</v>
      </c>
      <c r="X439" s="1" t="s">
        <v>3061</v>
      </c>
      <c r="Y439" s="1" t="s">
        <v>3061</v>
      </c>
      <c r="Z439" s="1" t="s">
        <v>3061</v>
      </c>
      <c r="AB439" s="65" t="s">
        <v>3061</v>
      </c>
      <c r="AC439" s="1" t="s">
        <v>3061</v>
      </c>
    </row>
    <row r="440" spans="1:29" ht="14.25" customHeight="1">
      <c r="A440" s="3">
        <v>5380</v>
      </c>
      <c r="B440" s="1" t="s">
        <v>5598</v>
      </c>
      <c r="C440" s="1" t="str">
        <f>"JBT-"&amp;(MID(C439,5,3)+1)</f>
        <v>JBT-340</v>
      </c>
      <c r="D440" s="3">
        <v>3</v>
      </c>
      <c r="E440" s="3" t="s">
        <v>21</v>
      </c>
      <c r="F440" s="1" t="s">
        <v>4460</v>
      </c>
      <c r="G440" s="1" t="s">
        <v>4461</v>
      </c>
      <c r="H440" s="3" t="s">
        <v>1656</v>
      </c>
      <c r="I440" s="1" t="s">
        <v>272</v>
      </c>
      <c r="J440" s="1" t="s">
        <v>11</v>
      </c>
      <c r="K440" s="1">
        <v>5940</v>
      </c>
      <c r="L440" s="1" t="s">
        <v>1493</v>
      </c>
      <c r="M440" s="1" t="s">
        <v>4460</v>
      </c>
      <c r="N440" s="1" t="s">
        <v>4461</v>
      </c>
      <c r="O440" s="3" t="s">
        <v>5893</v>
      </c>
      <c r="P440" s="3" t="s">
        <v>21</v>
      </c>
      <c r="Q440" s="3">
        <v>6</v>
      </c>
      <c r="R440" s="28" t="s">
        <v>4877</v>
      </c>
      <c r="S440" s="3" t="s">
        <v>3061</v>
      </c>
      <c r="U440" s="3" t="s">
        <v>3061</v>
      </c>
      <c r="V440" s="3" t="s">
        <v>3061</v>
      </c>
      <c r="W440" s="1" t="s">
        <v>3061</v>
      </c>
      <c r="X440" s="1" t="s">
        <v>3061</v>
      </c>
      <c r="Y440" s="1" t="s">
        <v>3061</v>
      </c>
      <c r="Z440" s="1" t="s">
        <v>3061</v>
      </c>
      <c r="AB440" s="65" t="s">
        <v>3061</v>
      </c>
      <c r="AC440" s="1" t="s">
        <v>3061</v>
      </c>
    </row>
    <row r="441" spans="1:29" ht="14.25" customHeight="1">
      <c r="A441" s="3">
        <v>5390</v>
      </c>
      <c r="B441" s="1" t="s">
        <v>5598</v>
      </c>
      <c r="C441" s="1" t="str">
        <f>"JBG-0"&amp;(MID(C436,5,3)+1)</f>
        <v>JBG-084</v>
      </c>
      <c r="D441" s="3">
        <v>2</v>
      </c>
      <c r="E441" s="3" t="s">
        <v>65</v>
      </c>
      <c r="F441" s="1" t="s">
        <v>4462</v>
      </c>
      <c r="G441" s="1" t="s">
        <v>4463</v>
      </c>
      <c r="H441" s="3" t="s">
        <v>5584</v>
      </c>
      <c r="I441" s="1" t="s">
        <v>275</v>
      </c>
      <c r="J441" s="1" t="s">
        <v>19</v>
      </c>
      <c r="K441" s="1">
        <v>5950</v>
      </c>
      <c r="L441" s="1" t="s">
        <v>1598</v>
      </c>
      <c r="M441" s="1" t="s">
        <v>4462</v>
      </c>
      <c r="N441" s="1" t="s">
        <v>4463</v>
      </c>
      <c r="P441" s="3" t="s">
        <v>65</v>
      </c>
      <c r="Q441" s="3">
        <v>6</v>
      </c>
      <c r="R441" s="28" t="s">
        <v>4878</v>
      </c>
      <c r="S441" s="3" t="s">
        <v>3061</v>
      </c>
      <c r="U441" s="3" t="s">
        <v>3061</v>
      </c>
      <c r="V441" s="3" t="s">
        <v>3061</v>
      </c>
      <c r="W441" s="1" t="s">
        <v>3061</v>
      </c>
      <c r="X441" s="1" t="s">
        <v>3061</v>
      </c>
      <c r="Y441" s="1" t="s">
        <v>3061</v>
      </c>
      <c r="Z441" s="1" t="s">
        <v>3061</v>
      </c>
      <c r="AB441" s="65" t="s">
        <v>3061</v>
      </c>
      <c r="AC441" s="1" t="s">
        <v>3061</v>
      </c>
    </row>
    <row r="442" spans="1:29" ht="14.25" customHeight="1">
      <c r="A442" s="3">
        <v>5400</v>
      </c>
      <c r="B442" s="1" t="s">
        <v>5598</v>
      </c>
      <c r="C442" s="1" t="str">
        <f>"JBT-"&amp;(MID(C440,5,3)+1)</f>
        <v>JBT-341</v>
      </c>
      <c r="D442" s="3">
        <v>3</v>
      </c>
      <c r="E442" s="3" t="s">
        <v>21</v>
      </c>
      <c r="F442" s="1" t="s">
        <v>4464</v>
      </c>
      <c r="G442" s="1" t="s">
        <v>4465</v>
      </c>
      <c r="H442" s="3" t="s">
        <v>1775</v>
      </c>
      <c r="I442" s="1" t="s">
        <v>225</v>
      </c>
      <c r="J442" s="1" t="s">
        <v>11</v>
      </c>
      <c r="K442" s="1">
        <v>5970</v>
      </c>
      <c r="L442" s="1" t="s">
        <v>1490</v>
      </c>
      <c r="M442" s="1" t="s">
        <v>4464</v>
      </c>
      <c r="N442" s="1" t="s">
        <v>4465</v>
      </c>
      <c r="O442" s="3" t="s">
        <v>5893</v>
      </c>
      <c r="P442" s="3" t="s">
        <v>21</v>
      </c>
      <c r="Q442" s="3">
        <v>7</v>
      </c>
      <c r="R442" s="28" t="s">
        <v>4879</v>
      </c>
      <c r="S442" s="3" t="s">
        <v>3061</v>
      </c>
      <c r="U442" s="3" t="s">
        <v>3061</v>
      </c>
      <c r="V442" s="3" t="s">
        <v>3061</v>
      </c>
      <c r="W442" s="1" t="s">
        <v>3061</v>
      </c>
      <c r="X442" s="1" t="s">
        <v>3061</v>
      </c>
      <c r="Y442" s="1" t="s">
        <v>3061</v>
      </c>
      <c r="Z442" s="1" t="s">
        <v>3061</v>
      </c>
      <c r="AB442" s="65" t="s">
        <v>3061</v>
      </c>
      <c r="AC442" s="1" t="s">
        <v>3061</v>
      </c>
    </row>
    <row r="443" spans="1:29" ht="14.25" customHeight="1">
      <c r="A443" s="3">
        <v>5410</v>
      </c>
      <c r="B443" s="1" t="s">
        <v>5598</v>
      </c>
      <c r="C443" s="1" t="str">
        <f>"JBT-"&amp;(MID(C442,5,3)+1)</f>
        <v>JBT-342</v>
      </c>
      <c r="D443" s="3">
        <v>3</v>
      </c>
      <c r="E443" s="3" t="s">
        <v>21</v>
      </c>
      <c r="F443" s="1" t="s">
        <v>4466</v>
      </c>
      <c r="G443" s="1" t="s">
        <v>4467</v>
      </c>
      <c r="H443" s="3" t="s">
        <v>5587</v>
      </c>
      <c r="I443" s="1" t="s">
        <v>227</v>
      </c>
      <c r="J443" s="1" t="s">
        <v>11</v>
      </c>
      <c r="K443" s="1">
        <v>5980</v>
      </c>
      <c r="L443" s="1" t="s">
        <v>1491</v>
      </c>
      <c r="M443" s="1" t="s">
        <v>4466</v>
      </c>
      <c r="N443" s="1" t="s">
        <v>4467</v>
      </c>
      <c r="O443" s="3" t="s">
        <v>5893</v>
      </c>
      <c r="P443" s="3" t="s">
        <v>21</v>
      </c>
      <c r="Q443" s="3">
        <v>7</v>
      </c>
      <c r="R443" s="28" t="s">
        <v>4880</v>
      </c>
      <c r="S443" s="3" t="s">
        <v>3061</v>
      </c>
      <c r="U443" s="3" t="s">
        <v>3061</v>
      </c>
      <c r="V443" s="3" t="s">
        <v>3061</v>
      </c>
      <c r="W443" s="1" t="s">
        <v>3061</v>
      </c>
      <c r="X443" s="1" t="s">
        <v>3061</v>
      </c>
      <c r="Y443" s="1" t="s">
        <v>3061</v>
      </c>
      <c r="Z443" s="1" t="s">
        <v>3061</v>
      </c>
      <c r="AB443" s="65" t="s">
        <v>3061</v>
      </c>
      <c r="AC443" s="1" t="s">
        <v>3061</v>
      </c>
    </row>
    <row r="444" spans="1:29" ht="14.25" customHeight="1">
      <c r="A444" s="3">
        <v>5420</v>
      </c>
      <c r="B444" s="1" t="s">
        <v>5598</v>
      </c>
      <c r="C444" s="1" t="str">
        <f>"JBT-"&amp;(MID(C443,5,3)+1)</f>
        <v>JBT-343</v>
      </c>
      <c r="D444" s="3">
        <v>3</v>
      </c>
      <c r="E444" s="3" t="s">
        <v>21</v>
      </c>
      <c r="F444" s="1" t="s">
        <v>4468</v>
      </c>
      <c r="G444" s="1" t="s">
        <v>4469</v>
      </c>
      <c r="H444" s="3" t="s">
        <v>1656</v>
      </c>
      <c r="I444" s="1" t="s">
        <v>231</v>
      </c>
      <c r="J444" s="1" t="s">
        <v>11</v>
      </c>
      <c r="K444" s="1">
        <v>5990</v>
      </c>
      <c r="L444" s="1" t="s">
        <v>1492</v>
      </c>
      <c r="M444" s="1" t="s">
        <v>4468</v>
      </c>
      <c r="N444" s="1" t="s">
        <v>4469</v>
      </c>
      <c r="O444" s="3" t="s">
        <v>5893</v>
      </c>
      <c r="P444" s="3" t="s">
        <v>21</v>
      </c>
      <c r="Q444" s="3">
        <v>7</v>
      </c>
      <c r="R444" s="28" t="s">
        <v>4881</v>
      </c>
      <c r="S444" s="3" t="s">
        <v>3061</v>
      </c>
      <c r="U444" s="3" t="s">
        <v>3061</v>
      </c>
      <c r="V444" s="3" t="s">
        <v>3061</v>
      </c>
      <c r="W444" s="1" t="s">
        <v>3061</v>
      </c>
      <c r="X444" s="1" t="s">
        <v>3061</v>
      </c>
      <c r="Y444" s="1" t="s">
        <v>3061</v>
      </c>
      <c r="Z444" s="1" t="s">
        <v>3061</v>
      </c>
      <c r="AB444" s="65" t="s">
        <v>3061</v>
      </c>
      <c r="AC444" s="1" t="s">
        <v>3061</v>
      </c>
    </row>
    <row r="445" spans="1:29" ht="14.25" customHeight="1">
      <c r="A445" s="3">
        <v>5430</v>
      </c>
      <c r="B445" s="1" t="s">
        <v>5598</v>
      </c>
      <c r="C445" s="1" t="str">
        <f>"JBG-0"&amp;(MID(C441,5,3)+1)</f>
        <v>JBG-085</v>
      </c>
      <c r="D445" s="3">
        <v>2</v>
      </c>
      <c r="E445" s="3" t="s">
        <v>16</v>
      </c>
      <c r="F445" s="1" t="s">
        <v>4504</v>
      </c>
      <c r="G445" s="1" t="s">
        <v>4505</v>
      </c>
      <c r="H445" s="3" t="s">
        <v>5584</v>
      </c>
      <c r="I445" s="1" t="s">
        <v>4503</v>
      </c>
      <c r="J445" s="1" t="s">
        <v>19</v>
      </c>
      <c r="K445" s="1">
        <v>6280</v>
      </c>
      <c r="L445" s="1" t="s">
        <v>5405</v>
      </c>
      <c r="M445" s="1" t="s">
        <v>4504</v>
      </c>
      <c r="N445" s="1" t="s">
        <v>4505</v>
      </c>
      <c r="P445" s="3" t="s">
        <v>16</v>
      </c>
      <c r="Q445" s="3">
        <v>5</v>
      </c>
      <c r="R445" s="28" t="s">
        <v>4896</v>
      </c>
      <c r="S445" s="3" t="s">
        <v>3061</v>
      </c>
      <c r="U445" s="3" t="s">
        <v>3061</v>
      </c>
      <c r="V445" s="3" t="s">
        <v>3061</v>
      </c>
      <c r="W445" s="1" t="s">
        <v>3061</v>
      </c>
      <c r="X445" s="1" t="s">
        <v>3061</v>
      </c>
      <c r="Y445" s="1" t="s">
        <v>3061</v>
      </c>
      <c r="Z445" s="1" t="s">
        <v>3061</v>
      </c>
      <c r="AB445" s="65" t="s">
        <v>3061</v>
      </c>
      <c r="AC445" s="1" t="s">
        <v>3061</v>
      </c>
    </row>
    <row r="446" spans="1:29" ht="14.25" customHeight="1">
      <c r="A446" s="3">
        <v>5440</v>
      </c>
      <c r="B446" s="1" t="s">
        <v>5598</v>
      </c>
      <c r="C446" s="1" t="str">
        <f>"JBT-"&amp;(MID(C444,5,3)+1)</f>
        <v>JBT-344</v>
      </c>
      <c r="D446" s="3">
        <v>3</v>
      </c>
      <c r="E446" s="3" t="s">
        <v>21</v>
      </c>
      <c r="F446" s="1" t="s">
        <v>4507</v>
      </c>
      <c r="G446" s="1" t="s">
        <v>4508</v>
      </c>
      <c r="H446" s="3" t="s">
        <v>1656</v>
      </c>
      <c r="I446" s="1" t="s">
        <v>4506</v>
      </c>
      <c r="J446" s="1" t="s">
        <v>11</v>
      </c>
      <c r="K446" s="1">
        <v>6300</v>
      </c>
      <c r="L446" s="1" t="s">
        <v>1525</v>
      </c>
      <c r="M446" s="1" t="s">
        <v>4507</v>
      </c>
      <c r="N446" s="1" t="s">
        <v>4508</v>
      </c>
      <c r="O446" s="3" t="s">
        <v>5893</v>
      </c>
      <c r="P446" s="3" t="s">
        <v>21</v>
      </c>
      <c r="Q446" s="3">
        <v>6</v>
      </c>
      <c r="R446" s="28" t="s">
        <v>4897</v>
      </c>
      <c r="S446" s="3" t="s">
        <v>3061</v>
      </c>
      <c r="U446" s="3" t="s">
        <v>3061</v>
      </c>
      <c r="V446" s="3" t="s">
        <v>3061</v>
      </c>
      <c r="W446" s="1" t="s">
        <v>3061</v>
      </c>
      <c r="X446" s="1" t="s">
        <v>3061</v>
      </c>
      <c r="Y446" s="1" t="s">
        <v>3061</v>
      </c>
      <c r="Z446" s="1" t="s">
        <v>3061</v>
      </c>
      <c r="AB446" s="65" t="s">
        <v>3061</v>
      </c>
      <c r="AC446" s="1" t="s">
        <v>3061</v>
      </c>
    </row>
    <row r="447" spans="1:29" ht="14.25" customHeight="1">
      <c r="A447" s="3">
        <v>5450</v>
      </c>
      <c r="B447" s="1" t="s">
        <v>1595</v>
      </c>
      <c r="C447" s="1" t="str">
        <f>"JBG-0"&amp;(MID(C445,5,3)+1)</f>
        <v>JBG-086</v>
      </c>
      <c r="D447" s="3">
        <v>2</v>
      </c>
      <c r="E447" s="3" t="s">
        <v>725</v>
      </c>
      <c r="F447" s="1" t="s">
        <v>1595</v>
      </c>
      <c r="G447" s="1" t="s">
        <v>764</v>
      </c>
      <c r="H447" s="3" t="s">
        <v>5584</v>
      </c>
      <c r="I447" s="1" t="s">
        <v>763</v>
      </c>
      <c r="J447" s="1" t="s">
        <v>19</v>
      </c>
      <c r="K447" s="1">
        <v>6320</v>
      </c>
      <c r="L447" s="1" t="s">
        <v>1605</v>
      </c>
      <c r="M447" s="1" t="s">
        <v>4512</v>
      </c>
      <c r="N447" s="1" t="s">
        <v>764</v>
      </c>
      <c r="P447" s="3" t="s">
        <v>725</v>
      </c>
      <c r="Q447" s="3">
        <v>4</v>
      </c>
      <c r="R447" s="28" t="s">
        <v>4899</v>
      </c>
      <c r="S447" s="3">
        <v>3760</v>
      </c>
      <c r="T447" s="1" t="s">
        <v>3202</v>
      </c>
      <c r="U447" s="3" t="s">
        <v>725</v>
      </c>
      <c r="V447" s="3">
        <v>1</v>
      </c>
      <c r="W447" s="1" t="s">
        <v>2617</v>
      </c>
      <c r="X447" s="1" t="s">
        <v>2618</v>
      </c>
      <c r="Y447" s="1" t="s">
        <v>2619</v>
      </c>
      <c r="Z447" s="1" t="s">
        <v>2620</v>
      </c>
      <c r="AB447" s="65">
        <v>0</v>
      </c>
      <c r="AC447" s="1" t="s">
        <v>5061</v>
      </c>
    </row>
    <row r="448" spans="1:29" ht="14.25" customHeight="1">
      <c r="A448" s="3">
        <v>5460</v>
      </c>
      <c r="B448" s="1" t="s">
        <v>1595</v>
      </c>
      <c r="C448" s="1" t="str">
        <f>"JBT-"&amp;(MID(C446,5,3)+1)</f>
        <v>JBT-345</v>
      </c>
      <c r="D448" s="3">
        <v>3</v>
      </c>
      <c r="E448" s="3" t="s">
        <v>21</v>
      </c>
      <c r="F448" s="1" t="s">
        <v>765</v>
      </c>
      <c r="G448" s="1" t="s">
        <v>766</v>
      </c>
      <c r="H448" s="3" t="s">
        <v>1632</v>
      </c>
      <c r="I448" s="1" t="s">
        <v>336</v>
      </c>
      <c r="J448" s="1" t="s">
        <v>11</v>
      </c>
      <c r="K448" s="1">
        <v>6340</v>
      </c>
      <c r="L448" s="1" t="s">
        <v>1528</v>
      </c>
      <c r="M448" s="1" t="s">
        <v>765</v>
      </c>
      <c r="N448" s="1" t="s">
        <v>766</v>
      </c>
      <c r="P448" s="3" t="s">
        <v>21</v>
      </c>
      <c r="Q448" s="3">
        <v>5</v>
      </c>
      <c r="R448" s="28" t="s">
        <v>4900</v>
      </c>
      <c r="S448" s="3">
        <v>3770</v>
      </c>
      <c r="T448" s="7" t="s">
        <v>3180</v>
      </c>
      <c r="U448" s="3" t="s">
        <v>21</v>
      </c>
      <c r="V448" s="3">
        <v>2</v>
      </c>
      <c r="W448" s="1" t="s">
        <v>2624</v>
      </c>
      <c r="X448" s="1" t="s">
        <v>2625</v>
      </c>
      <c r="Y448" s="1" t="s">
        <v>2626</v>
      </c>
      <c r="Z448" s="1" t="s">
        <v>2627</v>
      </c>
      <c r="AB448" s="65" t="s">
        <v>1632</v>
      </c>
      <c r="AC448" s="1" t="s">
        <v>5062</v>
      </c>
    </row>
    <row r="449" spans="1:29" ht="14.25" customHeight="1">
      <c r="A449" s="3">
        <v>5470</v>
      </c>
      <c r="B449" s="1" t="s">
        <v>1595</v>
      </c>
      <c r="C449" s="1" t="str">
        <f>"JBT-"&amp;(MID(C448,5,3)+1)</f>
        <v>JBT-346</v>
      </c>
      <c r="D449" s="3">
        <v>3</v>
      </c>
      <c r="E449" s="3" t="s">
        <v>16</v>
      </c>
      <c r="F449" s="1" t="s">
        <v>768</v>
      </c>
      <c r="G449" s="1" t="s">
        <v>5616</v>
      </c>
      <c r="H449" s="3" t="s">
        <v>1656</v>
      </c>
      <c r="I449" s="1" t="s">
        <v>767</v>
      </c>
      <c r="J449" s="1" t="s">
        <v>11</v>
      </c>
      <c r="K449" s="1">
        <v>6350</v>
      </c>
      <c r="L449" s="1" t="s">
        <v>1530</v>
      </c>
      <c r="M449" s="1" t="s">
        <v>768</v>
      </c>
      <c r="N449" s="1" t="s">
        <v>5616</v>
      </c>
      <c r="P449" s="3" t="s">
        <v>16</v>
      </c>
      <c r="Q449" s="3">
        <v>5</v>
      </c>
      <c r="R449" s="28" t="s">
        <v>4901</v>
      </c>
      <c r="S449" s="3" t="s">
        <v>3061</v>
      </c>
      <c r="T449" s="7"/>
      <c r="U449" s="3" t="s">
        <v>3061</v>
      </c>
      <c r="V449" s="3" t="s">
        <v>3061</v>
      </c>
      <c r="W449" s="1" t="s">
        <v>3061</v>
      </c>
      <c r="X449" s="1" t="s">
        <v>3061</v>
      </c>
      <c r="Y449" s="1" t="s">
        <v>3061</v>
      </c>
      <c r="Z449" s="1" t="s">
        <v>3061</v>
      </c>
      <c r="AB449" s="65" t="s">
        <v>3061</v>
      </c>
      <c r="AC449" s="1" t="s">
        <v>3061</v>
      </c>
    </row>
    <row r="450" spans="1:29" ht="14.25" customHeight="1">
      <c r="A450" s="3">
        <v>5480</v>
      </c>
      <c r="B450" s="1" t="s">
        <v>1595</v>
      </c>
      <c r="C450" s="1" t="str">
        <f>"JBG-0"&amp;(MID(C447,5,3)+1)</f>
        <v>JBG-087</v>
      </c>
      <c r="D450" s="3">
        <v>3</v>
      </c>
      <c r="E450" s="3" t="s">
        <v>65</v>
      </c>
      <c r="F450" s="1" t="s">
        <v>4515</v>
      </c>
      <c r="G450" s="1" t="s">
        <v>4516</v>
      </c>
      <c r="H450" s="3" t="s">
        <v>5584</v>
      </c>
      <c r="I450" s="1" t="s">
        <v>4514</v>
      </c>
      <c r="J450" s="1" t="s">
        <v>19</v>
      </c>
      <c r="K450" s="1">
        <v>6360</v>
      </c>
      <c r="L450" s="1" t="s">
        <v>5406</v>
      </c>
      <c r="M450" s="1" t="s">
        <v>4515</v>
      </c>
      <c r="N450" s="1" t="s">
        <v>4516</v>
      </c>
      <c r="P450" s="3" t="s">
        <v>65</v>
      </c>
      <c r="Q450" s="3">
        <v>5</v>
      </c>
      <c r="R450" s="28" t="s">
        <v>4902</v>
      </c>
      <c r="S450" s="3" t="s">
        <v>3061</v>
      </c>
      <c r="U450" s="3" t="s">
        <v>3061</v>
      </c>
      <c r="V450" s="3" t="s">
        <v>3061</v>
      </c>
      <c r="W450" s="1" t="s">
        <v>3061</v>
      </c>
      <c r="X450" s="1" t="s">
        <v>3061</v>
      </c>
      <c r="Y450" s="1" t="s">
        <v>3061</v>
      </c>
      <c r="Z450" s="1" t="s">
        <v>3061</v>
      </c>
      <c r="AB450" s="65" t="s">
        <v>3061</v>
      </c>
      <c r="AC450" s="1" t="s">
        <v>3061</v>
      </c>
    </row>
    <row r="451" spans="1:29" ht="14.25" customHeight="1">
      <c r="A451" s="3">
        <v>5490</v>
      </c>
      <c r="B451" s="1" t="s">
        <v>1595</v>
      </c>
      <c r="C451" s="1" t="str">
        <f>"JBT-"&amp;(MID(C449,5,3)+1)</f>
        <v>JBT-347</v>
      </c>
      <c r="D451" s="3">
        <v>4</v>
      </c>
      <c r="E451" s="3" t="s">
        <v>16</v>
      </c>
      <c r="F451" s="1" t="s">
        <v>4517</v>
      </c>
      <c r="G451" s="1" t="s">
        <v>4518</v>
      </c>
      <c r="H451" s="3" t="s">
        <v>5585</v>
      </c>
      <c r="I451" s="1" t="s">
        <v>66</v>
      </c>
      <c r="J451" s="1" t="s">
        <v>11</v>
      </c>
      <c r="K451" s="1">
        <v>6380</v>
      </c>
      <c r="L451" s="1" t="s">
        <v>5407</v>
      </c>
      <c r="M451" s="1" t="s">
        <v>4517</v>
      </c>
      <c r="N451" s="1" t="s">
        <v>4518</v>
      </c>
      <c r="P451" s="3" t="s">
        <v>16</v>
      </c>
      <c r="Q451" s="3">
        <v>6</v>
      </c>
      <c r="R451" s="28" t="s">
        <v>4903</v>
      </c>
      <c r="S451" s="3" t="s">
        <v>3061</v>
      </c>
      <c r="U451" s="3" t="s">
        <v>3061</v>
      </c>
      <c r="V451" s="3" t="s">
        <v>3061</v>
      </c>
      <c r="W451" s="1" t="s">
        <v>3061</v>
      </c>
      <c r="X451" s="1" t="s">
        <v>3061</v>
      </c>
      <c r="Y451" s="1" t="s">
        <v>3061</v>
      </c>
      <c r="Z451" s="1" t="s">
        <v>3061</v>
      </c>
      <c r="AB451" s="65" t="s">
        <v>3061</v>
      </c>
      <c r="AC451" s="1" t="s">
        <v>3061</v>
      </c>
    </row>
    <row r="452" spans="1:29" ht="14.25" customHeight="1">
      <c r="A452" s="3">
        <v>5500</v>
      </c>
      <c r="B452" s="1" t="s">
        <v>1595</v>
      </c>
      <c r="C452" s="1" t="str">
        <f>"JBT-"&amp;(MID(C451,5,3)+1)</f>
        <v>JBT-348</v>
      </c>
      <c r="D452" s="3">
        <v>4</v>
      </c>
      <c r="E452" s="3" t="s">
        <v>16</v>
      </c>
      <c r="F452" s="1" t="s">
        <v>4519</v>
      </c>
      <c r="G452" s="1" t="s">
        <v>4520</v>
      </c>
      <c r="H452" s="3" t="s">
        <v>1695</v>
      </c>
      <c r="I452" s="1" t="s">
        <v>67</v>
      </c>
      <c r="J452" s="1" t="s">
        <v>11</v>
      </c>
      <c r="K452" s="1">
        <v>6390</v>
      </c>
      <c r="L452" s="1" t="s">
        <v>5408</v>
      </c>
      <c r="M452" s="1" t="s">
        <v>4519</v>
      </c>
      <c r="N452" s="1" t="s">
        <v>4520</v>
      </c>
      <c r="P452" s="3" t="s">
        <v>16</v>
      </c>
      <c r="Q452" s="3">
        <v>6</v>
      </c>
      <c r="R452" s="28" t="s">
        <v>4904</v>
      </c>
      <c r="S452" s="3">
        <v>3780</v>
      </c>
      <c r="T452" s="1" t="s">
        <v>3711</v>
      </c>
      <c r="U452" s="3" t="s">
        <v>16</v>
      </c>
      <c r="V452" s="3">
        <v>2</v>
      </c>
      <c r="W452" s="1" t="s">
        <v>2629</v>
      </c>
      <c r="X452" s="1" t="s">
        <v>2630</v>
      </c>
      <c r="Y452" s="1" t="s">
        <v>2631</v>
      </c>
      <c r="Z452" s="1" t="s">
        <v>2632</v>
      </c>
      <c r="AB452" s="65" t="s">
        <v>1695</v>
      </c>
      <c r="AC452" s="1" t="s">
        <v>5063</v>
      </c>
    </row>
    <row r="453" spans="1:29" ht="14.25" customHeight="1">
      <c r="A453" s="3">
        <v>5510</v>
      </c>
      <c r="B453" s="1" t="s">
        <v>1595</v>
      </c>
      <c r="C453" s="1" t="str">
        <f>"JBT-"&amp;(MID(C452,5,3)+1)</f>
        <v>JBT-349</v>
      </c>
      <c r="D453" s="3">
        <v>4</v>
      </c>
      <c r="E453" s="3" t="s">
        <v>16</v>
      </c>
      <c r="F453" s="1" t="s">
        <v>4521</v>
      </c>
      <c r="G453" s="1" t="s">
        <v>4522</v>
      </c>
      <c r="H453" s="3" t="s">
        <v>1656</v>
      </c>
      <c r="I453" s="1" t="s">
        <v>68</v>
      </c>
      <c r="J453" s="1" t="s">
        <v>11</v>
      </c>
      <c r="K453" s="1">
        <v>6400</v>
      </c>
      <c r="L453" s="1" t="s">
        <v>5409</v>
      </c>
      <c r="M453" s="1" t="s">
        <v>4521</v>
      </c>
      <c r="N453" s="1" t="s">
        <v>4522</v>
      </c>
      <c r="P453" s="3" t="s">
        <v>16</v>
      </c>
      <c r="Q453" s="3">
        <v>6</v>
      </c>
      <c r="R453" s="28" t="s">
        <v>4905</v>
      </c>
      <c r="S453" s="3" t="s">
        <v>3061</v>
      </c>
      <c r="U453" s="3" t="s">
        <v>3061</v>
      </c>
      <c r="V453" s="3" t="s">
        <v>3061</v>
      </c>
      <c r="W453" s="1" t="s">
        <v>3061</v>
      </c>
      <c r="X453" s="1" t="s">
        <v>3061</v>
      </c>
      <c r="Y453" s="1" t="s">
        <v>3061</v>
      </c>
      <c r="Z453" s="1" t="s">
        <v>3061</v>
      </c>
      <c r="AB453" s="65" t="s">
        <v>3061</v>
      </c>
      <c r="AC453" s="1" t="s">
        <v>3061</v>
      </c>
    </row>
    <row r="454" spans="1:29" ht="14.25" customHeight="1">
      <c r="A454" s="3">
        <v>5520</v>
      </c>
      <c r="B454" s="1" t="s">
        <v>1595</v>
      </c>
      <c r="C454" s="1" t="str">
        <f>"JBG-0"&amp;(MID(C450,5,3)+1)</f>
        <v>JBG-088</v>
      </c>
      <c r="D454" s="3">
        <v>3</v>
      </c>
      <c r="E454" s="3" t="s">
        <v>16</v>
      </c>
      <c r="F454" s="1" t="s">
        <v>3911</v>
      </c>
      <c r="G454" s="1" t="s">
        <v>775</v>
      </c>
      <c r="H454" s="3" t="s">
        <v>5584</v>
      </c>
      <c r="I454" s="1" t="s">
        <v>337</v>
      </c>
      <c r="J454" s="1" t="s">
        <v>19</v>
      </c>
      <c r="K454" s="1">
        <v>6430</v>
      </c>
      <c r="L454" s="1" t="s">
        <v>1606</v>
      </c>
      <c r="M454" s="1" t="s">
        <v>773</v>
      </c>
      <c r="N454" s="1" t="s">
        <v>775</v>
      </c>
      <c r="P454" s="3" t="s">
        <v>16</v>
      </c>
      <c r="Q454" s="3">
        <v>6</v>
      </c>
      <c r="R454" s="28" t="s">
        <v>4907</v>
      </c>
      <c r="S454" s="3" t="s">
        <v>3061</v>
      </c>
      <c r="U454" s="3" t="s">
        <v>3061</v>
      </c>
      <c r="V454" s="3" t="s">
        <v>3061</v>
      </c>
      <c r="W454" s="1" t="s">
        <v>3061</v>
      </c>
      <c r="X454" s="1" t="s">
        <v>3061</v>
      </c>
      <c r="Y454" s="1" t="s">
        <v>3061</v>
      </c>
      <c r="Z454" s="1" t="s">
        <v>3061</v>
      </c>
      <c r="AB454" s="65" t="s">
        <v>3061</v>
      </c>
      <c r="AC454" s="1" t="s">
        <v>3061</v>
      </c>
    </row>
    <row r="455" spans="1:29" ht="14.25" customHeight="1">
      <c r="A455" s="3">
        <v>5530</v>
      </c>
      <c r="B455" s="1" t="s">
        <v>1595</v>
      </c>
      <c r="C455" s="1" t="str">
        <f>"JBT-"&amp;(MID(C453,5,3)+1)</f>
        <v>JBT-350</v>
      </c>
      <c r="D455" s="3">
        <v>4</v>
      </c>
      <c r="E455" s="3" t="s">
        <v>16</v>
      </c>
      <c r="F455" s="1" t="s">
        <v>3937</v>
      </c>
      <c r="G455" s="1" t="s">
        <v>777</v>
      </c>
      <c r="H455" s="3" t="s">
        <v>5497</v>
      </c>
      <c r="I455" s="1" t="s">
        <v>69</v>
      </c>
      <c r="J455" s="1" t="s">
        <v>11</v>
      </c>
      <c r="K455" s="1">
        <v>6450</v>
      </c>
      <c r="L455" s="1" t="s">
        <v>1534</v>
      </c>
      <c r="M455" s="1" t="s">
        <v>776</v>
      </c>
      <c r="N455" s="1" t="s">
        <v>777</v>
      </c>
      <c r="P455" s="3" t="s">
        <v>16</v>
      </c>
      <c r="Q455" s="3">
        <v>7</v>
      </c>
      <c r="R455" s="28" t="s">
        <v>4908</v>
      </c>
      <c r="S455" s="3" t="s">
        <v>3061</v>
      </c>
      <c r="U455" s="3" t="s">
        <v>3061</v>
      </c>
      <c r="V455" s="3" t="s">
        <v>3061</v>
      </c>
      <c r="W455" s="1" t="s">
        <v>3061</v>
      </c>
      <c r="X455" s="1" t="s">
        <v>3061</v>
      </c>
      <c r="Y455" s="1" t="s">
        <v>3061</v>
      </c>
      <c r="Z455" s="1" t="s">
        <v>3061</v>
      </c>
      <c r="AB455" s="65" t="s">
        <v>3061</v>
      </c>
      <c r="AC455" s="1" t="s">
        <v>3061</v>
      </c>
    </row>
    <row r="456" spans="1:29" ht="14.25" customHeight="1">
      <c r="A456" s="3">
        <v>5540</v>
      </c>
      <c r="B456" s="1" t="s">
        <v>1595</v>
      </c>
      <c r="C456" s="1" t="str">
        <f>"JBT-"&amp;(MID(C455,5,3)+1)</f>
        <v>JBT-351</v>
      </c>
      <c r="D456" s="3">
        <v>4</v>
      </c>
      <c r="E456" s="3" t="s">
        <v>16</v>
      </c>
      <c r="F456" s="1" t="s">
        <v>3938</v>
      </c>
      <c r="G456" s="1" t="s">
        <v>1066</v>
      </c>
      <c r="H456" s="3" t="s">
        <v>5497</v>
      </c>
      <c r="I456" s="1" t="s">
        <v>359</v>
      </c>
      <c r="J456" s="1" t="s">
        <v>11</v>
      </c>
      <c r="K456" s="1">
        <v>6460</v>
      </c>
      <c r="L456" s="1" t="s">
        <v>1537</v>
      </c>
      <c r="M456" s="1" t="s">
        <v>1065</v>
      </c>
      <c r="N456" s="1" t="s">
        <v>1066</v>
      </c>
      <c r="P456" s="3" t="s">
        <v>16</v>
      </c>
      <c r="Q456" s="3">
        <v>7</v>
      </c>
      <c r="R456" s="28" t="s">
        <v>4909</v>
      </c>
      <c r="S456" s="3" t="s">
        <v>3061</v>
      </c>
      <c r="U456" s="3" t="s">
        <v>3061</v>
      </c>
      <c r="V456" s="3" t="s">
        <v>3061</v>
      </c>
      <c r="W456" s="1" t="s">
        <v>3061</v>
      </c>
      <c r="X456" s="1" t="s">
        <v>3061</v>
      </c>
      <c r="Y456" s="1" t="s">
        <v>3061</v>
      </c>
      <c r="Z456" s="1" t="s">
        <v>3061</v>
      </c>
      <c r="AB456" s="65" t="s">
        <v>3061</v>
      </c>
      <c r="AC456" s="1" t="s">
        <v>3061</v>
      </c>
    </row>
    <row r="457" spans="1:29" ht="14.25" customHeight="1">
      <c r="A457" s="3">
        <v>5550</v>
      </c>
      <c r="B457" s="1" t="s">
        <v>1595</v>
      </c>
      <c r="C457" s="1" t="str">
        <f>"JBT-"&amp;(MID(C456,5,3)+1)</f>
        <v>JBT-352</v>
      </c>
      <c r="D457" s="3">
        <v>4</v>
      </c>
      <c r="E457" s="3" t="s">
        <v>16</v>
      </c>
      <c r="F457" s="1" t="s">
        <v>3939</v>
      </c>
      <c r="G457" s="1" t="s">
        <v>1068</v>
      </c>
      <c r="H457" s="3" t="s">
        <v>5497</v>
      </c>
      <c r="I457" s="1" t="s">
        <v>74</v>
      </c>
      <c r="J457" s="1" t="s">
        <v>11</v>
      </c>
      <c r="K457" s="1">
        <v>6470</v>
      </c>
      <c r="L457" s="1" t="s">
        <v>1542</v>
      </c>
      <c r="M457" s="1" t="s">
        <v>1067</v>
      </c>
      <c r="N457" s="1" t="s">
        <v>1068</v>
      </c>
      <c r="P457" s="3" t="s">
        <v>16</v>
      </c>
      <c r="Q457" s="3">
        <v>7</v>
      </c>
      <c r="R457" s="28" t="s">
        <v>4910</v>
      </c>
      <c r="S457" s="3" t="s">
        <v>3061</v>
      </c>
      <c r="U457" s="3" t="s">
        <v>3061</v>
      </c>
      <c r="V457" s="3" t="s">
        <v>3061</v>
      </c>
      <c r="W457" s="1" t="s">
        <v>3061</v>
      </c>
      <c r="X457" s="1" t="s">
        <v>3061</v>
      </c>
      <c r="Y457" s="1" t="s">
        <v>3061</v>
      </c>
      <c r="Z457" s="1" t="s">
        <v>3061</v>
      </c>
      <c r="AB457" s="65" t="s">
        <v>3061</v>
      </c>
      <c r="AC457" s="1" t="s">
        <v>3061</v>
      </c>
    </row>
    <row r="458" spans="1:29" ht="14.25" customHeight="1">
      <c r="A458" s="3">
        <v>5560</v>
      </c>
      <c r="B458" s="1" t="s">
        <v>1595</v>
      </c>
      <c r="C458" s="1" t="str">
        <f>"JBT-"&amp;(MID(C457,5,3)+1)</f>
        <v>JBT-353</v>
      </c>
      <c r="D458" s="3">
        <v>4</v>
      </c>
      <c r="E458" s="3" t="s">
        <v>21</v>
      </c>
      <c r="F458" s="1" t="s">
        <v>3946</v>
      </c>
      <c r="G458" s="1" t="s">
        <v>341</v>
      </c>
      <c r="H458" s="3" t="s">
        <v>1656</v>
      </c>
      <c r="I458" s="1" t="s">
        <v>78</v>
      </c>
      <c r="J458" s="1" t="s">
        <v>11</v>
      </c>
      <c r="K458" s="1">
        <v>6475</v>
      </c>
      <c r="L458" s="1" t="s">
        <v>5380</v>
      </c>
      <c r="M458" s="1" t="s">
        <v>793</v>
      </c>
      <c r="N458" s="1" t="s">
        <v>341</v>
      </c>
      <c r="O458" s="3" t="s">
        <v>5893</v>
      </c>
      <c r="P458" s="3" t="s">
        <v>21</v>
      </c>
      <c r="Q458" s="3">
        <v>7</v>
      </c>
      <c r="R458" s="28" t="s">
        <v>5901</v>
      </c>
      <c r="AB458" s="65"/>
    </row>
    <row r="459" spans="1:29" ht="14.25" customHeight="1">
      <c r="A459" s="3">
        <v>5570</v>
      </c>
      <c r="B459" s="1" t="s">
        <v>1595</v>
      </c>
      <c r="C459" s="1" t="str">
        <f>"JBG-0"&amp;(MID(C454,5,3)+1)</f>
        <v>JBG-089</v>
      </c>
      <c r="D459" s="3">
        <v>3</v>
      </c>
      <c r="E459" s="3" t="s">
        <v>16</v>
      </c>
      <c r="F459" s="1" t="s">
        <v>3912</v>
      </c>
      <c r="G459" s="1" t="s">
        <v>780</v>
      </c>
      <c r="H459" s="3" t="s">
        <v>5584</v>
      </c>
      <c r="I459" s="1" t="s">
        <v>339</v>
      </c>
      <c r="J459" s="1" t="s">
        <v>19</v>
      </c>
      <c r="K459" s="1">
        <v>6500</v>
      </c>
      <c r="L459" s="1" t="s">
        <v>1607</v>
      </c>
      <c r="M459" s="1" t="s">
        <v>778</v>
      </c>
      <c r="N459" s="1" t="s">
        <v>780</v>
      </c>
      <c r="P459" s="3" t="s">
        <v>16</v>
      </c>
      <c r="Q459" s="3">
        <v>7</v>
      </c>
      <c r="R459" s="28" t="s">
        <v>4911</v>
      </c>
      <c r="S459" s="3">
        <v>3885</v>
      </c>
      <c r="U459" s="3" t="s">
        <v>16</v>
      </c>
      <c r="V459" s="3" t="s">
        <v>3061</v>
      </c>
      <c r="W459" s="1" t="s">
        <v>3061</v>
      </c>
      <c r="X459" s="1" t="s">
        <v>3061</v>
      </c>
      <c r="Y459" s="1" t="s">
        <v>3061</v>
      </c>
      <c r="Z459" s="1" t="s">
        <v>3061</v>
      </c>
      <c r="AB459" s="65" t="s">
        <v>3061</v>
      </c>
      <c r="AC459" s="1" t="s">
        <v>5153</v>
      </c>
    </row>
    <row r="460" spans="1:29" ht="14.25" customHeight="1">
      <c r="A460" s="3">
        <v>5580</v>
      </c>
      <c r="B460" s="1" t="s">
        <v>1595</v>
      </c>
      <c r="C460" s="1" t="str">
        <f>"JBT-"&amp;(MID(C458,5,3)+1)</f>
        <v>JBT-354</v>
      </c>
      <c r="D460" s="3">
        <v>4</v>
      </c>
      <c r="E460" s="3" t="s">
        <v>16</v>
      </c>
      <c r="F460" s="1" t="s">
        <v>3940</v>
      </c>
      <c r="G460" s="1" t="s">
        <v>782</v>
      </c>
      <c r="H460" s="3" t="s">
        <v>1705</v>
      </c>
      <c r="I460" s="1" t="s">
        <v>69</v>
      </c>
      <c r="J460" s="1" t="s">
        <v>11</v>
      </c>
      <c r="K460" s="1">
        <v>6480</v>
      </c>
      <c r="L460" s="1" t="s">
        <v>1543</v>
      </c>
      <c r="M460" s="1" t="s">
        <v>781</v>
      </c>
      <c r="N460" s="1" t="s">
        <v>782</v>
      </c>
      <c r="P460" s="3" t="s">
        <v>16</v>
      </c>
      <c r="Q460" s="3">
        <v>6</v>
      </c>
      <c r="R460" s="28" t="s">
        <v>4912</v>
      </c>
      <c r="S460" s="3">
        <v>3900</v>
      </c>
      <c r="T460" s="1" t="s">
        <v>1482</v>
      </c>
      <c r="U460" s="3" t="s">
        <v>16</v>
      </c>
      <c r="V460" s="3">
        <v>2</v>
      </c>
      <c r="W460" s="1" t="s">
        <v>1437</v>
      </c>
      <c r="X460" s="1" t="s">
        <v>2687</v>
      </c>
      <c r="Y460" s="1" t="s">
        <v>2688</v>
      </c>
      <c r="Z460" s="1" t="s">
        <v>2689</v>
      </c>
      <c r="AB460" s="65" t="s">
        <v>1705</v>
      </c>
      <c r="AC460" s="1" t="s">
        <v>4083</v>
      </c>
    </row>
    <row r="461" spans="1:29" ht="14.25" customHeight="1">
      <c r="A461" s="3">
        <v>5590</v>
      </c>
      <c r="B461" s="1" t="s">
        <v>1595</v>
      </c>
      <c r="C461" s="1" t="str">
        <f>"JBT-"&amp;(MID(C460,5,3)+1)</f>
        <v>JBT-355</v>
      </c>
      <c r="D461" s="3">
        <v>4</v>
      </c>
      <c r="E461" s="3" t="s">
        <v>16</v>
      </c>
      <c r="F461" s="1" t="s">
        <v>3941</v>
      </c>
      <c r="G461" s="1" t="s">
        <v>784</v>
      </c>
      <c r="H461" s="3" t="s">
        <v>1705</v>
      </c>
      <c r="I461" s="1" t="s">
        <v>359</v>
      </c>
      <c r="J461" s="1" t="s">
        <v>11</v>
      </c>
      <c r="K461" s="1">
        <v>6510</v>
      </c>
      <c r="L461" s="1" t="s">
        <v>1546</v>
      </c>
      <c r="M461" s="1" t="s">
        <v>783</v>
      </c>
      <c r="N461" s="1" t="s">
        <v>784</v>
      </c>
      <c r="P461" s="3" t="s">
        <v>16</v>
      </c>
      <c r="Q461" s="3">
        <v>7</v>
      </c>
      <c r="R461" s="28" t="s">
        <v>4913</v>
      </c>
      <c r="S461" s="3">
        <v>3880</v>
      </c>
      <c r="T461" s="1" t="s">
        <v>1484</v>
      </c>
      <c r="U461" s="3" t="s">
        <v>16</v>
      </c>
      <c r="V461" s="3">
        <v>2</v>
      </c>
      <c r="W461" s="1" t="s">
        <v>2692</v>
      </c>
      <c r="X461" s="1" t="s">
        <v>2693</v>
      </c>
      <c r="Y461" s="1" t="s">
        <v>2694</v>
      </c>
      <c r="Z461" s="1" t="s">
        <v>2695</v>
      </c>
      <c r="AB461" s="65" t="s">
        <v>1705</v>
      </c>
      <c r="AC461" s="1" t="s">
        <v>4084</v>
      </c>
    </row>
    <row r="462" spans="1:29" ht="14.25" customHeight="1">
      <c r="A462" s="3">
        <v>5600</v>
      </c>
      <c r="B462" s="1" t="s">
        <v>1595</v>
      </c>
      <c r="C462" s="1" t="str">
        <f>"JBT-"&amp;(MID(C461,5,3)+1)</f>
        <v>JBT-356</v>
      </c>
      <c r="D462" s="3">
        <v>4</v>
      </c>
      <c r="E462" s="3" t="s">
        <v>16</v>
      </c>
      <c r="F462" s="1" t="s">
        <v>3942</v>
      </c>
      <c r="G462" s="1" t="s">
        <v>1070</v>
      </c>
      <c r="H462" s="3" t="s">
        <v>5497</v>
      </c>
      <c r="I462" s="1" t="s">
        <v>74</v>
      </c>
      <c r="J462" s="1" t="s">
        <v>11</v>
      </c>
      <c r="K462" s="1">
        <v>6520</v>
      </c>
      <c r="L462" s="1" t="s">
        <v>1549</v>
      </c>
      <c r="M462" s="1" t="s">
        <v>1069</v>
      </c>
      <c r="N462" s="1" t="s">
        <v>1070</v>
      </c>
      <c r="P462" s="3" t="s">
        <v>16</v>
      </c>
      <c r="Q462" s="3">
        <v>7</v>
      </c>
      <c r="R462" s="28" t="s">
        <v>4914</v>
      </c>
      <c r="S462" s="3" t="s">
        <v>3061</v>
      </c>
      <c r="U462" s="3" t="s">
        <v>3061</v>
      </c>
      <c r="V462" s="3" t="s">
        <v>3061</v>
      </c>
      <c r="W462" s="1" t="s">
        <v>3061</v>
      </c>
      <c r="X462" s="1" t="s">
        <v>3061</v>
      </c>
      <c r="Y462" s="1" t="s">
        <v>3061</v>
      </c>
      <c r="Z462" s="1" t="s">
        <v>3061</v>
      </c>
      <c r="AB462" s="65" t="s">
        <v>3061</v>
      </c>
      <c r="AC462" s="1" t="s">
        <v>3061</v>
      </c>
    </row>
    <row r="463" spans="1:29" ht="14.25" customHeight="1">
      <c r="A463" s="3">
        <v>5610</v>
      </c>
      <c r="B463" s="1" t="s">
        <v>1595</v>
      </c>
      <c r="C463" s="1" t="str">
        <f>"JBT-"&amp;(MID(C462,5,3)+1)</f>
        <v>JBT-357</v>
      </c>
      <c r="D463" s="3">
        <v>4</v>
      </c>
      <c r="E463" s="3" t="s">
        <v>21</v>
      </c>
      <c r="F463" s="1" t="s">
        <v>3946</v>
      </c>
      <c r="G463" s="1" t="s">
        <v>341</v>
      </c>
      <c r="H463" s="3" t="s">
        <v>1656</v>
      </c>
      <c r="I463" s="1" t="s">
        <v>78</v>
      </c>
      <c r="J463" s="1" t="s">
        <v>11</v>
      </c>
      <c r="K463" s="1">
        <v>6525</v>
      </c>
      <c r="L463" s="1" t="s">
        <v>5380</v>
      </c>
      <c r="M463" s="1" t="s">
        <v>793</v>
      </c>
      <c r="N463" s="1" t="s">
        <v>341</v>
      </c>
      <c r="O463" s="3" t="s">
        <v>5893</v>
      </c>
      <c r="P463" s="3" t="s">
        <v>21</v>
      </c>
      <c r="Q463" s="3">
        <v>7</v>
      </c>
      <c r="R463" s="28" t="s">
        <v>5902</v>
      </c>
      <c r="AB463" s="65"/>
    </row>
    <row r="464" spans="1:29" ht="14.25" customHeight="1">
      <c r="A464" s="3">
        <v>5620</v>
      </c>
      <c r="B464" s="1" t="s">
        <v>1595</v>
      </c>
      <c r="C464" s="1" t="str">
        <f>"JBG-0"&amp;(MID(C459,5,3)+1)</f>
        <v>JBG-090</v>
      </c>
      <c r="D464" s="3">
        <v>3</v>
      </c>
      <c r="E464" s="3" t="s">
        <v>65</v>
      </c>
      <c r="F464" s="1" t="s">
        <v>3913</v>
      </c>
      <c r="G464" s="1" t="s">
        <v>788</v>
      </c>
      <c r="H464" s="3" t="s">
        <v>5584</v>
      </c>
      <c r="I464" s="1" t="s">
        <v>785</v>
      </c>
      <c r="J464" s="1" t="s">
        <v>19</v>
      </c>
      <c r="K464" s="1">
        <v>6550</v>
      </c>
      <c r="L464" s="1" t="s">
        <v>5376</v>
      </c>
      <c r="M464" s="1" t="s">
        <v>786</v>
      </c>
      <c r="N464" s="1" t="s">
        <v>788</v>
      </c>
      <c r="P464" s="3" t="s">
        <v>65</v>
      </c>
      <c r="Q464" s="3">
        <v>7</v>
      </c>
      <c r="R464" s="28" t="s">
        <v>4915</v>
      </c>
      <c r="S464" s="3">
        <v>3950</v>
      </c>
      <c r="T464" s="7" t="s">
        <v>2634</v>
      </c>
      <c r="U464" s="3" t="s">
        <v>16</v>
      </c>
      <c r="V464" s="3">
        <v>2</v>
      </c>
      <c r="W464" s="1" t="s">
        <v>2635</v>
      </c>
      <c r="X464" s="1" t="s">
        <v>2636</v>
      </c>
      <c r="Y464" s="1" t="s">
        <v>2637</v>
      </c>
      <c r="Z464" s="1" t="s">
        <v>2638</v>
      </c>
      <c r="AB464" s="65">
        <v>0</v>
      </c>
      <c r="AC464" s="1" t="s">
        <v>4081</v>
      </c>
    </row>
    <row r="465" spans="1:29" ht="14.25" customHeight="1">
      <c r="A465" s="3">
        <v>5630</v>
      </c>
      <c r="B465" s="1" t="s">
        <v>1595</v>
      </c>
      <c r="C465" s="1" t="str">
        <f>"JBT-"&amp;(MID(C463,5,3)+1)</f>
        <v>JBT-358</v>
      </c>
      <c r="D465" s="3">
        <v>4</v>
      </c>
      <c r="E465" s="3" t="s">
        <v>21</v>
      </c>
      <c r="F465" s="1" t="s">
        <v>3943</v>
      </c>
      <c r="G465" s="1" t="s">
        <v>4528</v>
      </c>
      <c r="H465" s="3" t="s">
        <v>1632</v>
      </c>
      <c r="I465" s="1" t="s">
        <v>69</v>
      </c>
      <c r="J465" s="1" t="s">
        <v>11</v>
      </c>
      <c r="K465" s="1">
        <v>6555</v>
      </c>
      <c r="L465" s="1" t="s">
        <v>5377</v>
      </c>
      <c r="M465" s="1" t="s">
        <v>789</v>
      </c>
      <c r="N465" s="1" t="s">
        <v>4528</v>
      </c>
      <c r="P465" s="3" t="s">
        <v>21</v>
      </c>
      <c r="Q465" s="3">
        <v>6</v>
      </c>
      <c r="R465" s="28" t="s">
        <v>4916</v>
      </c>
      <c r="S465" s="3">
        <v>3960</v>
      </c>
      <c r="T465" s="7" t="s">
        <v>2641</v>
      </c>
      <c r="U465" s="3" t="s">
        <v>21</v>
      </c>
      <c r="V465" s="3">
        <v>3</v>
      </c>
      <c r="W465" s="1" t="s">
        <v>2642</v>
      </c>
      <c r="X465" s="1" t="s">
        <v>2643</v>
      </c>
      <c r="Y465" s="1" t="s">
        <v>1477</v>
      </c>
      <c r="Z465" s="1" t="s">
        <v>2644</v>
      </c>
      <c r="AB465" s="65" t="s">
        <v>1632</v>
      </c>
      <c r="AC465" s="1" t="s">
        <v>4082</v>
      </c>
    </row>
    <row r="466" spans="1:29" ht="14.25" customHeight="1">
      <c r="A466" s="3">
        <v>5640</v>
      </c>
      <c r="B466" s="1" t="s">
        <v>1595</v>
      </c>
      <c r="C466" s="1" t="str">
        <f>"JBT-"&amp;(MID(C465,5,3)+1)</f>
        <v>JBT-359</v>
      </c>
      <c r="D466" s="3">
        <v>4</v>
      </c>
      <c r="E466" s="3" t="s">
        <v>16</v>
      </c>
      <c r="F466" s="1" t="s">
        <v>3944</v>
      </c>
      <c r="G466" s="1" t="s">
        <v>792</v>
      </c>
      <c r="H466" s="3" t="s">
        <v>5497</v>
      </c>
      <c r="I466" s="1" t="s">
        <v>359</v>
      </c>
      <c r="J466" s="1" t="s">
        <v>11</v>
      </c>
      <c r="K466" s="1">
        <v>6560</v>
      </c>
      <c r="L466" s="1" t="s">
        <v>5378</v>
      </c>
      <c r="M466" s="1" t="s">
        <v>791</v>
      </c>
      <c r="N466" s="1" t="s">
        <v>792</v>
      </c>
      <c r="P466" s="3" t="s">
        <v>16</v>
      </c>
      <c r="Q466" s="3">
        <v>7</v>
      </c>
      <c r="R466" s="28" t="s">
        <v>4917</v>
      </c>
      <c r="S466" s="3" t="s">
        <v>3061</v>
      </c>
      <c r="U466" s="3" t="s">
        <v>3061</v>
      </c>
      <c r="V466" s="3" t="s">
        <v>3061</v>
      </c>
      <c r="W466" s="1" t="s">
        <v>3061</v>
      </c>
      <c r="X466" s="1" t="s">
        <v>3061</v>
      </c>
      <c r="Y466" s="1" t="s">
        <v>3061</v>
      </c>
      <c r="Z466" s="1" t="s">
        <v>3061</v>
      </c>
      <c r="AB466" s="65" t="s">
        <v>3061</v>
      </c>
      <c r="AC466" s="1" t="s">
        <v>3061</v>
      </c>
    </row>
    <row r="467" spans="1:29" ht="14.25" customHeight="1">
      <c r="A467" s="3">
        <v>5650</v>
      </c>
      <c r="B467" s="1" t="s">
        <v>1595</v>
      </c>
      <c r="C467" s="1" t="str">
        <f>"JBT-"&amp;(MID(C466,5,3)+1)</f>
        <v>JBT-360</v>
      </c>
      <c r="D467" s="3">
        <v>4</v>
      </c>
      <c r="E467" s="3" t="s">
        <v>16</v>
      </c>
      <c r="F467" s="1" t="s">
        <v>5878</v>
      </c>
      <c r="I467" s="1" t="s">
        <v>330</v>
      </c>
      <c r="J467" s="1" t="s">
        <v>11</v>
      </c>
      <c r="K467" s="1">
        <v>6570</v>
      </c>
      <c r="M467" s="1" t="s">
        <v>4525</v>
      </c>
      <c r="N467" s="1" t="s">
        <v>5820</v>
      </c>
      <c r="P467" s="3" t="s">
        <v>16</v>
      </c>
      <c r="Q467" s="3">
        <v>7</v>
      </c>
      <c r="R467" s="28" t="s">
        <v>4918</v>
      </c>
      <c r="AB467" s="65"/>
    </row>
    <row r="468" spans="1:29" ht="14.25" customHeight="1">
      <c r="A468" s="3">
        <v>5660</v>
      </c>
      <c r="B468" s="1" t="s">
        <v>1595</v>
      </c>
      <c r="C468" s="1" t="str">
        <f>"JBT-"&amp;(MID(C467,5,3)+1)</f>
        <v>JBT-361</v>
      </c>
      <c r="D468" s="3">
        <v>4</v>
      </c>
      <c r="E468" s="3" t="s">
        <v>16</v>
      </c>
      <c r="F468" s="1" t="s">
        <v>3945</v>
      </c>
      <c r="G468" s="1" t="s">
        <v>1073</v>
      </c>
      <c r="H468" s="3" t="s">
        <v>5497</v>
      </c>
      <c r="I468" s="1" t="s">
        <v>74</v>
      </c>
      <c r="J468" s="1" t="s">
        <v>11</v>
      </c>
      <c r="K468" s="1">
        <v>6580</v>
      </c>
      <c r="L468" s="1" t="s">
        <v>5379</v>
      </c>
      <c r="M468" s="1" t="s">
        <v>1072</v>
      </c>
      <c r="N468" s="1" t="s">
        <v>1073</v>
      </c>
      <c r="P468" s="3" t="s">
        <v>16</v>
      </c>
      <c r="Q468" s="3">
        <v>7</v>
      </c>
      <c r="R468" s="28" t="s">
        <v>4919</v>
      </c>
      <c r="S468" s="3" t="s">
        <v>3061</v>
      </c>
      <c r="U468" s="3" t="s">
        <v>3061</v>
      </c>
      <c r="V468" s="3" t="s">
        <v>3061</v>
      </c>
      <c r="W468" s="1" t="s">
        <v>3061</v>
      </c>
      <c r="X468" s="1" t="s">
        <v>3061</v>
      </c>
      <c r="Y468" s="1" t="s">
        <v>3061</v>
      </c>
      <c r="Z468" s="1" t="s">
        <v>3061</v>
      </c>
      <c r="AB468" s="65" t="s">
        <v>3061</v>
      </c>
      <c r="AC468" s="1" t="s">
        <v>3061</v>
      </c>
    </row>
    <row r="469" spans="1:29" ht="14.25" customHeight="1">
      <c r="A469" s="3">
        <v>5670</v>
      </c>
      <c r="B469" s="1" t="s">
        <v>1595</v>
      </c>
      <c r="C469" s="1" t="str">
        <f>"JBT-"&amp;(MID(C468,5,3)+1)</f>
        <v>JBT-362</v>
      </c>
      <c r="D469" s="3">
        <v>4</v>
      </c>
      <c r="E469" s="3" t="s">
        <v>21</v>
      </c>
      <c r="F469" s="1" t="s">
        <v>3946</v>
      </c>
      <c r="G469" s="1" t="s">
        <v>341</v>
      </c>
      <c r="H469" s="3" t="s">
        <v>1656</v>
      </c>
      <c r="I469" s="1" t="s">
        <v>78</v>
      </c>
      <c r="J469" s="1" t="s">
        <v>11</v>
      </c>
      <c r="K469" s="1">
        <v>6590</v>
      </c>
      <c r="L469" s="1" t="s">
        <v>5380</v>
      </c>
      <c r="M469" s="1" t="s">
        <v>793</v>
      </c>
      <c r="N469" s="1" t="s">
        <v>341</v>
      </c>
      <c r="O469" s="3" t="s">
        <v>5893</v>
      </c>
      <c r="P469" s="3" t="s">
        <v>21</v>
      </c>
      <c r="Q469" s="3">
        <v>7</v>
      </c>
      <c r="R469" s="28" t="s">
        <v>4920</v>
      </c>
      <c r="S469" s="3">
        <v>3970</v>
      </c>
      <c r="T469" s="1" t="s">
        <v>1486</v>
      </c>
      <c r="U469" s="3" t="s">
        <v>16</v>
      </c>
      <c r="V469" s="3">
        <v>3</v>
      </c>
      <c r="W469" s="1" t="s">
        <v>2646</v>
      </c>
      <c r="X469" s="1" t="s">
        <v>2647</v>
      </c>
      <c r="Y469" s="1" t="s">
        <v>1487</v>
      </c>
      <c r="Z469" s="1" t="s">
        <v>2648</v>
      </c>
      <c r="AB469" s="65" t="s">
        <v>1656</v>
      </c>
      <c r="AC469" s="1" t="s">
        <v>4085</v>
      </c>
    </row>
    <row r="470" spans="1:29" ht="14.25" customHeight="1">
      <c r="A470" s="3">
        <v>5680</v>
      </c>
      <c r="B470" s="1" t="s">
        <v>1595</v>
      </c>
      <c r="C470" s="1" t="str">
        <f>"JBT-"&amp;(MID(C469,5,3)+1)</f>
        <v>JBT-363</v>
      </c>
      <c r="D470" s="3">
        <v>4</v>
      </c>
      <c r="E470" s="3" t="s">
        <v>16</v>
      </c>
      <c r="F470" s="1" t="s">
        <v>3947</v>
      </c>
      <c r="G470" s="1" t="s">
        <v>4527</v>
      </c>
      <c r="H470" s="3" t="s">
        <v>5497</v>
      </c>
      <c r="I470" s="1" t="s">
        <v>81</v>
      </c>
      <c r="J470" s="1" t="s">
        <v>11</v>
      </c>
      <c r="K470" s="1">
        <v>6600</v>
      </c>
      <c r="L470" s="1" t="s">
        <v>5381</v>
      </c>
      <c r="M470" s="1" t="s">
        <v>794</v>
      </c>
      <c r="N470" s="1" t="s">
        <v>4527</v>
      </c>
      <c r="P470" s="3" t="s">
        <v>16</v>
      </c>
      <c r="Q470" s="3">
        <v>7</v>
      </c>
      <c r="R470" s="28" t="s">
        <v>4921</v>
      </c>
      <c r="S470" s="3" t="s">
        <v>3061</v>
      </c>
      <c r="U470" s="3" t="s">
        <v>3061</v>
      </c>
      <c r="V470" s="3" t="s">
        <v>3061</v>
      </c>
      <c r="W470" s="1" t="s">
        <v>3061</v>
      </c>
      <c r="X470" s="1" t="s">
        <v>3061</v>
      </c>
      <c r="Y470" s="1" t="s">
        <v>3061</v>
      </c>
      <c r="Z470" s="1" t="s">
        <v>3061</v>
      </c>
      <c r="AB470" s="65" t="s">
        <v>3061</v>
      </c>
      <c r="AC470" s="1" t="s">
        <v>3061</v>
      </c>
    </row>
    <row r="471" spans="1:29" ht="14.25" customHeight="1">
      <c r="A471" s="3">
        <v>5690</v>
      </c>
      <c r="B471" s="1" t="s">
        <v>1595</v>
      </c>
      <c r="C471" s="1" t="str">
        <f>"JBT-"&amp;(MID(C470,5,3)+1)</f>
        <v>JBT-364</v>
      </c>
      <c r="D471" s="3">
        <v>4</v>
      </c>
      <c r="E471" s="3" t="s">
        <v>21</v>
      </c>
      <c r="F471" s="1" t="s">
        <v>3948</v>
      </c>
      <c r="G471" s="1" t="s">
        <v>341</v>
      </c>
      <c r="H471" s="3" t="s">
        <v>1656</v>
      </c>
      <c r="I471" s="1" t="s">
        <v>84</v>
      </c>
      <c r="J471" s="1" t="s">
        <v>11</v>
      </c>
      <c r="K471" s="1">
        <v>6610</v>
      </c>
      <c r="L471" s="1" t="s">
        <v>5382</v>
      </c>
      <c r="M471" s="1" t="s">
        <v>796</v>
      </c>
      <c r="N471" s="1" t="s">
        <v>341</v>
      </c>
      <c r="O471" s="3" t="s">
        <v>5893</v>
      </c>
      <c r="P471" s="3" t="s">
        <v>21</v>
      </c>
      <c r="Q471" s="3">
        <v>7</v>
      </c>
      <c r="R471" s="28" t="s">
        <v>4922</v>
      </c>
      <c r="S471" s="3" t="s">
        <v>3061</v>
      </c>
      <c r="U471" s="3" t="s">
        <v>3061</v>
      </c>
      <c r="V471" s="3" t="s">
        <v>3061</v>
      </c>
      <c r="W471" s="1" t="s">
        <v>3061</v>
      </c>
      <c r="X471" s="1" t="s">
        <v>3061</v>
      </c>
      <c r="Y471" s="1" t="s">
        <v>3061</v>
      </c>
      <c r="Z471" s="1" t="s">
        <v>3061</v>
      </c>
      <c r="AB471" s="65" t="s">
        <v>3061</v>
      </c>
      <c r="AC471" s="1" t="s">
        <v>3061</v>
      </c>
    </row>
    <row r="472" spans="1:29" ht="14.25" customHeight="1">
      <c r="A472" s="3">
        <v>5700</v>
      </c>
      <c r="B472" s="1" t="s">
        <v>1595</v>
      </c>
      <c r="C472" s="1" t="str">
        <f>"JBT-"&amp;(MID(C471,5,3)+1)</f>
        <v>JBT-365</v>
      </c>
      <c r="D472" s="3">
        <v>3</v>
      </c>
      <c r="E472" s="3" t="s">
        <v>21</v>
      </c>
      <c r="F472" s="1" t="s">
        <v>3950</v>
      </c>
      <c r="G472" s="1" t="s">
        <v>4534</v>
      </c>
      <c r="H472" s="3" t="s">
        <v>1775</v>
      </c>
      <c r="I472" s="1" t="s">
        <v>229</v>
      </c>
      <c r="J472" s="1" t="s">
        <v>11</v>
      </c>
      <c r="K472" s="1">
        <v>6970</v>
      </c>
      <c r="L472" s="1" t="s">
        <v>5375</v>
      </c>
      <c r="M472" s="1" t="s">
        <v>825</v>
      </c>
      <c r="N472" s="1" t="s">
        <v>4534</v>
      </c>
      <c r="P472" s="3" t="s">
        <v>21</v>
      </c>
      <c r="Q472" s="3">
        <v>7</v>
      </c>
      <c r="R472" s="28" t="s">
        <v>4936</v>
      </c>
      <c r="S472" s="3">
        <v>3810</v>
      </c>
      <c r="T472" s="1" t="s">
        <v>1515</v>
      </c>
      <c r="U472" s="3" t="s">
        <v>21</v>
      </c>
      <c r="V472" s="3">
        <v>2</v>
      </c>
      <c r="W472" s="1" t="s">
        <v>2681</v>
      </c>
      <c r="X472" s="1" t="s">
        <v>2682</v>
      </c>
      <c r="Y472" s="1" t="s">
        <v>2683</v>
      </c>
      <c r="Z472" s="1" t="s">
        <v>2684</v>
      </c>
      <c r="AB472" s="65" t="s">
        <v>1775</v>
      </c>
      <c r="AC472" s="1" t="s">
        <v>4096</v>
      </c>
    </row>
    <row r="473" spans="1:29" ht="14.25" customHeight="1">
      <c r="A473" s="3">
        <v>5710</v>
      </c>
      <c r="B473" s="1" t="s">
        <v>1595</v>
      </c>
      <c r="C473" s="1" t="str">
        <f>"JBT-"&amp;(MID(C472,5,3)+1)</f>
        <v>JBT-366</v>
      </c>
      <c r="D473" s="3">
        <v>3</v>
      </c>
      <c r="E473" s="3" t="s">
        <v>16</v>
      </c>
      <c r="F473" s="1" t="s">
        <v>3951</v>
      </c>
      <c r="G473" s="1" t="s">
        <v>832</v>
      </c>
      <c r="H473" s="3" t="s">
        <v>1775</v>
      </c>
      <c r="I473" s="1" t="s">
        <v>653</v>
      </c>
      <c r="J473" s="1" t="s">
        <v>11</v>
      </c>
      <c r="K473" s="1">
        <v>7010</v>
      </c>
      <c r="L473" s="1" t="s">
        <v>5399</v>
      </c>
      <c r="M473" s="1" t="s">
        <v>5581</v>
      </c>
      <c r="N473" s="1" t="s">
        <v>832</v>
      </c>
      <c r="P473" s="3" t="s">
        <v>16</v>
      </c>
      <c r="Q473" s="3">
        <v>7</v>
      </c>
      <c r="R473" s="28" t="s">
        <v>4940</v>
      </c>
      <c r="S473" s="3">
        <v>3815</v>
      </c>
      <c r="T473" s="23" t="s">
        <v>5582</v>
      </c>
      <c r="U473" s="24" t="s">
        <v>16</v>
      </c>
      <c r="V473" s="24">
        <v>2</v>
      </c>
      <c r="W473" s="23" t="s">
        <v>2675</v>
      </c>
      <c r="X473" s="23" t="s">
        <v>2676</v>
      </c>
      <c r="Y473" s="23" t="s">
        <v>2677</v>
      </c>
      <c r="Z473" s="23" t="s">
        <v>2678</v>
      </c>
      <c r="AA473" s="24"/>
      <c r="AB473" s="66" t="s">
        <v>1775</v>
      </c>
      <c r="AC473" s="23" t="s">
        <v>5064</v>
      </c>
    </row>
    <row r="474" spans="1:29" ht="14.25" customHeight="1">
      <c r="A474" s="3">
        <v>5720</v>
      </c>
      <c r="B474" s="1" t="s">
        <v>1595</v>
      </c>
      <c r="C474" s="1" t="str">
        <f>"JBG-0"&amp;(MID(C464,5,3)+1)</f>
        <v>JBG-091</v>
      </c>
      <c r="D474" s="3">
        <v>3</v>
      </c>
      <c r="E474" s="3" t="s">
        <v>16</v>
      </c>
      <c r="F474" s="1" t="s">
        <v>808</v>
      </c>
      <c r="G474" s="1" t="s">
        <v>810</v>
      </c>
      <c r="H474" s="3" t="s">
        <v>5584</v>
      </c>
      <c r="I474" s="1" t="s">
        <v>346</v>
      </c>
      <c r="J474" s="1" t="s">
        <v>19</v>
      </c>
      <c r="K474" s="1">
        <v>6855</v>
      </c>
      <c r="L474" s="1" t="s">
        <v>5387</v>
      </c>
      <c r="M474" s="1" t="s">
        <v>808</v>
      </c>
      <c r="N474" s="1" t="s">
        <v>810</v>
      </c>
      <c r="P474" s="3" t="s">
        <v>21</v>
      </c>
      <c r="Q474" s="3">
        <v>5</v>
      </c>
      <c r="R474" s="28" t="s">
        <v>4927</v>
      </c>
      <c r="S474" s="3" t="s">
        <v>3061</v>
      </c>
      <c r="U474" s="3" t="s">
        <v>3061</v>
      </c>
      <c r="V474" s="3" t="s">
        <v>3061</v>
      </c>
      <c r="W474" s="1" t="s">
        <v>3061</v>
      </c>
      <c r="X474" s="1" t="s">
        <v>3061</v>
      </c>
      <c r="Y474" s="1" t="s">
        <v>3061</v>
      </c>
      <c r="Z474" s="1" t="s">
        <v>3061</v>
      </c>
      <c r="AB474" s="65" t="s">
        <v>3061</v>
      </c>
      <c r="AC474" s="1" t="s">
        <v>3061</v>
      </c>
    </row>
    <row r="475" spans="1:29" ht="14.25" customHeight="1">
      <c r="A475" s="3">
        <v>5730</v>
      </c>
      <c r="B475" s="1" t="s">
        <v>1595</v>
      </c>
      <c r="C475" s="1" t="str">
        <f>"JBT-"&amp;(MID(C473,5,3)+1)</f>
        <v>JBT-367</v>
      </c>
      <c r="D475" s="3">
        <v>4</v>
      </c>
      <c r="E475" s="3" t="s">
        <v>16</v>
      </c>
      <c r="F475" s="1" t="s">
        <v>811</v>
      </c>
      <c r="G475" s="1" t="s">
        <v>4531</v>
      </c>
      <c r="H475" s="3" t="s">
        <v>5589</v>
      </c>
      <c r="I475" s="1" t="s">
        <v>347</v>
      </c>
      <c r="J475" s="1" t="s">
        <v>11</v>
      </c>
      <c r="K475" s="1">
        <v>6860</v>
      </c>
      <c r="L475" s="1" t="s">
        <v>5388</v>
      </c>
      <c r="M475" s="1" t="s">
        <v>811</v>
      </c>
      <c r="N475" s="1" t="s">
        <v>4531</v>
      </c>
      <c r="P475" s="3" t="s">
        <v>16</v>
      </c>
      <c r="Q475" s="3">
        <v>6</v>
      </c>
      <c r="R475" s="28" t="s">
        <v>4928</v>
      </c>
      <c r="S475" s="3" t="s">
        <v>3061</v>
      </c>
      <c r="U475" s="3" t="s">
        <v>3061</v>
      </c>
      <c r="V475" s="3" t="s">
        <v>3061</v>
      </c>
      <c r="W475" s="1" t="s">
        <v>3061</v>
      </c>
      <c r="X475" s="1" t="s">
        <v>3061</v>
      </c>
      <c r="Y475" s="1" t="s">
        <v>3061</v>
      </c>
      <c r="Z475" s="1" t="s">
        <v>3061</v>
      </c>
      <c r="AB475" s="65" t="s">
        <v>3061</v>
      </c>
      <c r="AC475" s="1" t="s">
        <v>3061</v>
      </c>
    </row>
    <row r="476" spans="1:29" ht="14.25" customHeight="1">
      <c r="A476" s="3">
        <v>5740</v>
      </c>
      <c r="B476" s="1" t="s">
        <v>1595</v>
      </c>
      <c r="C476" s="1" t="str">
        <f>"JBT-"&amp;(MID(C475,5,3)+1)</f>
        <v>JBT-368</v>
      </c>
      <c r="D476" s="3">
        <v>4</v>
      </c>
      <c r="E476" s="3" t="s">
        <v>16</v>
      </c>
      <c r="F476" s="1" t="s">
        <v>813</v>
      </c>
      <c r="G476" s="1" t="s">
        <v>4532</v>
      </c>
      <c r="H476" s="3" t="s">
        <v>5589</v>
      </c>
      <c r="I476" s="1" t="s">
        <v>348</v>
      </c>
      <c r="J476" s="1" t="s">
        <v>11</v>
      </c>
      <c r="K476" s="1">
        <v>6870</v>
      </c>
      <c r="L476" s="1" t="s">
        <v>5389</v>
      </c>
      <c r="M476" s="1" t="s">
        <v>813</v>
      </c>
      <c r="N476" s="1" t="s">
        <v>4532</v>
      </c>
      <c r="P476" s="3" t="s">
        <v>16</v>
      </c>
      <c r="Q476" s="3">
        <v>6</v>
      </c>
      <c r="R476" s="28" t="s">
        <v>4929</v>
      </c>
      <c r="S476" s="3" t="s">
        <v>3061</v>
      </c>
      <c r="U476" s="3" t="s">
        <v>3061</v>
      </c>
      <c r="V476" s="3" t="s">
        <v>3061</v>
      </c>
      <c r="W476" s="1" t="s">
        <v>3061</v>
      </c>
      <c r="X476" s="1" t="s">
        <v>3061</v>
      </c>
      <c r="Y476" s="1" t="s">
        <v>3061</v>
      </c>
      <c r="Z476" s="1" t="s">
        <v>3061</v>
      </c>
      <c r="AB476" s="65" t="s">
        <v>3061</v>
      </c>
      <c r="AC476" s="1" t="s">
        <v>3061</v>
      </c>
    </row>
    <row r="477" spans="1:29" ht="14.25" customHeight="1">
      <c r="A477" s="3">
        <v>5750</v>
      </c>
      <c r="B477" s="1" t="s">
        <v>1595</v>
      </c>
      <c r="C477" s="1" t="str">
        <f>"JBT-"&amp;(MID(C476,5,3)+1)</f>
        <v>JBT-369</v>
      </c>
      <c r="D477" s="3">
        <v>4</v>
      </c>
      <c r="E477" s="3" t="s">
        <v>16</v>
      </c>
      <c r="F477" s="1" t="s">
        <v>3949</v>
      </c>
      <c r="G477" s="1" t="s">
        <v>5617</v>
      </c>
      <c r="H477" s="3" t="s">
        <v>5589</v>
      </c>
      <c r="I477" s="1" t="s">
        <v>349</v>
      </c>
      <c r="J477" s="1" t="s">
        <v>11</v>
      </c>
      <c r="K477" s="1">
        <v>6880</v>
      </c>
      <c r="L477" s="1" t="s">
        <v>5390</v>
      </c>
      <c r="M477" s="1" t="s">
        <v>814</v>
      </c>
      <c r="N477" s="1" t="s">
        <v>5617</v>
      </c>
      <c r="P477" s="3" t="s">
        <v>16</v>
      </c>
      <c r="Q477" s="3">
        <v>6</v>
      </c>
      <c r="R477" s="28" t="s">
        <v>4930</v>
      </c>
      <c r="S477" s="3" t="s">
        <v>3061</v>
      </c>
      <c r="U477" s="3" t="s">
        <v>3061</v>
      </c>
      <c r="V477" s="3" t="s">
        <v>3061</v>
      </c>
      <c r="W477" s="1" t="s">
        <v>3061</v>
      </c>
      <c r="X477" s="1" t="s">
        <v>3061</v>
      </c>
      <c r="Y477" s="1" t="s">
        <v>3061</v>
      </c>
      <c r="Z477" s="1" t="s">
        <v>3061</v>
      </c>
      <c r="AB477" s="65" t="s">
        <v>3061</v>
      </c>
      <c r="AC477" s="1" t="s">
        <v>3061</v>
      </c>
    </row>
    <row r="478" spans="1:29" ht="14.25" customHeight="1">
      <c r="A478" s="3">
        <v>5760</v>
      </c>
      <c r="B478" s="1" t="s">
        <v>1595</v>
      </c>
      <c r="C478" s="1" t="str">
        <f>"JBT-"&amp;(MID(C477,5,3)+1)</f>
        <v>JBT-370</v>
      </c>
      <c r="D478" s="3">
        <v>4</v>
      </c>
      <c r="E478" s="3" t="s">
        <v>21</v>
      </c>
      <c r="F478" s="1" t="s">
        <v>815</v>
      </c>
      <c r="G478" s="1" t="s">
        <v>4533</v>
      </c>
      <c r="H478" s="3" t="s">
        <v>2661</v>
      </c>
      <c r="I478" s="1" t="s">
        <v>350</v>
      </c>
      <c r="J478" s="1" t="s">
        <v>11</v>
      </c>
      <c r="K478" s="1">
        <v>6890</v>
      </c>
      <c r="L478" s="1" t="s">
        <v>5391</v>
      </c>
      <c r="M478" s="1" t="s">
        <v>815</v>
      </c>
      <c r="N478" s="1" t="s">
        <v>4533</v>
      </c>
      <c r="P478" s="3" t="s">
        <v>21</v>
      </c>
      <c r="Q478" s="3">
        <v>6</v>
      </c>
      <c r="R478" s="28" t="s">
        <v>4931</v>
      </c>
      <c r="S478" s="3">
        <v>3790</v>
      </c>
      <c r="T478" s="1" t="s">
        <v>1507</v>
      </c>
      <c r="U478" s="3" t="s">
        <v>21</v>
      </c>
      <c r="V478" s="3">
        <v>2</v>
      </c>
      <c r="W478" s="1" t="s">
        <v>2659</v>
      </c>
      <c r="X478" s="1" t="s">
        <v>2660</v>
      </c>
      <c r="Y478" s="1" t="s">
        <v>1508</v>
      </c>
      <c r="Z478" s="1" t="s">
        <v>2662</v>
      </c>
      <c r="AB478" s="65" t="s">
        <v>2661</v>
      </c>
      <c r="AC478" s="1" t="s">
        <v>4094</v>
      </c>
    </row>
    <row r="479" spans="1:29" ht="14.25" customHeight="1">
      <c r="A479" s="3">
        <v>5770</v>
      </c>
      <c r="B479" s="1" t="s">
        <v>1595</v>
      </c>
      <c r="C479" s="1" t="str">
        <f>"JBT-"&amp;(MID(C478,5,3)+1)</f>
        <v>JBT-371</v>
      </c>
      <c r="D479" s="3">
        <v>4</v>
      </c>
      <c r="E479" s="3" t="s">
        <v>3958</v>
      </c>
      <c r="F479" s="1" t="s">
        <v>1602</v>
      </c>
      <c r="G479" s="1" t="s">
        <v>1603</v>
      </c>
      <c r="H479" s="3" t="s">
        <v>1656</v>
      </c>
      <c r="K479" s="1">
        <v>6900</v>
      </c>
      <c r="M479" s="1" t="s">
        <v>1602</v>
      </c>
      <c r="N479" s="1" t="s">
        <v>1603</v>
      </c>
      <c r="P479" s="3">
        <v>0.1</v>
      </c>
      <c r="Q479" s="3">
        <v>7</v>
      </c>
      <c r="R479" s="28" t="s">
        <v>5728</v>
      </c>
      <c r="S479" s="3">
        <v>3800</v>
      </c>
      <c r="T479" s="1" t="s">
        <v>1510</v>
      </c>
      <c r="U479" s="3" t="s">
        <v>21</v>
      </c>
      <c r="V479" s="3">
        <v>2</v>
      </c>
      <c r="W479" s="1" t="s">
        <v>2668</v>
      </c>
      <c r="X479" s="1" t="s">
        <v>2669</v>
      </c>
      <c r="Y479" s="1" t="s">
        <v>1511</v>
      </c>
      <c r="Z479" s="1" t="s">
        <v>2670</v>
      </c>
      <c r="AB479" s="65" t="s">
        <v>1656</v>
      </c>
      <c r="AC479" s="1" t="s">
        <v>4095</v>
      </c>
    </row>
    <row r="480" spans="1:29" ht="14.25" customHeight="1">
      <c r="A480" s="3">
        <v>5780</v>
      </c>
      <c r="B480" s="1" t="s">
        <v>1595</v>
      </c>
      <c r="C480" s="1" t="str">
        <f>"JBG-0"&amp;(MID(C474,5,3)+1)</f>
        <v>JBG-092</v>
      </c>
      <c r="D480" s="3">
        <v>3</v>
      </c>
      <c r="E480" s="3" t="s">
        <v>21</v>
      </c>
      <c r="F480" s="1" t="s">
        <v>3914</v>
      </c>
      <c r="G480" s="1" t="s">
        <v>819</v>
      </c>
      <c r="H480" s="3" t="s">
        <v>5584</v>
      </c>
      <c r="I480" s="1" t="s">
        <v>816</v>
      </c>
      <c r="J480" s="1" t="s">
        <v>19</v>
      </c>
      <c r="K480" s="1">
        <v>6910</v>
      </c>
      <c r="L480" s="1" t="s">
        <v>5392</v>
      </c>
      <c r="M480" s="1" t="s">
        <v>817</v>
      </c>
      <c r="N480" s="1" t="s">
        <v>819</v>
      </c>
      <c r="P480" s="3" t="s">
        <v>21</v>
      </c>
      <c r="Q480" s="3">
        <v>5</v>
      </c>
      <c r="R480" s="28" t="s">
        <v>4932</v>
      </c>
      <c r="S480" s="3" t="s">
        <v>3061</v>
      </c>
      <c r="U480" s="3" t="s">
        <v>3061</v>
      </c>
      <c r="V480" s="3" t="s">
        <v>3061</v>
      </c>
      <c r="W480" s="1" t="s">
        <v>3061</v>
      </c>
      <c r="X480" s="1" t="s">
        <v>3061</v>
      </c>
      <c r="Y480" s="1" t="s">
        <v>3061</v>
      </c>
      <c r="Z480" s="1" t="s">
        <v>3061</v>
      </c>
      <c r="AB480" s="65" t="s">
        <v>3061</v>
      </c>
      <c r="AC480" s="1" t="s">
        <v>3061</v>
      </c>
    </row>
    <row r="481" spans="1:29" ht="14.25" customHeight="1">
      <c r="A481" s="3">
        <v>5790</v>
      </c>
      <c r="B481" s="1" t="s">
        <v>1595</v>
      </c>
      <c r="C481" s="1" t="str">
        <f>"JBT-"&amp;(MID(C479,5,3)+1)</f>
        <v>JBT-372</v>
      </c>
      <c r="D481" s="3">
        <v>4</v>
      </c>
      <c r="E481" s="3" t="s">
        <v>21</v>
      </c>
      <c r="F481" s="1" t="s">
        <v>820</v>
      </c>
      <c r="G481" s="1" t="s">
        <v>5618</v>
      </c>
      <c r="H481" s="3" t="s">
        <v>1656</v>
      </c>
      <c r="I481" s="1" t="s">
        <v>353</v>
      </c>
      <c r="J481" s="1" t="s">
        <v>11</v>
      </c>
      <c r="K481" s="1">
        <v>6930</v>
      </c>
      <c r="L481" s="1" t="s">
        <v>5393</v>
      </c>
      <c r="M481" s="1" t="s">
        <v>820</v>
      </c>
      <c r="N481" s="1" t="s">
        <v>5618</v>
      </c>
      <c r="O481" s="3" t="s">
        <v>5893</v>
      </c>
      <c r="P481" s="3" t="s">
        <v>21</v>
      </c>
      <c r="Q481" s="3">
        <v>6</v>
      </c>
      <c r="R481" s="28" t="s">
        <v>4933</v>
      </c>
      <c r="S481" s="3" t="s">
        <v>3061</v>
      </c>
      <c r="U481" s="3" t="s">
        <v>3061</v>
      </c>
      <c r="V481" s="3" t="s">
        <v>3061</v>
      </c>
      <c r="W481" s="1" t="s">
        <v>3061</v>
      </c>
      <c r="X481" s="1" t="s">
        <v>3061</v>
      </c>
      <c r="Y481" s="1" t="s">
        <v>3061</v>
      </c>
      <c r="Z481" s="1" t="s">
        <v>3061</v>
      </c>
      <c r="AB481" s="65" t="s">
        <v>3061</v>
      </c>
      <c r="AC481" s="1" t="s">
        <v>3061</v>
      </c>
    </row>
    <row r="482" spans="1:29" ht="14.25" customHeight="1">
      <c r="A482" s="3">
        <v>5800</v>
      </c>
      <c r="B482" s="1" t="s">
        <v>1595</v>
      </c>
      <c r="C482" s="1" t="str">
        <f>"JBG-0"&amp;(MID(C480,5,3)+1)</f>
        <v>JBG-093</v>
      </c>
      <c r="D482" s="3">
        <v>3</v>
      </c>
      <c r="E482" s="3" t="s">
        <v>21</v>
      </c>
      <c r="F482" s="1" t="s">
        <v>3915</v>
      </c>
      <c r="G482" s="1" t="s">
        <v>823</v>
      </c>
      <c r="H482" s="3" t="s">
        <v>5584</v>
      </c>
      <c r="I482" s="1" t="s">
        <v>354</v>
      </c>
      <c r="J482" s="1" t="s">
        <v>19</v>
      </c>
      <c r="K482" s="1">
        <v>6940</v>
      </c>
      <c r="L482" s="1" t="s">
        <v>5394</v>
      </c>
      <c r="M482" s="1" t="s">
        <v>821</v>
      </c>
      <c r="N482" s="1" t="s">
        <v>823</v>
      </c>
      <c r="P482" s="3" t="s">
        <v>21</v>
      </c>
      <c r="Q482" s="3">
        <v>6</v>
      </c>
      <c r="R482" s="28" t="s">
        <v>4934</v>
      </c>
      <c r="S482" s="3">
        <v>4350</v>
      </c>
      <c r="T482" s="1" t="s">
        <v>5579</v>
      </c>
      <c r="U482" s="3" t="s">
        <v>725</v>
      </c>
      <c r="V482" s="3">
        <v>2</v>
      </c>
      <c r="W482" s="1" t="s">
        <v>2808</v>
      </c>
      <c r="X482" s="1" t="s">
        <v>2809</v>
      </c>
      <c r="Y482" s="1" t="s">
        <v>2810</v>
      </c>
      <c r="Z482" s="1" t="s">
        <v>2811</v>
      </c>
      <c r="AB482" s="65">
        <v>0</v>
      </c>
      <c r="AC482" s="1" t="s">
        <v>5067</v>
      </c>
    </row>
    <row r="483" spans="1:29" ht="14.25" customHeight="1">
      <c r="A483" s="3">
        <v>5810</v>
      </c>
      <c r="B483" s="1" t="s">
        <v>1595</v>
      </c>
      <c r="C483" s="1" t="str">
        <f>"JBT-"&amp;(MID(C481,5,3)+1)</f>
        <v>JBT-373</v>
      </c>
      <c r="D483" s="3">
        <v>4</v>
      </c>
      <c r="E483" s="3" t="s">
        <v>16</v>
      </c>
      <c r="F483" s="1" t="s">
        <v>2832</v>
      </c>
      <c r="G483" s="1" t="s">
        <v>4152</v>
      </c>
      <c r="H483" s="3" t="s">
        <v>1656</v>
      </c>
      <c r="I483" s="1" t="s">
        <v>312</v>
      </c>
      <c r="J483" s="1" t="s">
        <v>11</v>
      </c>
      <c r="K483" s="1">
        <v>6960</v>
      </c>
      <c r="L483" s="1" t="s">
        <v>5395</v>
      </c>
      <c r="M483" s="1" t="s">
        <v>824</v>
      </c>
      <c r="N483" s="1" t="s">
        <v>645</v>
      </c>
      <c r="P483" s="3" t="s">
        <v>16</v>
      </c>
      <c r="Q483" s="3">
        <v>7</v>
      </c>
      <c r="R483" s="28" t="s">
        <v>4935</v>
      </c>
      <c r="S483" s="3">
        <v>4420</v>
      </c>
      <c r="T483" s="1" t="s">
        <v>5578</v>
      </c>
      <c r="U483" s="3" t="s">
        <v>21</v>
      </c>
      <c r="V483" s="3">
        <v>3</v>
      </c>
      <c r="W483" s="1" t="s">
        <v>2831</v>
      </c>
      <c r="X483" s="1" t="s">
        <v>2832</v>
      </c>
      <c r="Y483" s="1" t="s">
        <v>2833</v>
      </c>
      <c r="Z483" s="1" t="s">
        <v>5624</v>
      </c>
      <c r="AB483" s="65" t="s">
        <v>1656</v>
      </c>
      <c r="AC483" s="1" t="s">
        <v>5069</v>
      </c>
    </row>
    <row r="484" spans="1:29" ht="14.25" customHeight="1">
      <c r="A484" s="3">
        <v>5820</v>
      </c>
      <c r="B484" s="1" t="s">
        <v>1595</v>
      </c>
      <c r="C484" s="1" t="str">
        <f>"JBT-"&amp;(MID(C483,5,3)+1)</f>
        <v>JBT-374</v>
      </c>
      <c r="D484" s="3">
        <v>4</v>
      </c>
      <c r="E484" s="3" t="s">
        <v>21</v>
      </c>
      <c r="F484" s="1" t="s">
        <v>826</v>
      </c>
      <c r="G484" s="1" t="s">
        <v>827</v>
      </c>
      <c r="H484" s="3" t="s">
        <v>1656</v>
      </c>
      <c r="I484" s="1" t="s">
        <v>231</v>
      </c>
      <c r="J484" s="1" t="s">
        <v>11</v>
      </c>
      <c r="K484" s="1">
        <v>6980</v>
      </c>
      <c r="L484" s="1" t="s">
        <v>5396</v>
      </c>
      <c r="M484" s="1" t="s">
        <v>826</v>
      </c>
      <c r="N484" s="1" t="s">
        <v>827</v>
      </c>
      <c r="P484" s="3" t="s">
        <v>21</v>
      </c>
      <c r="Q484" s="3">
        <v>7</v>
      </c>
      <c r="R484" s="28" t="s">
        <v>4937</v>
      </c>
      <c r="S484" s="3">
        <v>4360</v>
      </c>
      <c r="T484" s="1" t="s">
        <v>1517</v>
      </c>
      <c r="U484" s="3" t="s">
        <v>21</v>
      </c>
      <c r="V484" s="3">
        <v>3</v>
      </c>
      <c r="W484" s="1" t="s">
        <v>2816</v>
      </c>
      <c r="X484" s="1" t="s">
        <v>2817</v>
      </c>
      <c r="Y484" s="1" t="s">
        <v>1518</v>
      </c>
      <c r="Z484" s="1" t="s">
        <v>2818</v>
      </c>
      <c r="AB484" s="65" t="s">
        <v>1656</v>
      </c>
      <c r="AC484" s="1" t="s">
        <v>4097</v>
      </c>
    </row>
    <row r="485" spans="1:29" ht="14.25" customHeight="1">
      <c r="A485" s="3">
        <v>5830</v>
      </c>
      <c r="B485" s="1" t="s">
        <v>1595</v>
      </c>
      <c r="C485" s="1" t="str">
        <f>"JBT-"&amp;(MID(C484,5,3)+1)</f>
        <v>JBT-375</v>
      </c>
      <c r="D485" s="3">
        <v>4</v>
      </c>
      <c r="E485" s="3" t="s">
        <v>16</v>
      </c>
      <c r="F485" s="1" t="s">
        <v>828</v>
      </c>
      <c r="G485" s="1" t="s">
        <v>829</v>
      </c>
      <c r="H485" s="3" t="s">
        <v>1695</v>
      </c>
      <c r="I485" s="1" t="s">
        <v>649</v>
      </c>
      <c r="J485" s="1" t="s">
        <v>11</v>
      </c>
      <c r="K485" s="1">
        <v>6990</v>
      </c>
      <c r="L485" s="1" t="s">
        <v>5397</v>
      </c>
      <c r="M485" s="1" t="s">
        <v>828</v>
      </c>
      <c r="N485" s="1" t="s">
        <v>829</v>
      </c>
      <c r="P485" s="3" t="s">
        <v>16</v>
      </c>
      <c r="Q485" s="3">
        <v>7</v>
      </c>
      <c r="R485" s="28" t="s">
        <v>4938</v>
      </c>
      <c r="S485" s="3" t="s">
        <v>3061</v>
      </c>
      <c r="U485" s="3" t="s">
        <v>3061</v>
      </c>
      <c r="V485" s="3" t="s">
        <v>3061</v>
      </c>
      <c r="W485" s="1" t="s">
        <v>3061</v>
      </c>
      <c r="X485" s="1" t="s">
        <v>3061</v>
      </c>
      <c r="Y485" s="1" t="s">
        <v>3061</v>
      </c>
      <c r="Z485" s="1" t="s">
        <v>3061</v>
      </c>
      <c r="AB485" s="65" t="s">
        <v>3061</v>
      </c>
      <c r="AC485" s="1" t="s">
        <v>3061</v>
      </c>
    </row>
    <row r="486" spans="1:29" ht="14.25" customHeight="1">
      <c r="A486" s="3">
        <v>5840</v>
      </c>
      <c r="B486" s="1" t="s">
        <v>1595</v>
      </c>
      <c r="C486" s="1" t="str">
        <f>"JBT-"&amp;(MID(C485,5,3)+1)</f>
        <v>JBT-376</v>
      </c>
      <c r="D486" s="3">
        <v>4</v>
      </c>
      <c r="E486" s="3" t="s">
        <v>16</v>
      </c>
      <c r="F486" s="1" t="s">
        <v>830</v>
      </c>
      <c r="G486" s="1" t="s">
        <v>831</v>
      </c>
      <c r="H486" s="3" t="s">
        <v>2404</v>
      </c>
      <c r="I486" s="1" t="s">
        <v>315</v>
      </c>
      <c r="J486" s="1" t="s">
        <v>11</v>
      </c>
      <c r="K486" s="1">
        <v>7000</v>
      </c>
      <c r="L486" s="1" t="s">
        <v>5398</v>
      </c>
      <c r="M486" s="1" t="s">
        <v>830</v>
      </c>
      <c r="N486" s="1" t="s">
        <v>831</v>
      </c>
      <c r="P486" s="3" t="s">
        <v>21</v>
      </c>
      <c r="Q486" s="3">
        <v>7</v>
      </c>
      <c r="R486" s="28" t="s">
        <v>4939</v>
      </c>
      <c r="S486" s="3">
        <v>4370</v>
      </c>
      <c r="T486" s="1" t="s">
        <v>1521</v>
      </c>
      <c r="U486" s="3" t="s">
        <v>16</v>
      </c>
      <c r="V486" s="3">
        <v>3</v>
      </c>
      <c r="W486" s="1" t="s">
        <v>2820</v>
      </c>
      <c r="X486" s="1" t="s">
        <v>2821</v>
      </c>
      <c r="Y486" s="1" t="s">
        <v>2822</v>
      </c>
      <c r="Z486" s="1" t="s">
        <v>2823</v>
      </c>
      <c r="AB486" s="65" t="s">
        <v>2404</v>
      </c>
      <c r="AC486" s="1" t="s">
        <v>4098</v>
      </c>
    </row>
    <row r="487" spans="1:29" ht="14.25" customHeight="1">
      <c r="A487" s="3">
        <v>5850</v>
      </c>
      <c r="B487" s="1" t="s">
        <v>1595</v>
      </c>
      <c r="C487" s="1" t="str">
        <f>"JBT-"&amp;(MID(C486,5,3)+1)</f>
        <v>JBT-377</v>
      </c>
      <c r="D487" s="3">
        <v>3</v>
      </c>
      <c r="E487" s="3" t="s">
        <v>16</v>
      </c>
      <c r="F487" s="1" t="s">
        <v>2653</v>
      </c>
      <c r="H487" s="3" t="s">
        <v>1632</v>
      </c>
      <c r="Q487" s="3" t="s">
        <v>3061</v>
      </c>
      <c r="S487" s="3">
        <v>3990</v>
      </c>
      <c r="T487" s="7" t="s">
        <v>2651</v>
      </c>
      <c r="U487" s="3" t="s">
        <v>16</v>
      </c>
      <c r="V487" s="3">
        <v>2</v>
      </c>
      <c r="W487" s="1" t="s">
        <v>2652</v>
      </c>
      <c r="X487" s="1" t="s">
        <v>2653</v>
      </c>
      <c r="Y487" s="1" t="s">
        <v>2637</v>
      </c>
      <c r="Z487" s="1" t="s">
        <v>2654</v>
      </c>
      <c r="AB487" s="65" t="s">
        <v>1632</v>
      </c>
      <c r="AC487" s="1" t="s">
        <v>4086</v>
      </c>
    </row>
    <row r="488" spans="1:29" ht="14.25" customHeight="1">
      <c r="A488" s="3">
        <v>5860</v>
      </c>
      <c r="B488" s="1" t="s">
        <v>1595</v>
      </c>
      <c r="C488" s="1" t="str">
        <f>C487&amp;"-1"</f>
        <v>JBT-377-1</v>
      </c>
      <c r="D488" s="3">
        <v>4</v>
      </c>
      <c r="E488" s="3" t="s">
        <v>16</v>
      </c>
      <c r="F488" s="1" t="s">
        <v>1846</v>
      </c>
      <c r="H488" s="3" t="s">
        <v>1656</v>
      </c>
      <c r="Q488" s="3" t="s">
        <v>3061</v>
      </c>
      <c r="S488" s="3">
        <v>4000</v>
      </c>
      <c r="T488" s="7" t="s">
        <v>2655</v>
      </c>
      <c r="U488" s="3" t="s">
        <v>16</v>
      </c>
      <c r="V488" s="3">
        <v>3</v>
      </c>
      <c r="W488" s="1" t="s">
        <v>2656</v>
      </c>
      <c r="X488" s="1" t="s">
        <v>1846</v>
      </c>
      <c r="Y488" s="1" t="s">
        <v>1477</v>
      </c>
      <c r="Z488" s="1" t="s">
        <v>2657</v>
      </c>
      <c r="AB488" s="65" t="s">
        <v>1656</v>
      </c>
      <c r="AC488" s="1" t="s">
        <v>4087</v>
      </c>
    </row>
    <row r="489" spans="1:29" ht="14.25" customHeight="1">
      <c r="A489" s="3">
        <v>5870</v>
      </c>
      <c r="B489" s="1" t="s">
        <v>1595</v>
      </c>
      <c r="C489" s="1" t="str">
        <f>"JBG-0"&amp;(MID(C482,5,3)+1)</f>
        <v>JBG-094</v>
      </c>
      <c r="D489" s="3">
        <v>3</v>
      </c>
      <c r="E489" s="3" t="s">
        <v>65</v>
      </c>
      <c r="F489" s="1" t="s">
        <v>5423</v>
      </c>
      <c r="G489" s="1" t="s">
        <v>358</v>
      </c>
      <c r="H489" s="3" t="s">
        <v>5584</v>
      </c>
      <c r="I489" s="1" t="s">
        <v>357</v>
      </c>
      <c r="J489" s="1" t="s">
        <v>19</v>
      </c>
      <c r="K489" s="1">
        <v>7030</v>
      </c>
      <c r="L489" s="1" t="s">
        <v>5410</v>
      </c>
      <c r="M489" s="1" t="s">
        <v>1087</v>
      </c>
      <c r="N489" s="1" t="s">
        <v>358</v>
      </c>
      <c r="P489" s="3" t="s">
        <v>65</v>
      </c>
      <c r="Q489" s="3">
        <v>6</v>
      </c>
      <c r="R489" s="28" t="s">
        <v>4942</v>
      </c>
      <c r="S489" s="3" t="s">
        <v>3061</v>
      </c>
      <c r="U489" s="3" t="s">
        <v>3061</v>
      </c>
      <c r="V489" s="3" t="s">
        <v>3061</v>
      </c>
      <c r="W489" s="1" t="s">
        <v>3061</v>
      </c>
      <c r="X489" s="1" t="s">
        <v>3061</v>
      </c>
      <c r="Y489" s="1" t="s">
        <v>3061</v>
      </c>
      <c r="Z489" s="1" t="s">
        <v>3061</v>
      </c>
      <c r="AB489" s="65" t="s">
        <v>3061</v>
      </c>
      <c r="AC489" s="1" t="s">
        <v>3061</v>
      </c>
    </row>
    <row r="490" spans="1:29" ht="14.25" customHeight="1">
      <c r="A490" s="3">
        <v>5880</v>
      </c>
      <c r="B490" s="1" t="s">
        <v>1595</v>
      </c>
      <c r="C490" s="1" t="str">
        <f>"JBT-"&amp;(MID(C488,5,3)+1)</f>
        <v>JBT-378</v>
      </c>
      <c r="D490" s="3">
        <v>4</v>
      </c>
      <c r="E490" s="3" t="s">
        <v>21</v>
      </c>
      <c r="F490" s="1" t="s">
        <v>5424</v>
      </c>
      <c r="G490" s="1" t="s">
        <v>1089</v>
      </c>
      <c r="H490" s="3" t="s">
        <v>5497</v>
      </c>
      <c r="I490" s="1" t="s">
        <v>69</v>
      </c>
      <c r="J490" s="1" t="s">
        <v>11</v>
      </c>
      <c r="K490" s="1">
        <v>7050</v>
      </c>
      <c r="L490" s="1" t="s">
        <v>5411</v>
      </c>
      <c r="M490" s="1" t="s">
        <v>1088</v>
      </c>
      <c r="N490" s="1" t="s">
        <v>1089</v>
      </c>
      <c r="O490" s="3" t="s">
        <v>5893</v>
      </c>
      <c r="P490" s="3" t="s">
        <v>21</v>
      </c>
      <c r="Q490" s="3">
        <v>7</v>
      </c>
      <c r="R490" s="28" t="s">
        <v>4943</v>
      </c>
      <c r="S490" s="3" t="s">
        <v>3061</v>
      </c>
      <c r="U490" s="3" t="s">
        <v>3061</v>
      </c>
      <c r="V490" s="3" t="s">
        <v>3061</v>
      </c>
      <c r="W490" s="1" t="s">
        <v>3061</v>
      </c>
      <c r="X490" s="1" t="s">
        <v>3061</v>
      </c>
      <c r="Y490" s="1" t="s">
        <v>3061</v>
      </c>
      <c r="Z490" s="1" t="s">
        <v>3061</v>
      </c>
      <c r="AB490" s="65" t="s">
        <v>3061</v>
      </c>
      <c r="AC490" s="1" t="s">
        <v>3061</v>
      </c>
    </row>
    <row r="491" spans="1:29" ht="14.25" customHeight="1">
      <c r="A491" s="3">
        <v>5890</v>
      </c>
      <c r="B491" s="1" t="s">
        <v>1595</v>
      </c>
      <c r="C491" s="1" t="str">
        <f>"JBT-"&amp;(MID(C490,5,3)+1)</f>
        <v>JBT-379</v>
      </c>
      <c r="D491" s="3">
        <v>4</v>
      </c>
      <c r="E491" s="3" t="s">
        <v>16</v>
      </c>
      <c r="F491" s="1" t="s">
        <v>5425</v>
      </c>
      <c r="G491" s="1" t="s">
        <v>1091</v>
      </c>
      <c r="H491" s="3" t="s">
        <v>1640</v>
      </c>
      <c r="I491" s="1" t="s">
        <v>71</v>
      </c>
      <c r="J491" s="1" t="s">
        <v>11</v>
      </c>
      <c r="K491" s="1">
        <v>7060</v>
      </c>
      <c r="L491" s="1" t="s">
        <v>5412</v>
      </c>
      <c r="M491" s="1" t="s">
        <v>1090</v>
      </c>
      <c r="N491" s="1" t="s">
        <v>1091</v>
      </c>
      <c r="P491" s="3" t="s">
        <v>16</v>
      </c>
      <c r="Q491" s="3">
        <v>7</v>
      </c>
      <c r="R491" s="28" t="s">
        <v>5717</v>
      </c>
      <c r="S491" s="3" t="s">
        <v>3061</v>
      </c>
      <c r="U491" s="3" t="s">
        <v>3061</v>
      </c>
      <c r="V491" s="3" t="s">
        <v>3061</v>
      </c>
      <c r="W491" s="1" t="s">
        <v>3061</v>
      </c>
      <c r="X491" s="1" t="s">
        <v>3061</v>
      </c>
      <c r="Y491" s="1" t="s">
        <v>3061</v>
      </c>
      <c r="Z491" s="1" t="s">
        <v>3061</v>
      </c>
      <c r="AB491" s="65" t="s">
        <v>3061</v>
      </c>
      <c r="AC491" s="1" t="s">
        <v>3061</v>
      </c>
    </row>
    <row r="492" spans="1:29" ht="14.25" customHeight="1">
      <c r="A492" s="3">
        <v>5900</v>
      </c>
      <c r="B492" s="1" t="s">
        <v>1595</v>
      </c>
      <c r="C492" s="1" t="str">
        <f>"JBT-"&amp;(MID(C491,5,3)+1)</f>
        <v>JBT-380</v>
      </c>
      <c r="D492" s="3">
        <v>4</v>
      </c>
      <c r="E492" s="3" t="s">
        <v>21</v>
      </c>
      <c r="F492" s="1" t="s">
        <v>5426</v>
      </c>
      <c r="G492" s="1" t="s">
        <v>1093</v>
      </c>
      <c r="H492" s="3" t="s">
        <v>5497</v>
      </c>
      <c r="I492" s="1" t="s">
        <v>359</v>
      </c>
      <c r="J492" s="1" t="s">
        <v>11</v>
      </c>
      <c r="K492" s="1">
        <v>7070</v>
      </c>
      <c r="L492" s="1" t="s">
        <v>5413</v>
      </c>
      <c r="M492" s="1" t="s">
        <v>1092</v>
      </c>
      <c r="N492" s="1" t="s">
        <v>1093</v>
      </c>
      <c r="O492" s="3" t="s">
        <v>5893</v>
      </c>
      <c r="P492" s="3" t="s">
        <v>21</v>
      </c>
      <c r="Q492" s="3">
        <v>7</v>
      </c>
      <c r="R492" s="28" t="s">
        <v>4944</v>
      </c>
      <c r="S492" s="3" t="s">
        <v>3061</v>
      </c>
      <c r="U492" s="3" t="s">
        <v>3061</v>
      </c>
      <c r="V492" s="3" t="s">
        <v>3061</v>
      </c>
      <c r="W492" s="1" t="s">
        <v>3061</v>
      </c>
      <c r="X492" s="1" t="s">
        <v>3061</v>
      </c>
      <c r="Y492" s="1" t="s">
        <v>3061</v>
      </c>
      <c r="Z492" s="1" t="s">
        <v>3061</v>
      </c>
      <c r="AB492" s="65" t="s">
        <v>3061</v>
      </c>
      <c r="AC492" s="1" t="s">
        <v>3061</v>
      </c>
    </row>
    <row r="493" spans="1:29" ht="14.25" customHeight="1">
      <c r="A493" s="3">
        <v>5910</v>
      </c>
      <c r="B493" s="1" t="s">
        <v>1595</v>
      </c>
      <c r="C493" s="1" t="str">
        <f>"JBT-"&amp;(MID(C492,5,3)+1)</f>
        <v>JBT-381</v>
      </c>
      <c r="D493" s="3">
        <v>4</v>
      </c>
      <c r="E493" s="3" t="s">
        <v>16</v>
      </c>
      <c r="F493" s="1" t="s">
        <v>5427</v>
      </c>
      <c r="G493" s="1" t="s">
        <v>1095</v>
      </c>
      <c r="H493" s="3" t="s">
        <v>5497</v>
      </c>
      <c r="I493" s="1" t="s">
        <v>74</v>
      </c>
      <c r="J493" s="1" t="s">
        <v>11</v>
      </c>
      <c r="K493" s="1">
        <v>7080</v>
      </c>
      <c r="L493" s="1" t="s">
        <v>5414</v>
      </c>
      <c r="M493" s="1" t="s">
        <v>1094</v>
      </c>
      <c r="N493" s="1" t="s">
        <v>1095</v>
      </c>
      <c r="P493" s="3" t="s">
        <v>16</v>
      </c>
      <c r="Q493" s="3">
        <v>7</v>
      </c>
      <c r="R493" s="28" t="s">
        <v>4945</v>
      </c>
      <c r="S493" s="3" t="s">
        <v>3061</v>
      </c>
      <c r="U493" s="3" t="s">
        <v>3061</v>
      </c>
      <c r="V493" s="3" t="s">
        <v>3061</v>
      </c>
      <c r="W493" s="1" t="s">
        <v>3061</v>
      </c>
      <c r="X493" s="1" t="s">
        <v>3061</v>
      </c>
      <c r="Y493" s="1" t="s">
        <v>3061</v>
      </c>
      <c r="Z493" s="1" t="s">
        <v>3061</v>
      </c>
      <c r="AB493" s="65" t="s">
        <v>3061</v>
      </c>
      <c r="AC493" s="1" t="s">
        <v>3061</v>
      </c>
    </row>
    <row r="494" spans="1:29" ht="14.25" customHeight="1">
      <c r="A494" s="3">
        <v>5920</v>
      </c>
      <c r="B494" s="1" t="s">
        <v>1595</v>
      </c>
      <c r="C494" s="1" t="str">
        <f>"JBT-"&amp;(MID(C493,5,3)+1)</f>
        <v>JBT-382</v>
      </c>
      <c r="D494" s="3">
        <v>4</v>
      </c>
      <c r="E494" s="3" t="s">
        <v>16</v>
      </c>
      <c r="F494" s="1" t="s">
        <v>5428</v>
      </c>
      <c r="G494" s="1" t="s">
        <v>1097</v>
      </c>
      <c r="H494" s="3" t="s">
        <v>5585</v>
      </c>
      <c r="I494" s="1" t="s">
        <v>76</v>
      </c>
      <c r="J494" s="1" t="s">
        <v>11</v>
      </c>
      <c r="K494" s="1">
        <v>7090</v>
      </c>
      <c r="L494" s="1" t="s">
        <v>5415</v>
      </c>
      <c r="M494" s="1" t="s">
        <v>1096</v>
      </c>
      <c r="N494" s="1" t="s">
        <v>1097</v>
      </c>
      <c r="P494" s="3" t="s">
        <v>16</v>
      </c>
      <c r="Q494" s="3">
        <v>7</v>
      </c>
      <c r="R494" s="28" t="s">
        <v>4946</v>
      </c>
      <c r="S494" s="3" t="s">
        <v>3061</v>
      </c>
      <c r="U494" s="3" t="s">
        <v>3061</v>
      </c>
      <c r="V494" s="3" t="s">
        <v>3061</v>
      </c>
      <c r="W494" s="1" t="s">
        <v>3061</v>
      </c>
      <c r="X494" s="1" t="s">
        <v>3061</v>
      </c>
      <c r="Y494" s="1" t="s">
        <v>3061</v>
      </c>
      <c r="Z494" s="1" t="s">
        <v>3061</v>
      </c>
      <c r="AB494" s="65" t="s">
        <v>3061</v>
      </c>
      <c r="AC494" s="1" t="s">
        <v>3061</v>
      </c>
    </row>
    <row r="495" spans="1:29" ht="14.25" customHeight="1">
      <c r="A495" s="3">
        <v>5930</v>
      </c>
      <c r="B495" s="1" t="s">
        <v>1595</v>
      </c>
      <c r="C495" s="1" t="str">
        <f>"JBT-"&amp;(MID(C494,5,3)+1)</f>
        <v>JBT-383</v>
      </c>
      <c r="D495" s="3">
        <v>4</v>
      </c>
      <c r="E495" s="3" t="s">
        <v>16</v>
      </c>
      <c r="F495" s="1" t="s">
        <v>3946</v>
      </c>
      <c r="G495" s="1" t="s">
        <v>4536</v>
      </c>
      <c r="H495" s="3" t="s">
        <v>1656</v>
      </c>
      <c r="I495" s="1" t="s">
        <v>78</v>
      </c>
      <c r="J495" s="1" t="s">
        <v>11</v>
      </c>
      <c r="K495" s="1">
        <v>7100</v>
      </c>
      <c r="L495" s="1" t="s">
        <v>5416</v>
      </c>
      <c r="M495" s="1" t="s">
        <v>793</v>
      </c>
      <c r="N495" s="1" t="s">
        <v>4536</v>
      </c>
      <c r="P495" s="3" t="s">
        <v>16</v>
      </c>
      <c r="Q495" s="3">
        <v>7</v>
      </c>
      <c r="R495" s="28" t="s">
        <v>4947</v>
      </c>
      <c r="S495" s="3" t="s">
        <v>3061</v>
      </c>
      <c r="U495" s="3" t="s">
        <v>3061</v>
      </c>
      <c r="V495" s="3" t="s">
        <v>3061</v>
      </c>
      <c r="W495" s="1" t="s">
        <v>3061</v>
      </c>
      <c r="X495" s="1" t="s">
        <v>3061</v>
      </c>
      <c r="Y495" s="1" t="s">
        <v>3061</v>
      </c>
      <c r="Z495" s="1" t="s">
        <v>3061</v>
      </c>
      <c r="AB495" s="65" t="s">
        <v>3061</v>
      </c>
      <c r="AC495" s="1" t="s">
        <v>3061</v>
      </c>
    </row>
    <row r="496" spans="1:29" ht="14.25" customHeight="1">
      <c r="A496" s="3">
        <v>5940</v>
      </c>
      <c r="B496" s="1" t="s">
        <v>1595</v>
      </c>
      <c r="C496" s="1" t="str">
        <f>"JBT-"&amp;(MID(C495,5,3)+1)</f>
        <v>JBT-384</v>
      </c>
      <c r="D496" s="3">
        <v>4</v>
      </c>
      <c r="E496" s="3" t="s">
        <v>21</v>
      </c>
      <c r="F496" s="1" t="s">
        <v>5429</v>
      </c>
      <c r="G496" s="1" t="s">
        <v>1100</v>
      </c>
      <c r="H496" s="3" t="s">
        <v>5497</v>
      </c>
      <c r="I496" s="1" t="s">
        <v>1098</v>
      </c>
      <c r="J496" s="1" t="s">
        <v>11</v>
      </c>
      <c r="K496" s="1">
        <v>7110</v>
      </c>
      <c r="L496" s="1" t="s">
        <v>5417</v>
      </c>
      <c r="M496" s="1" t="s">
        <v>1099</v>
      </c>
      <c r="N496" s="1" t="s">
        <v>1100</v>
      </c>
      <c r="O496" s="3" t="s">
        <v>5893</v>
      </c>
      <c r="P496" s="3" t="s">
        <v>21</v>
      </c>
      <c r="Q496" s="3">
        <v>7</v>
      </c>
      <c r="R496" s="28" t="s">
        <v>4948</v>
      </c>
      <c r="S496" s="3" t="s">
        <v>3061</v>
      </c>
      <c r="U496" s="3" t="s">
        <v>3061</v>
      </c>
      <c r="V496" s="3" t="s">
        <v>3061</v>
      </c>
      <c r="W496" s="1" t="s">
        <v>3061</v>
      </c>
      <c r="X496" s="1" t="s">
        <v>3061</v>
      </c>
      <c r="Y496" s="1" t="s">
        <v>3061</v>
      </c>
      <c r="Z496" s="1" t="s">
        <v>3061</v>
      </c>
      <c r="AB496" s="65" t="s">
        <v>3061</v>
      </c>
      <c r="AC496" s="1" t="s">
        <v>3061</v>
      </c>
    </row>
    <row r="497" spans="1:29" ht="14.25" customHeight="1">
      <c r="A497" s="3">
        <v>5950</v>
      </c>
      <c r="B497" s="1" t="s">
        <v>1595</v>
      </c>
      <c r="C497" s="1" t="str">
        <f>"JBT-"&amp;(MID(C496,5,3)+1)</f>
        <v>JBT-385</v>
      </c>
      <c r="D497" s="3">
        <v>4</v>
      </c>
      <c r="E497" s="3" t="s">
        <v>16</v>
      </c>
      <c r="F497" s="1" t="s">
        <v>3948</v>
      </c>
      <c r="G497" s="1" t="s">
        <v>1101</v>
      </c>
      <c r="H497" s="3" t="s">
        <v>1656</v>
      </c>
      <c r="I497" s="1" t="s">
        <v>84</v>
      </c>
      <c r="J497" s="1" t="s">
        <v>11</v>
      </c>
      <c r="K497" s="1">
        <v>7120</v>
      </c>
      <c r="L497" s="1" t="s">
        <v>5418</v>
      </c>
      <c r="M497" s="1" t="s">
        <v>796</v>
      </c>
      <c r="N497" s="1" t="s">
        <v>1101</v>
      </c>
      <c r="P497" s="3" t="s">
        <v>16</v>
      </c>
      <c r="Q497" s="3">
        <v>7</v>
      </c>
      <c r="R497" s="28" t="s">
        <v>4949</v>
      </c>
      <c r="S497" s="3" t="s">
        <v>3061</v>
      </c>
      <c r="U497" s="3" t="s">
        <v>3061</v>
      </c>
      <c r="V497" s="3" t="s">
        <v>3061</v>
      </c>
      <c r="W497" s="1" t="s">
        <v>3061</v>
      </c>
      <c r="X497" s="1" t="s">
        <v>3061</v>
      </c>
      <c r="Y497" s="1" t="s">
        <v>3061</v>
      </c>
      <c r="Z497" s="1" t="s">
        <v>3061</v>
      </c>
      <c r="AB497" s="65" t="s">
        <v>3061</v>
      </c>
      <c r="AC497" s="1" t="s">
        <v>3061</v>
      </c>
    </row>
    <row r="498" spans="1:29" ht="14.25" customHeight="1">
      <c r="A498" s="3">
        <v>5960</v>
      </c>
      <c r="B498" s="1" t="s">
        <v>1595</v>
      </c>
      <c r="C498" s="1" t="str">
        <f>"JBG-0"&amp;(MID(C489,5,3)+1)</f>
        <v>JBG-095</v>
      </c>
      <c r="D498" s="3">
        <v>3</v>
      </c>
      <c r="E498" s="3" t="s">
        <v>65</v>
      </c>
      <c r="F498" s="1" t="s">
        <v>3916</v>
      </c>
      <c r="G498" s="1" t="s">
        <v>3822</v>
      </c>
      <c r="H498" s="3" t="s">
        <v>5584</v>
      </c>
      <c r="I498" s="1" t="s">
        <v>361</v>
      </c>
      <c r="J498" s="1" t="s">
        <v>19</v>
      </c>
      <c r="K498" s="1">
        <v>7130</v>
      </c>
      <c r="L498" s="1" t="s">
        <v>5339</v>
      </c>
      <c r="M498" s="1" t="s">
        <v>3846</v>
      </c>
      <c r="N498" s="1" t="s">
        <v>4537</v>
      </c>
      <c r="P498" s="3" t="s">
        <v>65</v>
      </c>
      <c r="Q498" s="3">
        <v>5</v>
      </c>
      <c r="R498" s="28" t="s">
        <v>5840</v>
      </c>
      <c r="S498" s="3">
        <v>4010</v>
      </c>
      <c r="T498" s="1" t="s">
        <v>1523</v>
      </c>
      <c r="U498" s="3" t="s">
        <v>65</v>
      </c>
      <c r="V498" s="3">
        <v>2</v>
      </c>
      <c r="W498" s="1" t="s">
        <v>2721</v>
      </c>
      <c r="X498" s="1" t="s">
        <v>2722</v>
      </c>
      <c r="Y498" s="1" t="s">
        <v>1524</v>
      </c>
      <c r="Z498" s="1" t="s">
        <v>2723</v>
      </c>
      <c r="AB498" s="65">
        <v>0</v>
      </c>
      <c r="AC498" s="1" t="s">
        <v>4099</v>
      </c>
    </row>
    <row r="499" spans="1:29" ht="14.25" customHeight="1">
      <c r="A499" s="3">
        <v>5970</v>
      </c>
      <c r="B499" s="1" t="s">
        <v>1595</v>
      </c>
      <c r="C499" s="1" t="str">
        <f>"JBT-"&amp;(MID(C497,5,3)+1)</f>
        <v>JBT-386</v>
      </c>
      <c r="D499" s="3">
        <v>4</v>
      </c>
      <c r="E499" s="3" t="s">
        <v>21</v>
      </c>
      <c r="F499" s="1" t="s">
        <v>5643</v>
      </c>
      <c r="G499" s="1" t="s">
        <v>5644</v>
      </c>
      <c r="H499" s="3" t="s">
        <v>5645</v>
      </c>
      <c r="I499" s="1" t="s">
        <v>310</v>
      </c>
      <c r="J499" s="1" t="s">
        <v>11</v>
      </c>
      <c r="K499" s="1">
        <v>7150</v>
      </c>
      <c r="L499" s="1" t="s">
        <v>5340</v>
      </c>
      <c r="M499" s="1" t="s">
        <v>4538</v>
      </c>
      <c r="N499" s="1" t="s">
        <v>4539</v>
      </c>
      <c r="O499" s="61" t="s">
        <v>5881</v>
      </c>
      <c r="P499" s="3" t="s">
        <v>21</v>
      </c>
      <c r="Q499" s="3">
        <v>6</v>
      </c>
      <c r="R499" s="28" t="s">
        <v>5891</v>
      </c>
      <c r="S499" s="3">
        <v>4015</v>
      </c>
      <c r="U499" s="3" t="s">
        <v>21</v>
      </c>
      <c r="V499" s="3">
        <v>3</v>
      </c>
      <c r="W499" s="1" t="s">
        <v>3061</v>
      </c>
      <c r="X499" s="1" t="s">
        <v>3061</v>
      </c>
      <c r="Y499" s="1" t="s">
        <v>3061</v>
      </c>
      <c r="Z499" s="1" t="s">
        <v>3061</v>
      </c>
      <c r="AA499" s="61" t="s">
        <v>5881</v>
      </c>
      <c r="AB499" s="65" t="s">
        <v>3061</v>
      </c>
      <c r="AC499" s="1" t="s">
        <v>5159</v>
      </c>
    </row>
    <row r="500" spans="1:29" ht="14.25" customHeight="1">
      <c r="A500" s="3">
        <v>5980</v>
      </c>
      <c r="B500" s="1" t="s">
        <v>1595</v>
      </c>
      <c r="C500" s="1" t="str">
        <f>"JBT-"&amp;(MID(C499,5,3)+1)</f>
        <v>JBT-387</v>
      </c>
      <c r="D500" s="3">
        <v>4</v>
      </c>
      <c r="E500" s="3" t="s">
        <v>16</v>
      </c>
      <c r="F500" s="1" t="s">
        <v>3954</v>
      </c>
      <c r="G500" s="1" t="s">
        <v>5192</v>
      </c>
      <c r="H500" s="3" t="s">
        <v>2404</v>
      </c>
      <c r="I500" s="1" t="s">
        <v>3831</v>
      </c>
      <c r="J500" s="1" t="s">
        <v>11</v>
      </c>
      <c r="K500" s="1">
        <v>7160</v>
      </c>
      <c r="L500" s="1" t="s">
        <v>5341</v>
      </c>
      <c r="M500" s="1" t="s">
        <v>3847</v>
      </c>
      <c r="N500" s="1" t="s">
        <v>4540</v>
      </c>
      <c r="P500" s="3" t="s">
        <v>16</v>
      </c>
      <c r="Q500" s="3">
        <v>7</v>
      </c>
      <c r="R500" s="28" t="s">
        <v>5842</v>
      </c>
      <c r="S500" s="3">
        <v>4050</v>
      </c>
      <c r="T500" s="1" t="s">
        <v>3219</v>
      </c>
      <c r="U500" s="3" t="s">
        <v>16</v>
      </c>
      <c r="V500" s="3">
        <v>3</v>
      </c>
      <c r="W500" s="1" t="s">
        <v>2733</v>
      </c>
      <c r="X500" s="1" t="s">
        <v>2734</v>
      </c>
      <c r="Y500" s="1" t="s">
        <v>2735</v>
      </c>
      <c r="Z500" s="1" t="s">
        <v>2736</v>
      </c>
      <c r="AB500" s="65" t="s">
        <v>2404</v>
      </c>
      <c r="AC500" s="1" t="s">
        <v>4104</v>
      </c>
    </row>
    <row r="501" spans="1:29" ht="14.25" customHeight="1">
      <c r="A501" s="3">
        <v>5990</v>
      </c>
      <c r="B501" s="1" t="s">
        <v>1595</v>
      </c>
      <c r="C501" s="1" t="str">
        <f>"JBT-"&amp;(MID(C500,5,3)+1)</f>
        <v>JBT-388</v>
      </c>
      <c r="D501" s="3">
        <v>4</v>
      </c>
      <c r="E501" s="3" t="s">
        <v>16</v>
      </c>
      <c r="F501" s="1" t="s">
        <v>3817</v>
      </c>
      <c r="G501" s="1" t="s">
        <v>5619</v>
      </c>
      <c r="H501" s="3" t="s">
        <v>1775</v>
      </c>
      <c r="I501" s="1" t="s">
        <v>362</v>
      </c>
      <c r="J501" s="1" t="s">
        <v>11</v>
      </c>
      <c r="K501" s="1">
        <v>7170</v>
      </c>
      <c r="L501" s="1" t="s">
        <v>5342</v>
      </c>
      <c r="M501" s="1" t="s">
        <v>3817</v>
      </c>
      <c r="N501" s="1" t="s">
        <v>4541</v>
      </c>
      <c r="P501" s="3" t="s">
        <v>16</v>
      </c>
      <c r="Q501" s="3">
        <v>7</v>
      </c>
      <c r="R501" s="28" t="s">
        <v>5843</v>
      </c>
      <c r="S501" s="3">
        <v>4060</v>
      </c>
      <c r="T501" s="1" t="s">
        <v>3217</v>
      </c>
      <c r="U501" s="3" t="s">
        <v>21</v>
      </c>
      <c r="V501" s="3">
        <v>3</v>
      </c>
      <c r="W501" s="1" t="s">
        <v>2725</v>
      </c>
      <c r="X501" s="1" t="s">
        <v>2726</v>
      </c>
      <c r="Y501" s="1" t="s">
        <v>2393</v>
      </c>
      <c r="Z501" s="1" t="s">
        <v>2394</v>
      </c>
      <c r="AB501" s="65" t="s">
        <v>1775</v>
      </c>
      <c r="AC501" s="1" t="s">
        <v>4100</v>
      </c>
    </row>
    <row r="502" spans="1:29" ht="14.25" customHeight="1">
      <c r="A502" s="3">
        <v>6000</v>
      </c>
      <c r="B502" s="1" t="s">
        <v>1595</v>
      </c>
      <c r="C502" s="1" t="str">
        <f>"JBT-"&amp;(MID(C501,5,3)+1)</f>
        <v>JBT-389</v>
      </c>
      <c r="D502" s="3">
        <v>4</v>
      </c>
      <c r="E502" s="3" t="s">
        <v>16</v>
      </c>
      <c r="F502" s="1" t="s">
        <v>3818</v>
      </c>
      <c r="G502" s="1" t="s">
        <v>3819</v>
      </c>
      <c r="H502" s="3" t="s">
        <v>1656</v>
      </c>
      <c r="I502" s="1" t="s">
        <v>364</v>
      </c>
      <c r="J502" s="1" t="s">
        <v>11</v>
      </c>
      <c r="K502" s="1">
        <v>7180</v>
      </c>
      <c r="L502" s="1" t="s">
        <v>5343</v>
      </c>
      <c r="M502" s="1" t="s">
        <v>3818</v>
      </c>
      <c r="N502" s="1" t="s">
        <v>3819</v>
      </c>
      <c r="P502" s="3" t="s">
        <v>16</v>
      </c>
      <c r="Q502" s="3">
        <v>7</v>
      </c>
      <c r="R502" s="28" t="s">
        <v>5844</v>
      </c>
      <c r="S502" s="3">
        <v>4030</v>
      </c>
      <c r="T502" s="1" t="s">
        <v>1529</v>
      </c>
      <c r="U502" s="3" t="s">
        <v>16</v>
      </c>
      <c r="V502" s="3">
        <v>3</v>
      </c>
      <c r="W502" s="1" t="s">
        <v>2743</v>
      </c>
      <c r="X502" s="1" t="s">
        <v>2744</v>
      </c>
      <c r="Y502" s="1" t="s">
        <v>2745</v>
      </c>
      <c r="Z502" s="1" t="s">
        <v>2746</v>
      </c>
      <c r="AB502" s="65" t="s">
        <v>1656</v>
      </c>
      <c r="AC502" s="1" t="s">
        <v>4101</v>
      </c>
    </row>
    <row r="503" spans="1:29" ht="14.25" customHeight="1">
      <c r="A503" s="3">
        <v>6010</v>
      </c>
      <c r="B503" s="1" t="s">
        <v>1595</v>
      </c>
      <c r="C503" s="1" t="str">
        <f>"JBT-"&amp;(MID(C502,5,3)+1)</f>
        <v>JBT-390</v>
      </c>
      <c r="D503" s="3">
        <v>4</v>
      </c>
      <c r="E503" s="3" t="s">
        <v>16</v>
      </c>
      <c r="F503" s="1" t="s">
        <v>3820</v>
      </c>
      <c r="G503" s="1" t="s">
        <v>3821</v>
      </c>
      <c r="H503" s="3" t="s">
        <v>1695</v>
      </c>
      <c r="I503" s="1" t="s">
        <v>366</v>
      </c>
      <c r="J503" s="1" t="s">
        <v>11</v>
      </c>
      <c r="K503" s="1">
        <v>7190</v>
      </c>
      <c r="L503" s="1" t="s">
        <v>5344</v>
      </c>
      <c r="M503" s="1" t="s">
        <v>3820</v>
      </c>
      <c r="N503" s="1" t="s">
        <v>3821</v>
      </c>
      <c r="P503" s="3" t="s">
        <v>16</v>
      </c>
      <c r="Q503" s="3">
        <v>7</v>
      </c>
      <c r="R503" s="28" t="s">
        <v>5845</v>
      </c>
      <c r="S503" s="3">
        <v>4040</v>
      </c>
      <c r="T503" s="1" t="s">
        <v>1531</v>
      </c>
      <c r="U503" s="3" t="s">
        <v>16</v>
      </c>
      <c r="V503" s="3">
        <v>3</v>
      </c>
      <c r="W503" s="1" t="s">
        <v>2738</v>
      </c>
      <c r="X503" s="1" t="s">
        <v>2739</v>
      </c>
      <c r="Y503" s="1" t="s">
        <v>2740</v>
      </c>
      <c r="Z503" s="1" t="s">
        <v>2741</v>
      </c>
      <c r="AB503" s="65" t="s">
        <v>1695</v>
      </c>
      <c r="AC503" s="1" t="s">
        <v>4102</v>
      </c>
    </row>
    <row r="504" spans="1:29" ht="14.25" customHeight="1">
      <c r="A504" s="3">
        <v>6020</v>
      </c>
      <c r="B504" s="1" t="s">
        <v>1595</v>
      </c>
      <c r="C504" s="1" t="str">
        <f>"JBT-"&amp;(MID(C503,5,3)+1)</f>
        <v>JBT-391</v>
      </c>
      <c r="D504" s="3">
        <v>4</v>
      </c>
      <c r="E504" s="3" t="s">
        <v>16</v>
      </c>
      <c r="F504" s="1" t="s">
        <v>3953</v>
      </c>
      <c r="G504" s="1" t="s">
        <v>5189</v>
      </c>
      <c r="H504" s="3" t="s">
        <v>1775</v>
      </c>
      <c r="I504" s="1" t="s">
        <v>3833</v>
      </c>
      <c r="J504" s="1" t="s">
        <v>11</v>
      </c>
      <c r="K504" s="1">
        <v>7200</v>
      </c>
      <c r="L504" s="1" t="s">
        <v>5287</v>
      </c>
      <c r="M504" s="1" t="s">
        <v>5291</v>
      </c>
      <c r="N504" s="1" t="s">
        <v>3849</v>
      </c>
      <c r="P504" s="3" t="s">
        <v>16</v>
      </c>
      <c r="Q504" s="3">
        <v>7</v>
      </c>
      <c r="R504" s="28" t="s">
        <v>5846</v>
      </c>
      <c r="S504" s="3">
        <v>4080</v>
      </c>
      <c r="T504" s="1" t="s">
        <v>1527</v>
      </c>
      <c r="U504" s="3" t="s">
        <v>16</v>
      </c>
      <c r="V504" s="3">
        <v>3</v>
      </c>
      <c r="W504" s="1" t="s">
        <v>2728</v>
      </c>
      <c r="X504" s="1" t="s">
        <v>2729</v>
      </c>
      <c r="Y504" s="1" t="s">
        <v>2730</v>
      </c>
      <c r="Z504" s="1" t="s">
        <v>2731</v>
      </c>
      <c r="AB504" s="65" t="s">
        <v>1775</v>
      </c>
      <c r="AC504" s="1" t="s">
        <v>4103</v>
      </c>
    </row>
    <row r="505" spans="1:29" ht="14.25" customHeight="1">
      <c r="A505" s="3">
        <v>6030</v>
      </c>
      <c r="B505" s="1" t="s">
        <v>1595</v>
      </c>
      <c r="C505" s="1" t="str">
        <f>"JBG-0"&amp;(MID(C498,5,3)+1)</f>
        <v>JBG-096</v>
      </c>
      <c r="D505" s="3">
        <v>3</v>
      </c>
      <c r="E505" s="3" t="s">
        <v>65</v>
      </c>
      <c r="F505" s="1" t="s">
        <v>3917</v>
      </c>
      <c r="G505" s="1" t="s">
        <v>3823</v>
      </c>
      <c r="H505" s="3" t="s">
        <v>5584</v>
      </c>
      <c r="I505" s="42" t="s">
        <v>361</v>
      </c>
      <c r="J505" s="42" t="s">
        <v>19</v>
      </c>
      <c r="K505" s="1">
        <v>7210</v>
      </c>
      <c r="L505" s="1" t="s">
        <v>5345</v>
      </c>
      <c r="M505" s="1" t="s">
        <v>3850</v>
      </c>
      <c r="N505" s="1" t="s">
        <v>4542</v>
      </c>
      <c r="P505" s="3" t="s">
        <v>65</v>
      </c>
      <c r="Q505" s="3">
        <v>6</v>
      </c>
      <c r="R505" s="28" t="s">
        <v>5847</v>
      </c>
      <c r="S505" s="3">
        <v>4100</v>
      </c>
      <c r="T505" s="1" t="s">
        <v>3223</v>
      </c>
      <c r="U505" s="3" t="s">
        <v>65</v>
      </c>
      <c r="V505" s="3">
        <v>2</v>
      </c>
      <c r="W505" s="1" t="s">
        <v>2748</v>
      </c>
      <c r="X505" s="1" t="s">
        <v>2749</v>
      </c>
      <c r="Y505" s="1" t="s">
        <v>2750</v>
      </c>
      <c r="Z505" s="1" t="s">
        <v>2751</v>
      </c>
      <c r="AB505" s="65">
        <v>0</v>
      </c>
      <c r="AC505" s="1" t="s">
        <v>4105</v>
      </c>
    </row>
    <row r="506" spans="1:29" ht="14.25" customHeight="1">
      <c r="A506" s="3">
        <v>6040</v>
      </c>
      <c r="B506" s="1" t="s">
        <v>1595</v>
      </c>
      <c r="C506" s="1" t="str">
        <f>"JBT-"&amp;(MID(C504,5,3)+1)</f>
        <v>JBT-392</v>
      </c>
      <c r="D506" s="3">
        <v>4</v>
      </c>
      <c r="E506" s="3" t="s">
        <v>21</v>
      </c>
      <c r="F506" s="1" t="s">
        <v>5643</v>
      </c>
      <c r="G506" s="1" t="s">
        <v>5646</v>
      </c>
      <c r="H506" s="3" t="s">
        <v>5645</v>
      </c>
      <c r="I506" s="42" t="s">
        <v>310</v>
      </c>
      <c r="J506" s="42" t="s">
        <v>11</v>
      </c>
      <c r="K506" s="1">
        <v>7230</v>
      </c>
      <c r="L506" s="1" t="s">
        <v>5346</v>
      </c>
      <c r="M506" s="1" t="s">
        <v>4538</v>
      </c>
      <c r="N506" s="1" t="s">
        <v>4543</v>
      </c>
      <c r="O506" s="61" t="s">
        <v>5882</v>
      </c>
      <c r="P506" s="3" t="s">
        <v>21</v>
      </c>
      <c r="Q506" s="3">
        <v>7</v>
      </c>
      <c r="R506" s="28" t="s">
        <v>5892</v>
      </c>
      <c r="S506" s="3">
        <v>4105</v>
      </c>
      <c r="U506" s="3" t="s">
        <v>21</v>
      </c>
      <c r="V506" s="3">
        <v>3</v>
      </c>
      <c r="W506" s="1" t="s">
        <v>3061</v>
      </c>
      <c r="X506" s="1" t="s">
        <v>3061</v>
      </c>
      <c r="Y506" s="1" t="s">
        <v>3061</v>
      </c>
      <c r="Z506" s="1" t="s">
        <v>3061</v>
      </c>
      <c r="AA506" s="61" t="s">
        <v>5882</v>
      </c>
      <c r="AB506" s="65" t="s">
        <v>3061</v>
      </c>
      <c r="AC506" s="1" t="s">
        <v>5162</v>
      </c>
    </row>
    <row r="507" spans="1:29" ht="15">
      <c r="A507" s="3">
        <v>6050</v>
      </c>
      <c r="B507" s="1" t="s">
        <v>1595</v>
      </c>
      <c r="C507" s="1" t="str">
        <f>"JBT-"&amp;(MID(C506,5,3)+1)</f>
        <v>JBT-393</v>
      </c>
      <c r="D507" s="3">
        <v>4</v>
      </c>
      <c r="E507" s="3" t="s">
        <v>16</v>
      </c>
      <c r="F507" s="1" t="s">
        <v>3956</v>
      </c>
      <c r="G507" s="1" t="s">
        <v>5191</v>
      </c>
      <c r="H507" s="3" t="s">
        <v>2404</v>
      </c>
      <c r="I507" s="42" t="s">
        <v>3831</v>
      </c>
      <c r="J507" s="42" t="s">
        <v>11</v>
      </c>
      <c r="K507" s="1">
        <v>7240</v>
      </c>
      <c r="L507" s="1" t="s">
        <v>5347</v>
      </c>
      <c r="M507" s="1" t="s">
        <v>4544</v>
      </c>
      <c r="N507" s="1" t="s">
        <v>3848</v>
      </c>
      <c r="P507" s="3" t="s">
        <v>16</v>
      </c>
      <c r="Q507" s="3">
        <v>7</v>
      </c>
      <c r="R507" s="28" t="s">
        <v>5849</v>
      </c>
      <c r="S507" s="3">
        <v>4140</v>
      </c>
      <c r="T507" s="1" t="s">
        <v>3227</v>
      </c>
      <c r="U507" s="3" t="s">
        <v>16</v>
      </c>
      <c r="V507" s="3">
        <v>3</v>
      </c>
      <c r="W507" s="1" t="s">
        <v>2758</v>
      </c>
      <c r="X507" s="1" t="s">
        <v>2759</v>
      </c>
      <c r="Y507" s="1" t="s">
        <v>2760</v>
      </c>
      <c r="Z507" s="1" t="s">
        <v>2761</v>
      </c>
      <c r="AB507" s="65" t="s">
        <v>2404</v>
      </c>
      <c r="AC507" s="1" t="s">
        <v>4110</v>
      </c>
    </row>
    <row r="508" spans="1:29" ht="14.25" customHeight="1">
      <c r="A508" s="3">
        <v>6060</v>
      </c>
      <c r="B508" s="1" t="s">
        <v>1595</v>
      </c>
      <c r="C508" s="1" t="str">
        <f>"JBT-"&amp;(MID(C507,5,3)+1)</f>
        <v>JBT-394</v>
      </c>
      <c r="D508" s="3">
        <v>4</v>
      </c>
      <c r="E508" s="3" t="s">
        <v>16</v>
      </c>
      <c r="F508" s="1" t="s">
        <v>3824</v>
      </c>
      <c r="G508" s="1" t="s">
        <v>5620</v>
      </c>
      <c r="H508" s="3" t="s">
        <v>1775</v>
      </c>
      <c r="I508" s="42" t="s">
        <v>362</v>
      </c>
      <c r="J508" s="42" t="s">
        <v>11</v>
      </c>
      <c r="K508" s="1">
        <v>7250</v>
      </c>
      <c r="L508" s="1" t="s">
        <v>5348</v>
      </c>
      <c r="M508" s="1" t="s">
        <v>3824</v>
      </c>
      <c r="N508" s="1" t="s">
        <v>4545</v>
      </c>
      <c r="P508" s="3" t="s">
        <v>16</v>
      </c>
      <c r="Q508" s="3">
        <v>7</v>
      </c>
      <c r="R508" s="28" t="s">
        <v>5850</v>
      </c>
      <c r="S508" s="3">
        <v>4150</v>
      </c>
      <c r="T508" s="1" t="s">
        <v>3224</v>
      </c>
      <c r="U508" s="3" t="s">
        <v>21</v>
      </c>
      <c r="V508" s="3">
        <v>3</v>
      </c>
      <c r="W508" s="1" t="s">
        <v>2752</v>
      </c>
      <c r="X508" s="1" t="s">
        <v>2753</v>
      </c>
      <c r="Y508" s="1" t="s">
        <v>2445</v>
      </c>
      <c r="Z508" s="1" t="s">
        <v>2446</v>
      </c>
      <c r="AB508" s="65" t="s">
        <v>1775</v>
      </c>
      <c r="AC508" s="1" t="s">
        <v>4106</v>
      </c>
    </row>
    <row r="509" spans="1:29" ht="14.25" customHeight="1">
      <c r="A509" s="3">
        <v>6070</v>
      </c>
      <c r="B509" s="1" t="s">
        <v>1595</v>
      </c>
      <c r="C509" s="1" t="str">
        <f>"JBT-"&amp;(MID(C508,5,3)+1)</f>
        <v>JBT-395</v>
      </c>
      <c r="D509" s="3">
        <v>4</v>
      </c>
      <c r="E509" s="3" t="s">
        <v>16</v>
      </c>
      <c r="F509" s="1" t="s">
        <v>3825</v>
      </c>
      <c r="G509" s="1" t="s">
        <v>3826</v>
      </c>
      <c r="H509" s="3" t="s">
        <v>1656</v>
      </c>
      <c r="I509" s="42" t="s">
        <v>364</v>
      </c>
      <c r="J509" s="42" t="s">
        <v>11</v>
      </c>
      <c r="K509" s="1">
        <v>7260</v>
      </c>
      <c r="L509" s="1" t="s">
        <v>5349</v>
      </c>
      <c r="M509" s="1" t="s">
        <v>3825</v>
      </c>
      <c r="N509" s="1" t="s">
        <v>3826</v>
      </c>
      <c r="P509" s="3" t="s">
        <v>16</v>
      </c>
      <c r="Q509" s="3">
        <v>7</v>
      </c>
      <c r="R509" s="28" t="s">
        <v>5851</v>
      </c>
      <c r="S509" s="3">
        <v>4120</v>
      </c>
      <c r="T509" s="1" t="s">
        <v>3229</v>
      </c>
      <c r="U509" s="3" t="s">
        <v>16</v>
      </c>
      <c r="V509" s="3">
        <v>3</v>
      </c>
      <c r="W509" s="1" t="s">
        <v>2766</v>
      </c>
      <c r="X509" s="1" t="s">
        <v>2767</v>
      </c>
      <c r="Y509" s="1" t="s">
        <v>2768</v>
      </c>
      <c r="Z509" s="1" t="s">
        <v>2769</v>
      </c>
      <c r="AB509" s="65" t="s">
        <v>1656</v>
      </c>
      <c r="AC509" s="1" t="s">
        <v>4107</v>
      </c>
    </row>
    <row r="510" spans="1:29" ht="14.25" customHeight="1">
      <c r="A510" s="3">
        <v>6080</v>
      </c>
      <c r="B510" s="1" t="s">
        <v>1595</v>
      </c>
      <c r="C510" s="1" t="str">
        <f>"JBT-"&amp;(MID(C509,5,3)+1)</f>
        <v>JBT-396</v>
      </c>
      <c r="D510" s="3">
        <v>4</v>
      </c>
      <c r="E510" s="3" t="s">
        <v>16</v>
      </c>
      <c r="F510" s="1" t="s">
        <v>3827</v>
      </c>
      <c r="G510" s="1" t="s">
        <v>3828</v>
      </c>
      <c r="H510" s="3" t="s">
        <v>1695</v>
      </c>
      <c r="I510" s="42" t="s">
        <v>366</v>
      </c>
      <c r="J510" s="42" t="s">
        <v>11</v>
      </c>
      <c r="K510" s="1">
        <v>7270</v>
      </c>
      <c r="L510" s="1" t="s">
        <v>5350</v>
      </c>
      <c r="M510" s="1" t="s">
        <v>3827</v>
      </c>
      <c r="N510" s="1" t="s">
        <v>3828</v>
      </c>
      <c r="P510" s="3" t="s">
        <v>16</v>
      </c>
      <c r="Q510" s="3">
        <v>7</v>
      </c>
      <c r="R510" s="28" t="s">
        <v>5852</v>
      </c>
      <c r="S510" s="3">
        <v>4130</v>
      </c>
      <c r="T510" s="1" t="s">
        <v>3231</v>
      </c>
      <c r="U510" s="3" t="s">
        <v>16</v>
      </c>
      <c r="V510" s="3">
        <v>3</v>
      </c>
      <c r="W510" s="1" t="s">
        <v>2762</v>
      </c>
      <c r="X510" s="1" t="s">
        <v>2763</v>
      </c>
      <c r="Y510" s="1" t="s">
        <v>2764</v>
      </c>
      <c r="Z510" s="1" t="s">
        <v>2765</v>
      </c>
      <c r="AB510" s="65" t="s">
        <v>1695</v>
      </c>
      <c r="AC510" s="1" t="s">
        <v>4108</v>
      </c>
    </row>
    <row r="511" spans="1:29" ht="14.25" customHeight="1">
      <c r="A511" s="3">
        <v>6090</v>
      </c>
      <c r="B511" s="1" t="s">
        <v>1595</v>
      </c>
      <c r="C511" s="1" t="str">
        <f>"JBT-"&amp;(MID(C510,5,3)+1)</f>
        <v>JBT-397</v>
      </c>
      <c r="D511" s="3">
        <v>4</v>
      </c>
      <c r="E511" s="3" t="s">
        <v>16</v>
      </c>
      <c r="F511" s="1" t="s">
        <v>3955</v>
      </c>
      <c r="G511" s="1" t="s">
        <v>5190</v>
      </c>
      <c r="H511" s="3" t="s">
        <v>1775</v>
      </c>
      <c r="I511" s="42" t="s">
        <v>3833</v>
      </c>
      <c r="J511" s="42" t="s">
        <v>11</v>
      </c>
      <c r="K511" s="1">
        <v>7280</v>
      </c>
      <c r="L511" s="42" t="s">
        <v>5288</v>
      </c>
      <c r="M511" s="1" t="s">
        <v>5292</v>
      </c>
      <c r="N511" s="1" t="s">
        <v>3852</v>
      </c>
      <c r="P511" s="3" t="s">
        <v>16</v>
      </c>
      <c r="Q511" s="3">
        <v>7</v>
      </c>
      <c r="R511" s="28" t="s">
        <v>5853</v>
      </c>
      <c r="S511" s="3">
        <v>4170</v>
      </c>
      <c r="T511" s="1" t="s">
        <v>3226</v>
      </c>
      <c r="U511" s="3" t="s">
        <v>16</v>
      </c>
      <c r="V511" s="3">
        <v>3</v>
      </c>
      <c r="W511" s="1" t="s">
        <v>2754</v>
      </c>
      <c r="X511" s="1" t="s">
        <v>2755</v>
      </c>
      <c r="Y511" s="1" t="s">
        <v>2756</v>
      </c>
      <c r="Z511" s="1" t="s">
        <v>2757</v>
      </c>
      <c r="AB511" s="65" t="s">
        <v>1775</v>
      </c>
      <c r="AC511" s="1" t="s">
        <v>4109</v>
      </c>
    </row>
    <row r="512" spans="1:29" ht="14.25" customHeight="1">
      <c r="A512" s="3">
        <v>6100</v>
      </c>
      <c r="B512" s="1" t="s">
        <v>1595</v>
      </c>
      <c r="C512" s="1" t="str">
        <f>"JBG-0"&amp;(MID(C505,5,3)+1)</f>
        <v>JBG-097</v>
      </c>
      <c r="D512" s="3">
        <v>3</v>
      </c>
      <c r="E512" s="3" t="s">
        <v>65</v>
      </c>
      <c r="F512" s="1" t="s">
        <v>5430</v>
      </c>
      <c r="G512" s="1" t="s">
        <v>1105</v>
      </c>
      <c r="H512" s="3" t="s">
        <v>5584</v>
      </c>
      <c r="I512" s="1" t="s">
        <v>368</v>
      </c>
      <c r="J512" s="1" t="s">
        <v>19</v>
      </c>
      <c r="K512" s="1">
        <v>7290</v>
      </c>
      <c r="L512" s="1" t="s">
        <v>5419</v>
      </c>
      <c r="M512" s="1" t="s">
        <v>1104</v>
      </c>
      <c r="N512" s="1" t="s">
        <v>1105</v>
      </c>
      <c r="P512" s="3" t="s">
        <v>65</v>
      </c>
      <c r="Q512" s="3">
        <v>6</v>
      </c>
      <c r="R512" s="28" t="s">
        <v>4950</v>
      </c>
      <c r="S512" s="3" t="s">
        <v>3061</v>
      </c>
      <c r="U512" s="3" t="s">
        <v>3061</v>
      </c>
      <c r="V512" s="3" t="s">
        <v>3061</v>
      </c>
      <c r="W512" s="1" t="s">
        <v>3061</v>
      </c>
      <c r="X512" s="1" t="s">
        <v>3061</v>
      </c>
      <c r="Y512" s="1" t="s">
        <v>3061</v>
      </c>
      <c r="Z512" s="1" t="s">
        <v>3061</v>
      </c>
      <c r="AB512" s="65" t="s">
        <v>3061</v>
      </c>
      <c r="AC512" s="1" t="s">
        <v>3061</v>
      </c>
    </row>
    <row r="513" spans="1:29" ht="14.25" customHeight="1">
      <c r="A513" s="3">
        <v>6110</v>
      </c>
      <c r="B513" s="1" t="s">
        <v>1595</v>
      </c>
      <c r="C513" s="1" t="str">
        <f>"JBT-"&amp;(MID(C511,5,3)+1)</f>
        <v>JBT-398</v>
      </c>
      <c r="D513" s="3">
        <v>4</v>
      </c>
      <c r="E513" s="3" t="s">
        <v>16</v>
      </c>
      <c r="F513" s="1" t="s">
        <v>1106</v>
      </c>
      <c r="G513" s="1" t="s">
        <v>1107</v>
      </c>
      <c r="H513" s="3" t="s">
        <v>1656</v>
      </c>
      <c r="I513" s="1" t="s">
        <v>329</v>
      </c>
      <c r="J513" s="1" t="s">
        <v>11</v>
      </c>
      <c r="K513" s="1">
        <v>7310</v>
      </c>
      <c r="L513" s="1" t="s">
        <v>5420</v>
      </c>
      <c r="M513" s="1" t="s">
        <v>1106</v>
      </c>
      <c r="N513" s="1" t="s">
        <v>1107</v>
      </c>
      <c r="P513" s="3" t="s">
        <v>16</v>
      </c>
      <c r="Q513" s="3">
        <v>7</v>
      </c>
      <c r="R513" s="28" t="s">
        <v>4951</v>
      </c>
      <c r="S513" s="3" t="s">
        <v>3061</v>
      </c>
      <c r="U513" s="3" t="s">
        <v>3061</v>
      </c>
      <c r="V513" s="3" t="s">
        <v>3061</v>
      </c>
      <c r="W513" s="1" t="s">
        <v>3061</v>
      </c>
      <c r="X513" s="1" t="s">
        <v>3061</v>
      </c>
      <c r="Y513" s="1" t="s">
        <v>3061</v>
      </c>
      <c r="Z513" s="1" t="s">
        <v>3061</v>
      </c>
      <c r="AB513" s="65" t="s">
        <v>3061</v>
      </c>
      <c r="AC513" s="1" t="s">
        <v>3061</v>
      </c>
    </row>
    <row r="514" spans="1:29" ht="14.25" customHeight="1">
      <c r="A514" s="3">
        <v>6120</v>
      </c>
      <c r="B514" s="1" t="s">
        <v>1595</v>
      </c>
      <c r="C514" s="1" t="str">
        <f>"JBT-"&amp;(MID(C512,5,3)+1)</f>
        <v>JBT-98</v>
      </c>
      <c r="D514" s="3">
        <v>4</v>
      </c>
      <c r="E514" s="3" t="s">
        <v>16</v>
      </c>
      <c r="F514" s="1" t="s">
        <v>1108</v>
      </c>
      <c r="G514" s="1" t="s">
        <v>1109</v>
      </c>
      <c r="H514" s="3" t="s">
        <v>5585</v>
      </c>
      <c r="I514" s="1" t="s">
        <v>270</v>
      </c>
      <c r="J514" s="1" t="s">
        <v>11</v>
      </c>
      <c r="K514" s="1">
        <v>7320</v>
      </c>
      <c r="L514" s="1" t="s">
        <v>5421</v>
      </c>
      <c r="M514" s="1" t="s">
        <v>1108</v>
      </c>
      <c r="N514" s="1" t="s">
        <v>1109</v>
      </c>
      <c r="P514" s="3" t="s">
        <v>16</v>
      </c>
      <c r="Q514" s="3">
        <v>7</v>
      </c>
      <c r="R514" s="28" t="s">
        <v>4952</v>
      </c>
      <c r="S514" s="3" t="s">
        <v>3061</v>
      </c>
      <c r="U514" s="3" t="s">
        <v>3061</v>
      </c>
      <c r="V514" s="3" t="s">
        <v>3061</v>
      </c>
      <c r="W514" s="1" t="s">
        <v>3061</v>
      </c>
      <c r="X514" s="1" t="s">
        <v>3061</v>
      </c>
      <c r="Y514" s="1" t="s">
        <v>3061</v>
      </c>
      <c r="Z514" s="1" t="s">
        <v>3061</v>
      </c>
      <c r="AB514" s="65" t="s">
        <v>3061</v>
      </c>
      <c r="AC514" s="1" t="s">
        <v>3061</v>
      </c>
    </row>
    <row r="515" spans="1:29" ht="14.25" customHeight="1">
      <c r="A515" s="3">
        <v>6130</v>
      </c>
      <c r="B515" s="1" t="s">
        <v>1595</v>
      </c>
      <c r="C515" s="1" t="str">
        <f>"JBT-"&amp;(MID(C513,5,3)+1)</f>
        <v>JBT-399</v>
      </c>
      <c r="D515" s="3">
        <v>4</v>
      </c>
      <c r="E515" s="3" t="s">
        <v>21</v>
      </c>
      <c r="F515" s="1" t="s">
        <v>1110</v>
      </c>
      <c r="G515" s="1" t="s">
        <v>4546</v>
      </c>
      <c r="H515" s="3" t="s">
        <v>1775</v>
      </c>
      <c r="I515" s="1" t="s">
        <v>271</v>
      </c>
      <c r="J515" s="1" t="s">
        <v>11</v>
      </c>
      <c r="K515" s="1">
        <v>7330</v>
      </c>
      <c r="L515" s="1" t="s">
        <v>5422</v>
      </c>
      <c r="M515" s="1" t="s">
        <v>1110</v>
      </c>
      <c r="N515" s="1" t="s">
        <v>4546</v>
      </c>
      <c r="O515" s="3" t="s">
        <v>5893</v>
      </c>
      <c r="P515" s="3" t="s">
        <v>21</v>
      </c>
      <c r="Q515" s="3">
        <v>7</v>
      </c>
      <c r="R515" s="28" t="s">
        <v>4953</v>
      </c>
      <c r="S515" s="3" t="s">
        <v>3061</v>
      </c>
      <c r="U515" s="3" t="s">
        <v>3061</v>
      </c>
      <c r="V515" s="3" t="s">
        <v>3061</v>
      </c>
      <c r="W515" s="1" t="s">
        <v>3061</v>
      </c>
      <c r="X515" s="1" t="s">
        <v>3061</v>
      </c>
      <c r="Y515" s="1" t="s">
        <v>3061</v>
      </c>
      <c r="Z515" s="1" t="s">
        <v>3061</v>
      </c>
      <c r="AB515" s="65" t="s">
        <v>3061</v>
      </c>
      <c r="AC515" s="1" t="s">
        <v>3061</v>
      </c>
    </row>
    <row r="516" spans="1:29" ht="14.25" customHeight="1">
      <c r="A516" s="3">
        <v>6140</v>
      </c>
      <c r="B516" s="1" t="s">
        <v>1595</v>
      </c>
      <c r="C516" s="1" t="str">
        <f>"JBG-0"&amp;(MID(C512,5,3)+1)</f>
        <v>JBG-098</v>
      </c>
      <c r="D516" s="3">
        <v>3</v>
      </c>
      <c r="E516" s="3" t="s">
        <v>21</v>
      </c>
      <c r="F516" s="1" t="s">
        <v>3918</v>
      </c>
      <c r="G516" s="1" t="s">
        <v>838</v>
      </c>
      <c r="H516" s="3" t="s">
        <v>5584</v>
      </c>
      <c r="I516" s="1" t="s">
        <v>370</v>
      </c>
      <c r="J516" s="1" t="s">
        <v>19</v>
      </c>
      <c r="K516" s="1">
        <v>7340</v>
      </c>
      <c r="L516" s="1" t="s">
        <v>5401</v>
      </c>
      <c r="M516" s="1" t="s">
        <v>836</v>
      </c>
      <c r="N516" s="1" t="s">
        <v>838</v>
      </c>
      <c r="P516" s="3" t="s">
        <v>21</v>
      </c>
      <c r="Q516" s="3">
        <v>6</v>
      </c>
      <c r="R516" s="28" t="s">
        <v>4954</v>
      </c>
      <c r="S516" s="3">
        <v>3840</v>
      </c>
      <c r="T516" s="1" t="s">
        <v>1532</v>
      </c>
      <c r="U516" s="3" t="s">
        <v>16</v>
      </c>
      <c r="V516" s="3">
        <v>2</v>
      </c>
      <c r="W516" s="1" t="s">
        <v>2709</v>
      </c>
      <c r="X516" s="1" t="s">
        <v>2710</v>
      </c>
      <c r="Y516" s="1" t="s">
        <v>1533</v>
      </c>
      <c r="Z516" s="1" t="s">
        <v>2711</v>
      </c>
      <c r="AB516" s="65">
        <v>0</v>
      </c>
      <c r="AC516" s="1" t="s">
        <v>4111</v>
      </c>
    </row>
    <row r="517" spans="1:29" ht="14.25" customHeight="1">
      <c r="A517" s="3">
        <v>6150</v>
      </c>
      <c r="B517" s="1" t="s">
        <v>1595</v>
      </c>
      <c r="C517" s="1" t="str">
        <f>"JBT-"&amp;(MID(C515,5,3)+1)</f>
        <v>JBT-400</v>
      </c>
      <c r="D517" s="3">
        <v>4</v>
      </c>
      <c r="E517" s="3" t="s">
        <v>21</v>
      </c>
      <c r="F517" s="1" t="s">
        <v>839</v>
      </c>
      <c r="G517" s="1" t="s">
        <v>840</v>
      </c>
      <c r="H517" s="3" t="s">
        <v>1640</v>
      </c>
      <c r="I517" s="1" t="s">
        <v>242</v>
      </c>
      <c r="J517" s="1" t="s">
        <v>11</v>
      </c>
      <c r="K517" s="1">
        <v>7360</v>
      </c>
      <c r="L517" s="1" t="s">
        <v>5402</v>
      </c>
      <c r="M517" s="1" t="s">
        <v>839</v>
      </c>
      <c r="N517" s="1" t="s">
        <v>840</v>
      </c>
      <c r="P517" s="3" t="s">
        <v>21</v>
      </c>
      <c r="Q517" s="3">
        <v>7</v>
      </c>
      <c r="R517" s="28" t="s">
        <v>5718</v>
      </c>
      <c r="S517" s="3">
        <v>3850</v>
      </c>
      <c r="T517" s="1" t="s">
        <v>1535</v>
      </c>
      <c r="U517" s="3" t="s">
        <v>16</v>
      </c>
      <c r="V517" s="3">
        <v>3</v>
      </c>
      <c r="W517" s="1" t="s">
        <v>2713</v>
      </c>
      <c r="X517" s="1" t="s">
        <v>2714</v>
      </c>
      <c r="Y517" s="1" t="s">
        <v>1536</v>
      </c>
      <c r="Z517" s="1" t="s">
        <v>2715</v>
      </c>
      <c r="AB517" s="65" t="s">
        <v>1640</v>
      </c>
      <c r="AC517" s="1" t="s">
        <v>4112</v>
      </c>
    </row>
    <row r="518" spans="1:29" ht="14.25" customHeight="1">
      <c r="A518" s="3">
        <v>6160</v>
      </c>
      <c r="B518" s="1" t="s">
        <v>1595</v>
      </c>
      <c r="C518" s="1" t="str">
        <f>"JBT-"&amp;(MID(C517,5,3)+1)</f>
        <v>JBT-401</v>
      </c>
      <c r="D518" s="3">
        <v>4</v>
      </c>
      <c r="E518" s="3" t="s">
        <v>16</v>
      </c>
      <c r="F518" s="1" t="s">
        <v>833</v>
      </c>
      <c r="G518" s="1" t="s">
        <v>4535</v>
      </c>
      <c r="H518" s="3" t="s">
        <v>1656</v>
      </c>
      <c r="I518" s="1" t="s">
        <v>240</v>
      </c>
      <c r="J518" s="1" t="s">
        <v>11</v>
      </c>
      <c r="K518" s="1">
        <v>7020</v>
      </c>
      <c r="L518" s="1" t="s">
        <v>5400</v>
      </c>
      <c r="M518" s="1" t="s">
        <v>833</v>
      </c>
      <c r="N518" s="1" t="s">
        <v>4535</v>
      </c>
      <c r="P518" s="3" t="s">
        <v>16</v>
      </c>
      <c r="Q518" s="3">
        <v>7</v>
      </c>
      <c r="R518" s="28" t="s">
        <v>4941</v>
      </c>
      <c r="S518" s="3" t="s">
        <v>3061</v>
      </c>
      <c r="U518" s="3" t="s">
        <v>3061</v>
      </c>
      <c r="V518" s="3" t="s">
        <v>3061</v>
      </c>
      <c r="W518" s="1" t="s">
        <v>3061</v>
      </c>
      <c r="X518" s="1" t="s">
        <v>3061</v>
      </c>
      <c r="Y518" s="1" t="s">
        <v>3061</v>
      </c>
      <c r="Z518" s="1" t="s">
        <v>3061</v>
      </c>
      <c r="AB518" s="65" t="s">
        <v>3061</v>
      </c>
      <c r="AC518" s="1" t="s">
        <v>3061</v>
      </c>
    </row>
    <row r="519" spans="1:29" ht="14.25" customHeight="1">
      <c r="A519" s="3">
        <v>6170</v>
      </c>
      <c r="B519" s="1" t="s">
        <v>1595</v>
      </c>
      <c r="C519" s="1" t="str">
        <f>"JBT-"&amp;(MID(C518,5,3)+1)</f>
        <v>JBT-402</v>
      </c>
      <c r="D519" s="3">
        <v>4</v>
      </c>
      <c r="E519" s="3" t="s">
        <v>21</v>
      </c>
      <c r="F519" s="1" t="s">
        <v>841</v>
      </c>
      <c r="G519" s="1" t="s">
        <v>842</v>
      </c>
      <c r="H519" s="3" t="s">
        <v>1640</v>
      </c>
      <c r="I519" s="1" t="s">
        <v>244</v>
      </c>
      <c r="J519" s="1" t="s">
        <v>11</v>
      </c>
      <c r="K519" s="1">
        <v>7370</v>
      </c>
      <c r="L519" s="1" t="s">
        <v>5403</v>
      </c>
      <c r="M519" s="1" t="s">
        <v>841</v>
      </c>
      <c r="N519" s="1" t="s">
        <v>842</v>
      </c>
      <c r="P519" s="3" t="s">
        <v>21</v>
      </c>
      <c r="Q519" s="3">
        <v>7</v>
      </c>
      <c r="R519" s="28" t="s">
        <v>5719</v>
      </c>
      <c r="S519" s="3">
        <v>3860</v>
      </c>
      <c r="T519" s="1" t="s">
        <v>1538</v>
      </c>
      <c r="U519" s="3" t="s">
        <v>16</v>
      </c>
      <c r="V519" s="3">
        <v>3</v>
      </c>
      <c r="W519" s="1" t="s">
        <v>2717</v>
      </c>
      <c r="X519" s="1" t="s">
        <v>2718</v>
      </c>
      <c r="Y519" s="1" t="s">
        <v>1539</v>
      </c>
      <c r="Z519" s="1" t="s">
        <v>2719</v>
      </c>
      <c r="AB519" s="65" t="s">
        <v>1640</v>
      </c>
      <c r="AC519" s="1" t="s">
        <v>4113</v>
      </c>
    </row>
    <row r="520" spans="1:29" ht="14.25" customHeight="1">
      <c r="A520" s="3">
        <v>6180</v>
      </c>
      <c r="B520" s="1" t="s">
        <v>1595</v>
      </c>
      <c r="C520" s="1" t="str">
        <f>"JBG-0"&amp;(MID(C516,5,3)+1)</f>
        <v>JBG-099</v>
      </c>
      <c r="F520" s="1" t="s">
        <v>4548</v>
      </c>
      <c r="G520" s="1" t="s">
        <v>4549</v>
      </c>
      <c r="H520" s="3" t="s">
        <v>5584</v>
      </c>
      <c r="I520" s="1" t="s">
        <v>4547</v>
      </c>
      <c r="J520" s="1" t="s">
        <v>19</v>
      </c>
      <c r="K520" s="1">
        <v>7380</v>
      </c>
      <c r="L520" s="1" t="s">
        <v>5336</v>
      </c>
      <c r="M520" s="1" t="s">
        <v>4548</v>
      </c>
      <c r="N520" s="1" t="s">
        <v>4549</v>
      </c>
      <c r="P520" s="3" t="s">
        <v>16</v>
      </c>
      <c r="Q520" s="3">
        <v>6</v>
      </c>
      <c r="R520" s="28" t="s">
        <v>4955</v>
      </c>
      <c r="S520" s="3" t="s">
        <v>3061</v>
      </c>
      <c r="U520" s="3" t="s">
        <v>3061</v>
      </c>
      <c r="V520" s="3" t="s">
        <v>3061</v>
      </c>
      <c r="W520" s="1" t="s">
        <v>3061</v>
      </c>
      <c r="X520" s="1" t="s">
        <v>3061</v>
      </c>
      <c r="Y520" s="1" t="s">
        <v>3061</v>
      </c>
      <c r="Z520" s="1" t="s">
        <v>3061</v>
      </c>
      <c r="AB520" s="65" t="s">
        <v>3061</v>
      </c>
      <c r="AC520" s="1" t="s">
        <v>3061</v>
      </c>
    </row>
    <row r="521" spans="1:29" ht="14.25" customHeight="1">
      <c r="A521" s="3">
        <v>6190</v>
      </c>
      <c r="B521" s="1" t="s">
        <v>1595</v>
      </c>
      <c r="C521" s="1" t="str">
        <f>"JBT-"&amp;(MID(C519,5,3)+1)</f>
        <v>JBT-403</v>
      </c>
      <c r="D521" s="3">
        <v>3</v>
      </c>
      <c r="E521" s="3" t="s">
        <v>16</v>
      </c>
      <c r="F521" s="1" t="s">
        <v>4550</v>
      </c>
      <c r="G521" s="1" t="s">
        <v>4551</v>
      </c>
      <c r="H521" s="3" t="s">
        <v>1656</v>
      </c>
      <c r="I521" s="1" t="s">
        <v>4506</v>
      </c>
      <c r="J521" s="1" t="s">
        <v>11</v>
      </c>
      <c r="K521" s="1">
        <v>7400</v>
      </c>
      <c r="L521" s="1" t="s">
        <v>5337</v>
      </c>
      <c r="M521" s="1" t="s">
        <v>4550</v>
      </c>
      <c r="N521" s="1" t="s">
        <v>4551</v>
      </c>
      <c r="O521" s="3" t="s">
        <v>5893</v>
      </c>
      <c r="P521" s="3" t="s">
        <v>21</v>
      </c>
      <c r="Q521" s="3">
        <v>7</v>
      </c>
      <c r="R521" s="28" t="s">
        <v>4956</v>
      </c>
      <c r="S521" s="3" t="s">
        <v>3061</v>
      </c>
      <c r="U521" s="3" t="s">
        <v>3061</v>
      </c>
      <c r="V521" s="3" t="s">
        <v>3061</v>
      </c>
      <c r="W521" s="1" t="s">
        <v>3061</v>
      </c>
      <c r="X521" s="1" t="s">
        <v>3061</v>
      </c>
      <c r="Y521" s="1" t="s">
        <v>3061</v>
      </c>
      <c r="Z521" s="1" t="s">
        <v>3061</v>
      </c>
      <c r="AB521" s="65" t="s">
        <v>3061</v>
      </c>
      <c r="AC521" s="1" t="s">
        <v>3061</v>
      </c>
    </row>
    <row r="522" spans="1:29" ht="14.25" customHeight="1">
      <c r="A522" s="3">
        <v>6200</v>
      </c>
      <c r="B522" s="1" t="s">
        <v>1595</v>
      </c>
      <c r="C522" s="1" t="str">
        <f>"JBT-"&amp;(MID(C521,5,3)+1)</f>
        <v>JBT-404</v>
      </c>
      <c r="D522" s="3">
        <v>3</v>
      </c>
      <c r="E522" s="3" t="s">
        <v>21</v>
      </c>
      <c r="F522" s="1" t="s">
        <v>4552</v>
      </c>
      <c r="G522" s="1" t="s">
        <v>4553</v>
      </c>
      <c r="H522" s="3" t="s">
        <v>1695</v>
      </c>
      <c r="I522" s="1" t="s">
        <v>4509</v>
      </c>
      <c r="J522" s="1" t="s">
        <v>11</v>
      </c>
      <c r="K522" s="1">
        <v>7410</v>
      </c>
      <c r="L522" s="1" t="s">
        <v>5338</v>
      </c>
      <c r="M522" s="1" t="s">
        <v>4552</v>
      </c>
      <c r="N522" s="1" t="s">
        <v>4553</v>
      </c>
      <c r="P522" s="3" t="s">
        <v>16</v>
      </c>
      <c r="Q522" s="3">
        <v>7</v>
      </c>
      <c r="R522" s="28" t="s">
        <v>4957</v>
      </c>
      <c r="S522" s="3">
        <v>3830</v>
      </c>
      <c r="T522" s="1" t="s">
        <v>3728</v>
      </c>
      <c r="U522" s="3" t="s">
        <v>16</v>
      </c>
      <c r="V522" s="3">
        <v>2</v>
      </c>
      <c r="W522" s="1" t="s">
        <v>2704</v>
      </c>
      <c r="X522" s="1" t="s">
        <v>2705</v>
      </c>
      <c r="Y522" s="1" t="s">
        <v>1752</v>
      </c>
      <c r="Z522" s="1" t="s">
        <v>2706</v>
      </c>
      <c r="AB522" s="65" t="s">
        <v>1695</v>
      </c>
      <c r="AC522" s="1" t="s">
        <v>5066</v>
      </c>
    </row>
    <row r="523" spans="1:29" ht="14.25" customHeight="1">
      <c r="A523" s="3">
        <v>6210</v>
      </c>
      <c r="B523" s="1" t="s">
        <v>1595</v>
      </c>
      <c r="C523" s="1" t="str">
        <f>"JBG-"&amp;(MID(C520,5,3)+1)</f>
        <v>JBG-100</v>
      </c>
      <c r="D523" s="3">
        <v>3</v>
      </c>
      <c r="E523" s="3" t="s">
        <v>21</v>
      </c>
      <c r="F523" s="1" t="s">
        <v>3919</v>
      </c>
      <c r="G523" s="1" t="s">
        <v>5185</v>
      </c>
      <c r="H523" s="3" t="s">
        <v>5584</v>
      </c>
      <c r="I523" s="1" t="s">
        <v>371</v>
      </c>
      <c r="J523" s="1" t="s">
        <v>19</v>
      </c>
      <c r="K523" s="1">
        <v>7420</v>
      </c>
      <c r="L523" s="1" t="s">
        <v>5322</v>
      </c>
      <c r="M523" s="1" t="s">
        <v>843</v>
      </c>
      <c r="N523" s="1" t="s">
        <v>845</v>
      </c>
      <c r="P523" s="3" t="s">
        <v>21</v>
      </c>
      <c r="Q523" s="3">
        <v>6</v>
      </c>
      <c r="R523" s="28" t="s">
        <v>4958</v>
      </c>
      <c r="S523" s="3">
        <v>4190</v>
      </c>
      <c r="T523" s="1" t="s">
        <v>1540</v>
      </c>
      <c r="U523" s="3" t="s">
        <v>21</v>
      </c>
      <c r="V523" s="3">
        <v>2</v>
      </c>
      <c r="W523" s="1" t="s">
        <v>2839</v>
      </c>
      <c r="X523" s="1" t="s">
        <v>2840</v>
      </c>
      <c r="Y523" s="1" t="s">
        <v>1541</v>
      </c>
      <c r="Z523" s="1" t="s">
        <v>2841</v>
      </c>
      <c r="AB523" s="65">
        <v>0</v>
      </c>
      <c r="AC523" s="1" t="s">
        <v>4114</v>
      </c>
    </row>
    <row r="524" spans="1:29" ht="14.25" customHeight="1">
      <c r="A524" s="3">
        <v>6220</v>
      </c>
      <c r="B524" s="1" t="s">
        <v>1595</v>
      </c>
      <c r="C524" s="1" t="str">
        <f>"JBT-"&amp;(MID(C522,5,3)+1)</f>
        <v>JBT-405</v>
      </c>
      <c r="D524" s="3">
        <v>4</v>
      </c>
      <c r="E524" s="3" t="s">
        <v>16</v>
      </c>
      <c r="F524" s="1" t="s">
        <v>846</v>
      </c>
      <c r="G524" s="1" t="s">
        <v>847</v>
      </c>
      <c r="H524" s="3" t="s">
        <v>1656</v>
      </c>
      <c r="I524" s="1" t="s">
        <v>372</v>
      </c>
      <c r="J524" s="1" t="s">
        <v>11</v>
      </c>
      <c r="K524" s="1">
        <v>7440</v>
      </c>
      <c r="L524" s="1" t="s">
        <v>5323</v>
      </c>
      <c r="M524" s="1" t="s">
        <v>846</v>
      </c>
      <c r="N524" s="1" t="s">
        <v>847</v>
      </c>
      <c r="P524" s="3" t="s">
        <v>16</v>
      </c>
      <c r="Q524" s="3">
        <v>5</v>
      </c>
      <c r="R524" s="28" t="s">
        <v>4959</v>
      </c>
      <c r="S524" s="58" t="s">
        <v>3061</v>
      </c>
      <c r="T524" s="54"/>
      <c r="U524" s="58" t="s">
        <v>3061</v>
      </c>
      <c r="V524" s="58" t="s">
        <v>3061</v>
      </c>
      <c r="W524" s="54" t="s">
        <v>3061</v>
      </c>
      <c r="X524" s="54" t="s">
        <v>3061</v>
      </c>
      <c r="Y524" s="54" t="s">
        <v>3061</v>
      </c>
      <c r="Z524" s="54" t="s">
        <v>3061</v>
      </c>
      <c r="AA524" s="58"/>
      <c r="AB524" s="67" t="s">
        <v>3061</v>
      </c>
      <c r="AC524" s="54" t="s">
        <v>3061</v>
      </c>
    </row>
    <row r="525" spans="1:29" ht="14.25" customHeight="1">
      <c r="A525" s="3">
        <v>6230</v>
      </c>
      <c r="B525" s="1" t="s">
        <v>1595</v>
      </c>
      <c r="C525" s="1" t="str">
        <f>"JBT-"&amp;(MID(C524,5,3)+1)</f>
        <v>JBT-406</v>
      </c>
      <c r="D525" s="3">
        <v>4</v>
      </c>
      <c r="E525" s="3" t="s">
        <v>16</v>
      </c>
      <c r="F525" s="1" t="s">
        <v>2864</v>
      </c>
      <c r="G525" s="1" t="s">
        <v>4557</v>
      </c>
      <c r="H525" s="3" t="s">
        <v>1632</v>
      </c>
      <c r="I525" s="1" t="s">
        <v>3836</v>
      </c>
      <c r="J525" s="1" t="s">
        <v>11</v>
      </c>
      <c r="K525" s="1">
        <v>7450</v>
      </c>
      <c r="L525" s="1" t="s">
        <v>5324</v>
      </c>
      <c r="M525" s="1" t="s">
        <v>4556</v>
      </c>
      <c r="N525" s="1" t="s">
        <v>4557</v>
      </c>
      <c r="P525" s="3" t="s">
        <v>16</v>
      </c>
      <c r="Q525" s="3">
        <v>6</v>
      </c>
      <c r="R525" s="28" t="s">
        <v>4960</v>
      </c>
      <c r="S525" s="3">
        <v>4270</v>
      </c>
      <c r="T525" s="1" t="s">
        <v>3238</v>
      </c>
      <c r="U525" s="3" t="s">
        <v>16</v>
      </c>
      <c r="V525" s="3">
        <v>3</v>
      </c>
      <c r="W525" s="1" t="s">
        <v>2863</v>
      </c>
      <c r="X525" s="1" t="s">
        <v>2864</v>
      </c>
      <c r="Y525" s="1" t="s">
        <v>2865</v>
      </c>
      <c r="Z525" s="1" t="s">
        <v>2866</v>
      </c>
      <c r="AB525" s="65" t="s">
        <v>1632</v>
      </c>
      <c r="AC525" s="1" t="s">
        <v>4117</v>
      </c>
    </row>
    <row r="526" spans="1:29" ht="14.25" customHeight="1">
      <c r="A526" s="3">
        <v>6240</v>
      </c>
      <c r="B526" s="1" t="s">
        <v>1595</v>
      </c>
      <c r="C526" s="1" t="str">
        <f>C525&amp;"-1"</f>
        <v>JBT-406-1</v>
      </c>
      <c r="D526" s="3">
        <v>5</v>
      </c>
      <c r="E526" s="3" t="s">
        <v>5494</v>
      </c>
      <c r="F526" s="1" t="s">
        <v>1846</v>
      </c>
      <c r="G526" s="1" t="s">
        <v>1857</v>
      </c>
      <c r="H526" s="3" t="s">
        <v>1656</v>
      </c>
      <c r="S526" s="3">
        <v>4280</v>
      </c>
      <c r="T526" s="1" t="s">
        <v>5580</v>
      </c>
      <c r="U526" s="3" t="s">
        <v>21</v>
      </c>
      <c r="V526" s="3">
        <v>4</v>
      </c>
      <c r="W526" s="1" t="s">
        <v>2868</v>
      </c>
      <c r="X526" s="1" t="s">
        <v>1846</v>
      </c>
      <c r="Y526" s="1" t="s">
        <v>2869</v>
      </c>
      <c r="Z526" s="1" t="s">
        <v>1857</v>
      </c>
      <c r="AB526" s="65" t="s">
        <v>1656</v>
      </c>
      <c r="AC526" s="1" t="s">
        <v>5070</v>
      </c>
    </row>
    <row r="527" spans="1:29" ht="14.25" customHeight="1">
      <c r="A527" s="3">
        <v>6250</v>
      </c>
      <c r="B527" s="1" t="s">
        <v>1595</v>
      </c>
      <c r="C527" s="1" t="str">
        <f>"JBT-"&amp;(MID(C526,5,3)+1)</f>
        <v>JBT-407</v>
      </c>
      <c r="D527" s="3">
        <v>4</v>
      </c>
      <c r="E527" s="3" t="s">
        <v>16</v>
      </c>
      <c r="F527" s="1" t="s">
        <v>2859</v>
      </c>
      <c r="G527" s="1" t="s">
        <v>5548</v>
      </c>
      <c r="H527" s="3" t="s">
        <v>1632</v>
      </c>
      <c r="I527" s="1" t="s">
        <v>3853</v>
      </c>
      <c r="J527" s="1" t="s">
        <v>11</v>
      </c>
      <c r="K527" s="1">
        <v>7460</v>
      </c>
      <c r="L527" s="1" t="s">
        <v>5325</v>
      </c>
      <c r="M527" s="1" t="s">
        <v>4558</v>
      </c>
      <c r="N527" s="1" t="s">
        <v>4559</v>
      </c>
      <c r="P527" s="3" t="s">
        <v>16</v>
      </c>
      <c r="Q527" s="3">
        <v>6</v>
      </c>
      <c r="R527" s="28" t="s">
        <v>4961</v>
      </c>
      <c r="S527" s="3">
        <v>4230</v>
      </c>
      <c r="T527" s="1" t="s">
        <v>3237</v>
      </c>
      <c r="U527" s="3" t="s">
        <v>16</v>
      </c>
      <c r="V527" s="3">
        <v>3</v>
      </c>
      <c r="W527" s="1" t="s">
        <v>2858</v>
      </c>
      <c r="X527" s="1" t="s">
        <v>2859</v>
      </c>
      <c r="Y527" s="1" t="s">
        <v>2860</v>
      </c>
      <c r="Z527" s="1" t="s">
        <v>2861</v>
      </c>
      <c r="AB527" s="65" t="s">
        <v>1632</v>
      </c>
      <c r="AC527" s="1" t="s">
        <v>4116</v>
      </c>
    </row>
    <row r="528" spans="1:29" ht="14.25" customHeight="1">
      <c r="A528" s="3">
        <v>6260</v>
      </c>
      <c r="B528" s="1" t="s">
        <v>1595</v>
      </c>
      <c r="C528" s="1" t="str">
        <f>"JBT-"&amp;(MID(C527,5,3)+1)</f>
        <v>JBT-408</v>
      </c>
      <c r="D528" s="3">
        <v>4</v>
      </c>
      <c r="E528" s="3" t="s">
        <v>16</v>
      </c>
      <c r="F528" s="1" t="s">
        <v>2854</v>
      </c>
      <c r="G528" s="1" t="s">
        <v>4561</v>
      </c>
      <c r="H528" s="3" t="s">
        <v>1632</v>
      </c>
      <c r="I528" s="1" t="s">
        <v>3839</v>
      </c>
      <c r="J528" s="1" t="s">
        <v>11</v>
      </c>
      <c r="K528" s="1">
        <v>7470</v>
      </c>
      <c r="L528" s="1" t="s">
        <v>5326</v>
      </c>
      <c r="M528" s="1" t="s">
        <v>4560</v>
      </c>
      <c r="N528" s="1" t="s">
        <v>4561</v>
      </c>
      <c r="P528" s="3" t="s">
        <v>16</v>
      </c>
      <c r="Q528" s="3">
        <v>6</v>
      </c>
      <c r="R528" s="28" t="s">
        <v>4962</v>
      </c>
      <c r="S528" s="3">
        <v>4250</v>
      </c>
      <c r="T528" s="1" t="s">
        <v>3236</v>
      </c>
      <c r="U528" s="3" t="s">
        <v>16</v>
      </c>
      <c r="V528" s="3">
        <v>3</v>
      </c>
      <c r="W528" s="1" t="s">
        <v>2853</v>
      </c>
      <c r="X528" s="1" t="s">
        <v>2854</v>
      </c>
      <c r="Y528" s="1" t="s">
        <v>2855</v>
      </c>
      <c r="Z528" s="1" t="s">
        <v>2856</v>
      </c>
      <c r="AB528" s="65" t="s">
        <v>1632</v>
      </c>
      <c r="AC528" s="1" t="s">
        <v>4115</v>
      </c>
    </row>
    <row r="529" spans="1:29" ht="14.25" customHeight="1">
      <c r="A529" s="3">
        <v>6270</v>
      </c>
      <c r="B529" s="1" t="s">
        <v>1595</v>
      </c>
      <c r="C529" s="1" t="str">
        <f>"JBT-"&amp;(MID(C528,5,3)+1)</f>
        <v>JBT-409</v>
      </c>
      <c r="D529" s="3">
        <v>4</v>
      </c>
      <c r="E529" s="3" t="s">
        <v>65</v>
      </c>
      <c r="F529" s="1" t="s">
        <v>4562</v>
      </c>
      <c r="G529" s="1" t="s">
        <v>4563</v>
      </c>
      <c r="H529" s="3" t="s">
        <v>1656</v>
      </c>
      <c r="I529" s="1" t="s">
        <v>3840</v>
      </c>
      <c r="J529" s="1" t="s">
        <v>11</v>
      </c>
      <c r="K529" s="1">
        <v>7480</v>
      </c>
      <c r="L529" s="1" t="s">
        <v>5327</v>
      </c>
      <c r="M529" s="1" t="s">
        <v>4562</v>
      </c>
      <c r="N529" s="1" t="s">
        <v>4563</v>
      </c>
      <c r="P529" s="3" t="s">
        <v>16</v>
      </c>
      <c r="Q529" s="3">
        <v>6</v>
      </c>
      <c r="R529" s="28" t="s">
        <v>4963</v>
      </c>
      <c r="S529" s="3" t="s">
        <v>3061</v>
      </c>
      <c r="U529" s="3" t="s">
        <v>3061</v>
      </c>
      <c r="V529" s="3" t="s">
        <v>3061</v>
      </c>
      <c r="W529" s="1" t="s">
        <v>3061</v>
      </c>
      <c r="X529" s="1" t="s">
        <v>3061</v>
      </c>
      <c r="Y529" s="1" t="s">
        <v>3061</v>
      </c>
      <c r="Z529" s="1" t="s">
        <v>3061</v>
      </c>
      <c r="AB529" s="65" t="s">
        <v>3061</v>
      </c>
      <c r="AC529" s="1" t="s">
        <v>3061</v>
      </c>
    </row>
    <row r="530" spans="1:29" ht="14.25" customHeight="1">
      <c r="A530" s="3">
        <v>6280</v>
      </c>
      <c r="B530" s="1" t="s">
        <v>1595</v>
      </c>
      <c r="C530" s="1" t="str">
        <f>"JBT-"&amp;(MID(C529,5,3)+1)</f>
        <v>JBT-410</v>
      </c>
      <c r="D530" s="3">
        <v>4</v>
      </c>
      <c r="E530" s="3" t="s">
        <v>16</v>
      </c>
      <c r="F530" s="1" t="s">
        <v>848</v>
      </c>
      <c r="G530" s="1" t="s">
        <v>849</v>
      </c>
      <c r="H530" s="3" t="s">
        <v>1695</v>
      </c>
      <c r="I530" s="1" t="s">
        <v>374</v>
      </c>
      <c r="J530" s="1" t="s">
        <v>11</v>
      </c>
      <c r="K530" s="1">
        <v>7490</v>
      </c>
      <c r="L530" s="1" t="s">
        <v>5328</v>
      </c>
      <c r="M530" s="1" t="s">
        <v>848</v>
      </c>
      <c r="N530" s="1" t="s">
        <v>849</v>
      </c>
      <c r="P530" s="3" t="s">
        <v>16</v>
      </c>
      <c r="Q530" s="3">
        <v>6</v>
      </c>
      <c r="R530" s="28" t="s">
        <v>4964</v>
      </c>
      <c r="S530" s="3">
        <v>4210</v>
      </c>
      <c r="T530" s="1" t="s">
        <v>1544</v>
      </c>
      <c r="U530" s="3" t="s">
        <v>21</v>
      </c>
      <c r="V530" s="3">
        <v>3</v>
      </c>
      <c r="W530" s="1" t="s">
        <v>2845</v>
      </c>
      <c r="X530" s="1" t="s">
        <v>848</v>
      </c>
      <c r="Y530" s="1" t="s">
        <v>1545</v>
      </c>
      <c r="Z530" s="1" t="s">
        <v>2846</v>
      </c>
      <c r="AB530" s="65" t="s">
        <v>1695</v>
      </c>
      <c r="AC530" s="1" t="s">
        <v>4120</v>
      </c>
    </row>
    <row r="531" spans="1:29" ht="14.25" customHeight="1">
      <c r="A531" s="3">
        <v>6290</v>
      </c>
      <c r="B531" s="1" t="s">
        <v>1595</v>
      </c>
      <c r="C531" s="1" t="str">
        <f>"JBT-"&amp;(MID(C530,5,3)+1)</f>
        <v>JBT-411</v>
      </c>
      <c r="D531" s="3">
        <v>4</v>
      </c>
      <c r="E531" s="3" t="s">
        <v>21</v>
      </c>
      <c r="F531" s="1" t="s">
        <v>850</v>
      </c>
      <c r="G531" s="1" t="s">
        <v>851</v>
      </c>
      <c r="H531" s="3" t="s">
        <v>1695</v>
      </c>
      <c r="I531" s="1" t="s">
        <v>375</v>
      </c>
      <c r="J531" s="1" t="s">
        <v>11</v>
      </c>
      <c r="K531" s="1">
        <v>7500</v>
      </c>
      <c r="L531" s="1" t="s">
        <v>5329</v>
      </c>
      <c r="M531" s="1" t="s">
        <v>850</v>
      </c>
      <c r="N531" s="1" t="s">
        <v>851</v>
      </c>
      <c r="P531" s="3" t="s">
        <v>21</v>
      </c>
      <c r="Q531" s="3">
        <v>6</v>
      </c>
      <c r="R531" s="28" t="s">
        <v>4965</v>
      </c>
      <c r="S531" s="3">
        <v>4200</v>
      </c>
      <c r="T531" s="1" t="s">
        <v>1547</v>
      </c>
      <c r="U531" s="3" t="s">
        <v>16</v>
      </c>
      <c r="V531" s="3">
        <v>3</v>
      </c>
      <c r="W531" s="1" t="s">
        <v>2849</v>
      </c>
      <c r="X531" s="1" t="s">
        <v>850</v>
      </c>
      <c r="Y531" s="1" t="s">
        <v>1548</v>
      </c>
      <c r="Z531" s="1" t="s">
        <v>2850</v>
      </c>
      <c r="AB531" s="65" t="s">
        <v>1695</v>
      </c>
      <c r="AC531" s="1" t="s">
        <v>4121</v>
      </c>
    </row>
    <row r="532" spans="1:29" ht="14.25" customHeight="1">
      <c r="A532" s="3">
        <v>6300</v>
      </c>
      <c r="B532" s="1" t="s">
        <v>1595</v>
      </c>
      <c r="C532" s="1" t="str">
        <f>"JBT-"&amp;(MID(C531,5,3)+1)</f>
        <v>JBT-412</v>
      </c>
      <c r="D532" s="3">
        <v>4</v>
      </c>
      <c r="E532" s="3" t="s">
        <v>16</v>
      </c>
      <c r="F532" s="1" t="s">
        <v>853</v>
      </c>
      <c r="G532" s="1" t="s">
        <v>4565</v>
      </c>
      <c r="H532" s="3" t="s">
        <v>1656</v>
      </c>
      <c r="I532" s="1" t="s">
        <v>852</v>
      </c>
      <c r="J532" s="1" t="s">
        <v>11</v>
      </c>
      <c r="K532" s="1">
        <v>7510</v>
      </c>
      <c r="L532" s="1" t="s">
        <v>5330</v>
      </c>
      <c r="M532" s="1" t="s">
        <v>853</v>
      </c>
      <c r="N532" s="1" t="s">
        <v>4565</v>
      </c>
      <c r="P532" s="3" t="s">
        <v>16</v>
      </c>
      <c r="Q532" s="3">
        <v>6</v>
      </c>
      <c r="R532" s="28" t="s">
        <v>4966</v>
      </c>
      <c r="S532" s="3" t="s">
        <v>3061</v>
      </c>
      <c r="U532" s="3" t="s">
        <v>3061</v>
      </c>
      <c r="V532" s="3" t="s">
        <v>3061</v>
      </c>
      <c r="W532" s="1" t="s">
        <v>3061</v>
      </c>
      <c r="X532" s="1" t="s">
        <v>3061</v>
      </c>
      <c r="Y532" s="1" t="s">
        <v>3061</v>
      </c>
      <c r="Z532" s="1" t="s">
        <v>3061</v>
      </c>
      <c r="AB532" s="65" t="s">
        <v>3061</v>
      </c>
      <c r="AC532" s="1" t="s">
        <v>3061</v>
      </c>
    </row>
    <row r="533" spans="1:29" ht="14.25" customHeight="1">
      <c r="A533" s="3">
        <v>6310</v>
      </c>
      <c r="B533" s="1" t="s">
        <v>1595</v>
      </c>
      <c r="C533" s="1" t="str">
        <f>"JBT-"&amp;(MID(C532,5,3)+1)</f>
        <v>JBT-413</v>
      </c>
      <c r="D533" s="3">
        <v>4</v>
      </c>
      <c r="E533" s="3" t="s">
        <v>65</v>
      </c>
      <c r="F533" s="1" t="s">
        <v>2872</v>
      </c>
      <c r="G533" s="1" t="s">
        <v>3857</v>
      </c>
      <c r="H533" s="3" t="s">
        <v>5497</v>
      </c>
      <c r="I533" s="1" t="s">
        <v>3842</v>
      </c>
      <c r="J533" s="1" t="s">
        <v>11</v>
      </c>
      <c r="K533" s="1">
        <v>7520</v>
      </c>
      <c r="L533" s="1" t="s">
        <v>5331</v>
      </c>
      <c r="M533" s="1" t="s">
        <v>3856</v>
      </c>
      <c r="N533" s="1" t="s">
        <v>3857</v>
      </c>
      <c r="P533" s="3" t="s">
        <v>16</v>
      </c>
      <c r="Q533" s="3">
        <v>6</v>
      </c>
      <c r="R533" s="28" t="s">
        <v>4967</v>
      </c>
      <c r="S533" s="3" t="s">
        <v>3061</v>
      </c>
      <c r="U533" s="3" t="s">
        <v>3061</v>
      </c>
      <c r="V533" s="3" t="s">
        <v>3061</v>
      </c>
      <c r="W533" s="1" t="s">
        <v>3061</v>
      </c>
      <c r="X533" s="1" t="s">
        <v>3061</v>
      </c>
      <c r="Y533" s="1" t="s">
        <v>3061</v>
      </c>
      <c r="Z533" s="1" t="s">
        <v>3061</v>
      </c>
      <c r="AB533" s="65" t="s">
        <v>3061</v>
      </c>
      <c r="AC533" s="1" t="s">
        <v>3061</v>
      </c>
    </row>
    <row r="534" spans="1:29" ht="14.25" customHeight="1">
      <c r="A534" s="3">
        <v>6320</v>
      </c>
      <c r="B534" s="1" t="s">
        <v>1595</v>
      </c>
      <c r="C534" s="1" t="str">
        <f>"JBT-"&amp;(MID(C533,5,3)+1)</f>
        <v>JBT-414</v>
      </c>
      <c r="D534" s="3">
        <v>4</v>
      </c>
      <c r="E534" s="3" t="s">
        <v>16</v>
      </c>
      <c r="F534" s="1" t="s">
        <v>2892</v>
      </c>
      <c r="G534" s="1" t="s">
        <v>4579</v>
      </c>
      <c r="H534" s="3" t="s">
        <v>1656</v>
      </c>
      <c r="I534" s="1" t="s">
        <v>4577</v>
      </c>
      <c r="J534" s="1" t="s">
        <v>11</v>
      </c>
      <c r="K534" s="1">
        <v>7590</v>
      </c>
      <c r="L534" s="1" t="s">
        <v>5332</v>
      </c>
      <c r="M534" s="1" t="s">
        <v>4578</v>
      </c>
      <c r="N534" s="1" t="s">
        <v>4579</v>
      </c>
      <c r="P534" s="3" t="s">
        <v>16</v>
      </c>
      <c r="Q534" s="3">
        <v>7</v>
      </c>
      <c r="R534" s="28" t="s">
        <v>4972</v>
      </c>
      <c r="S534" s="3">
        <v>4300</v>
      </c>
      <c r="T534" s="1" t="s">
        <v>3240</v>
      </c>
      <c r="U534" s="3" t="s">
        <v>16</v>
      </c>
      <c r="V534" s="3">
        <v>3</v>
      </c>
      <c r="W534" s="1" t="s">
        <v>2891</v>
      </c>
      <c r="X534" s="1" t="s">
        <v>2892</v>
      </c>
      <c r="Y534" s="1" t="s">
        <v>2893</v>
      </c>
      <c r="Z534" s="1" t="s">
        <v>2894</v>
      </c>
      <c r="AB534" s="65" t="s">
        <v>1656</v>
      </c>
      <c r="AC534" s="1" t="s">
        <v>4119</v>
      </c>
    </row>
    <row r="535" spans="1:29" ht="14.25" customHeight="1">
      <c r="A535" s="3">
        <v>6330</v>
      </c>
      <c r="B535" s="1" t="s">
        <v>1595</v>
      </c>
      <c r="C535" s="1" t="str">
        <f>"JBT-"&amp;(MID(C534,5,3)+1)</f>
        <v>JBT-415</v>
      </c>
      <c r="D535" s="3">
        <v>4</v>
      </c>
      <c r="E535" s="3" t="s">
        <v>65</v>
      </c>
      <c r="F535" s="1" t="s">
        <v>2872</v>
      </c>
      <c r="G535" s="1" t="s">
        <v>2874</v>
      </c>
      <c r="H535" s="3" t="s">
        <v>1632</v>
      </c>
      <c r="S535" s="3">
        <v>4320</v>
      </c>
      <c r="T535" s="1" t="s">
        <v>3239</v>
      </c>
      <c r="U535" s="3" t="s">
        <v>65</v>
      </c>
      <c r="V535" s="3">
        <v>3</v>
      </c>
      <c r="W535" s="1" t="s">
        <v>2871</v>
      </c>
      <c r="X535" s="1" t="s">
        <v>2872</v>
      </c>
      <c r="Y535" s="1" t="s">
        <v>2873</v>
      </c>
      <c r="Z535" s="1" t="s">
        <v>2874</v>
      </c>
      <c r="AB535" s="65" t="s">
        <v>1632</v>
      </c>
      <c r="AC535" s="1" t="s">
        <v>4118</v>
      </c>
    </row>
    <row r="536" spans="1:29" ht="14.25" customHeight="1">
      <c r="A536" s="3">
        <v>6340</v>
      </c>
      <c r="B536" s="1" t="s">
        <v>1595</v>
      </c>
      <c r="C536" s="1" t="str">
        <f>C535&amp;"-1"</f>
        <v>JBT-415-1</v>
      </c>
      <c r="D536" s="3">
        <v>5</v>
      </c>
      <c r="E536" s="3" t="s">
        <v>21</v>
      </c>
      <c r="F536" s="1" t="s">
        <v>1846</v>
      </c>
      <c r="G536" s="1" t="s">
        <v>2880</v>
      </c>
      <c r="H536" s="3" t="s">
        <v>1656</v>
      </c>
      <c r="S536" s="3">
        <v>4330</v>
      </c>
      <c r="T536" s="1" t="s">
        <v>3892</v>
      </c>
      <c r="U536" s="3" t="s">
        <v>21</v>
      </c>
      <c r="V536" s="3">
        <v>4</v>
      </c>
      <c r="W536" s="1" t="s">
        <v>2878</v>
      </c>
      <c r="X536" s="1" t="s">
        <v>1846</v>
      </c>
      <c r="Y536" s="1" t="s">
        <v>2879</v>
      </c>
      <c r="Z536" s="1" t="s">
        <v>2880</v>
      </c>
      <c r="AB536" s="65" t="s">
        <v>1656</v>
      </c>
      <c r="AC536" s="1" t="s">
        <v>5071</v>
      </c>
    </row>
    <row r="537" spans="1:29" ht="14.25" customHeight="1">
      <c r="A537" s="3">
        <v>6350</v>
      </c>
      <c r="B537" s="1" t="s">
        <v>1595</v>
      </c>
      <c r="C537" s="1" t="str">
        <f>C535&amp;"-2"</f>
        <v>JBT-415-2</v>
      </c>
      <c r="D537" s="3">
        <v>5</v>
      </c>
      <c r="E537" s="3" t="s">
        <v>16</v>
      </c>
      <c r="F537" s="1" t="s">
        <v>2886</v>
      </c>
      <c r="G537" s="1" t="s">
        <v>2888</v>
      </c>
      <c r="H537" s="3" t="s">
        <v>1656</v>
      </c>
      <c r="S537" s="3">
        <v>4340</v>
      </c>
      <c r="T537" s="1" t="s">
        <v>3893</v>
      </c>
      <c r="U537" s="3" t="s">
        <v>16</v>
      </c>
      <c r="V537" s="3">
        <v>4</v>
      </c>
      <c r="W537" s="1" t="s">
        <v>2885</v>
      </c>
      <c r="X537" s="1" t="s">
        <v>2886</v>
      </c>
      <c r="Y537" s="1" t="s">
        <v>2887</v>
      </c>
      <c r="Z537" s="1" t="s">
        <v>2888</v>
      </c>
      <c r="AB537" s="65" t="s">
        <v>1695</v>
      </c>
      <c r="AC537" s="1" t="s">
        <v>5072</v>
      </c>
    </row>
    <row r="538" spans="1:29" ht="14.25" customHeight="1">
      <c r="A538" s="3">
        <v>6360</v>
      </c>
      <c r="B538" s="1" t="s">
        <v>1595</v>
      </c>
      <c r="C538" s="1" t="str">
        <f>"JBG-"&amp;(MID(C523,5,3)+1)</f>
        <v>JBG-101</v>
      </c>
      <c r="D538" s="3">
        <v>3</v>
      </c>
      <c r="E538" s="3" t="s">
        <v>21</v>
      </c>
      <c r="F538" s="1" t="s">
        <v>804</v>
      </c>
      <c r="G538" s="1" t="s">
        <v>5184</v>
      </c>
      <c r="H538" s="3" t="s">
        <v>5584</v>
      </c>
      <c r="I538" s="1" t="s">
        <v>342</v>
      </c>
      <c r="J538" s="1" t="s">
        <v>19</v>
      </c>
      <c r="K538" s="1">
        <v>6800</v>
      </c>
      <c r="L538" s="1" t="s">
        <v>5383</v>
      </c>
      <c r="M538" s="1" t="s">
        <v>797</v>
      </c>
      <c r="N538" s="1" t="s">
        <v>799</v>
      </c>
      <c r="P538" s="3" t="s">
        <v>21</v>
      </c>
      <c r="Q538" s="3">
        <v>6</v>
      </c>
      <c r="R538" s="28" t="s">
        <v>4923</v>
      </c>
      <c r="S538" s="3">
        <v>4460</v>
      </c>
      <c r="T538" s="1" t="s">
        <v>1494</v>
      </c>
      <c r="U538" s="3" t="s">
        <v>21</v>
      </c>
      <c r="V538" s="3">
        <v>2</v>
      </c>
      <c r="W538" s="1" t="s">
        <v>2770</v>
      </c>
      <c r="X538" s="1" t="s">
        <v>2771</v>
      </c>
      <c r="Y538" s="1" t="s">
        <v>1495</v>
      </c>
      <c r="Z538" s="1" t="s">
        <v>2772</v>
      </c>
      <c r="AB538" s="65">
        <v>0</v>
      </c>
      <c r="AC538" s="1" t="s">
        <v>4088</v>
      </c>
    </row>
    <row r="539" spans="1:29" ht="14.25" customHeight="1">
      <c r="A539" s="3">
        <v>6370</v>
      </c>
      <c r="B539" s="1" t="s">
        <v>1595</v>
      </c>
      <c r="C539" s="1" t="str">
        <f>"JBT-"&amp;(MID(C535,5,3)+1)</f>
        <v>JBT-416</v>
      </c>
      <c r="D539" s="3">
        <v>4</v>
      </c>
      <c r="E539" s="3" t="s">
        <v>16</v>
      </c>
      <c r="F539" s="1" t="s">
        <v>801</v>
      </c>
      <c r="G539" s="1" t="s">
        <v>802</v>
      </c>
      <c r="H539" s="3" t="s">
        <v>1656</v>
      </c>
      <c r="I539" s="1" t="s">
        <v>800</v>
      </c>
      <c r="J539" s="1" t="s">
        <v>11</v>
      </c>
      <c r="K539" s="1">
        <v>6820</v>
      </c>
      <c r="L539" s="1" t="s">
        <v>5384</v>
      </c>
      <c r="M539" s="1" t="s">
        <v>801</v>
      </c>
      <c r="N539" s="1" t="s">
        <v>802</v>
      </c>
      <c r="P539" s="3" t="s">
        <v>16</v>
      </c>
      <c r="Q539" s="3">
        <v>7</v>
      </c>
      <c r="R539" s="28" t="s">
        <v>4924</v>
      </c>
      <c r="S539" s="3" t="s">
        <v>3061</v>
      </c>
      <c r="U539" s="3" t="s">
        <v>3061</v>
      </c>
      <c r="V539" s="3" t="s">
        <v>3061</v>
      </c>
      <c r="W539" s="1" t="s">
        <v>3061</v>
      </c>
      <c r="X539" s="1" t="s">
        <v>3061</v>
      </c>
      <c r="Y539" s="1" t="s">
        <v>3061</v>
      </c>
      <c r="Z539" s="1" t="s">
        <v>3061</v>
      </c>
      <c r="AB539" s="65" t="s">
        <v>3061</v>
      </c>
      <c r="AC539" s="1" t="s">
        <v>3061</v>
      </c>
    </row>
    <row r="540" spans="1:29" ht="14.25" customHeight="1">
      <c r="A540" s="3">
        <v>6380</v>
      </c>
      <c r="B540" s="1" t="s">
        <v>1595</v>
      </c>
      <c r="C540" s="1" t="str">
        <f>"JBT-"&amp;(MID(C539,5,3)+1)</f>
        <v>JBT-417</v>
      </c>
      <c r="D540" s="3">
        <v>4</v>
      </c>
      <c r="E540" s="3" t="s">
        <v>21</v>
      </c>
      <c r="F540" s="1" t="s">
        <v>2777</v>
      </c>
      <c r="G540" s="2" t="s">
        <v>5621</v>
      </c>
      <c r="H540" s="52" t="s">
        <v>2778</v>
      </c>
      <c r="I540" s="1" t="s">
        <v>344</v>
      </c>
      <c r="J540" s="1" t="s">
        <v>11</v>
      </c>
      <c r="K540" s="1">
        <v>6830</v>
      </c>
      <c r="L540" s="1" t="s">
        <v>5385</v>
      </c>
      <c r="M540" s="1" t="s">
        <v>804</v>
      </c>
      <c r="N540" s="1" t="s">
        <v>4529</v>
      </c>
      <c r="P540" s="3" t="s">
        <v>21</v>
      </c>
      <c r="Q540" s="3">
        <v>7</v>
      </c>
      <c r="R540" s="28" t="s">
        <v>4925</v>
      </c>
      <c r="S540" s="3">
        <v>4470</v>
      </c>
      <c r="T540" s="1" t="s">
        <v>1496</v>
      </c>
      <c r="U540" s="3" t="s">
        <v>21</v>
      </c>
      <c r="V540" s="3">
        <v>3</v>
      </c>
      <c r="W540" s="1" t="s">
        <v>2776</v>
      </c>
      <c r="X540" s="1" t="s">
        <v>2777</v>
      </c>
      <c r="Y540" s="1" t="s">
        <v>2779</v>
      </c>
      <c r="Z540" s="1" t="s">
        <v>2780</v>
      </c>
      <c r="AB540" s="65" t="s">
        <v>2778</v>
      </c>
      <c r="AC540" s="1" t="s">
        <v>4089</v>
      </c>
    </row>
    <row r="541" spans="1:29" ht="14.25" customHeight="1">
      <c r="A541" s="3">
        <v>6390</v>
      </c>
      <c r="B541" s="1" t="s">
        <v>1595</v>
      </c>
      <c r="C541" s="1" t="str">
        <f>"JBT-"&amp;(MID(C540,5,3)+1)</f>
        <v>JBT-418</v>
      </c>
      <c r="D541" s="3">
        <v>4</v>
      </c>
      <c r="E541" s="3" t="s">
        <v>16</v>
      </c>
      <c r="F541" s="1" t="s">
        <v>3957</v>
      </c>
      <c r="H541" s="3" t="s">
        <v>5588</v>
      </c>
      <c r="L541" s="1" t="s">
        <v>3061</v>
      </c>
      <c r="Q541" s="3" t="s">
        <v>3061</v>
      </c>
      <c r="S541" s="3" t="s">
        <v>3061</v>
      </c>
      <c r="U541" s="3" t="s">
        <v>3061</v>
      </c>
      <c r="V541" s="3" t="s">
        <v>3061</v>
      </c>
      <c r="W541" s="1" t="s">
        <v>3061</v>
      </c>
      <c r="X541" s="1" t="s">
        <v>3061</v>
      </c>
      <c r="Y541" s="1" t="s">
        <v>3061</v>
      </c>
      <c r="Z541" s="1" t="s">
        <v>3061</v>
      </c>
      <c r="AB541" s="65" t="s">
        <v>3061</v>
      </c>
      <c r="AC541" s="1" t="s">
        <v>3061</v>
      </c>
    </row>
    <row r="542" spans="1:29" ht="14.25" customHeight="1">
      <c r="A542" s="3">
        <v>6400</v>
      </c>
      <c r="B542" s="1" t="s">
        <v>1595</v>
      </c>
      <c r="C542" s="1" t="str">
        <f>"JBT-"&amp;(MID(C541,5,3)+1)</f>
        <v>JBT-419</v>
      </c>
      <c r="D542" s="3">
        <v>4</v>
      </c>
      <c r="E542" s="3" t="s">
        <v>16</v>
      </c>
      <c r="F542" s="1" t="s">
        <v>2786</v>
      </c>
      <c r="H542" s="3" t="s">
        <v>2778</v>
      </c>
      <c r="L542" s="1" t="s">
        <v>3061</v>
      </c>
      <c r="Q542" s="3" t="s">
        <v>3061</v>
      </c>
      <c r="S542" s="3">
        <v>4530</v>
      </c>
      <c r="T542" s="7" t="s">
        <v>2784</v>
      </c>
      <c r="U542" s="3" t="s">
        <v>16</v>
      </c>
      <c r="V542" s="3">
        <v>3</v>
      </c>
      <c r="W542" s="1" t="s">
        <v>2785</v>
      </c>
      <c r="X542" s="1" t="s">
        <v>2786</v>
      </c>
      <c r="Y542" s="1" t="s">
        <v>2787</v>
      </c>
      <c r="Z542" s="1" t="s">
        <v>2788</v>
      </c>
      <c r="AB542" s="65" t="s">
        <v>2778</v>
      </c>
      <c r="AC542" s="1" t="s">
        <v>4090</v>
      </c>
    </row>
    <row r="543" spans="1:29" ht="14.25" customHeight="1">
      <c r="A543" s="3">
        <v>6410</v>
      </c>
      <c r="B543" s="1" t="s">
        <v>1595</v>
      </c>
      <c r="C543" s="1" t="str">
        <f>"JBT-"&amp;(MID(C542,5,3)+1)</f>
        <v>JBT-420</v>
      </c>
      <c r="D543" s="3">
        <v>5</v>
      </c>
      <c r="E543" s="3" t="s">
        <v>16</v>
      </c>
      <c r="S543" s="3">
        <v>4535</v>
      </c>
      <c r="T543" s="7"/>
      <c r="V543" s="3">
        <v>3</v>
      </c>
      <c r="AA543" s="61" t="s">
        <v>5881</v>
      </c>
      <c r="AB543" s="65"/>
      <c r="AC543" s="1" t="s">
        <v>5883</v>
      </c>
    </row>
    <row r="544" spans="1:29" ht="14.25" customHeight="1">
      <c r="A544" s="3">
        <v>6420</v>
      </c>
      <c r="B544" s="1" t="s">
        <v>1595</v>
      </c>
      <c r="C544" s="1" t="str">
        <f>"JBT-"&amp;(MID(C543,5,3)+1)</f>
        <v>JBT-421</v>
      </c>
      <c r="D544" s="3">
        <v>6</v>
      </c>
      <c r="E544" s="3" t="s">
        <v>16</v>
      </c>
      <c r="F544" s="1" t="s">
        <v>2792</v>
      </c>
      <c r="H544" s="3" t="s">
        <v>2778</v>
      </c>
      <c r="L544" s="1" t="s">
        <v>3061</v>
      </c>
      <c r="Q544" s="3" t="s">
        <v>3061</v>
      </c>
      <c r="S544" s="3">
        <v>4550</v>
      </c>
      <c r="T544" s="7" t="s">
        <v>2790</v>
      </c>
      <c r="U544" s="3" t="s">
        <v>16</v>
      </c>
      <c r="V544" s="3">
        <v>3</v>
      </c>
      <c r="W544" s="1" t="s">
        <v>2791</v>
      </c>
      <c r="X544" s="1" t="s">
        <v>2792</v>
      </c>
      <c r="Y544" s="1" t="s">
        <v>2793</v>
      </c>
      <c r="Z544" s="1" t="s">
        <v>2794</v>
      </c>
      <c r="AB544" s="65" t="s">
        <v>2778</v>
      </c>
      <c r="AC544" s="1" t="s">
        <v>4091</v>
      </c>
    </row>
    <row r="545" spans="1:29" ht="14.25" customHeight="1">
      <c r="A545" s="3">
        <v>6430</v>
      </c>
      <c r="B545" s="1" t="s">
        <v>1595</v>
      </c>
      <c r="C545" s="1" t="str">
        <f>"JBT-"&amp;(MID(C544,5,3)+1)</f>
        <v>JBT-422</v>
      </c>
      <c r="D545" s="3">
        <v>4</v>
      </c>
      <c r="E545" s="3" t="s">
        <v>16</v>
      </c>
      <c r="F545" s="1" t="s">
        <v>806</v>
      </c>
      <c r="G545" s="1" t="s">
        <v>4530</v>
      </c>
      <c r="H545" s="3" t="s">
        <v>2661</v>
      </c>
      <c r="I545" s="1" t="s">
        <v>345</v>
      </c>
      <c r="J545" s="1" t="s">
        <v>11</v>
      </c>
      <c r="K545" s="1">
        <v>6840</v>
      </c>
      <c r="L545" s="1" t="s">
        <v>5386</v>
      </c>
      <c r="M545" s="1" t="s">
        <v>806</v>
      </c>
      <c r="N545" s="1" t="s">
        <v>4530</v>
      </c>
      <c r="P545" s="3" t="s">
        <v>16</v>
      </c>
      <c r="Q545" s="3">
        <v>7</v>
      </c>
      <c r="R545" s="28" t="s">
        <v>4926</v>
      </c>
      <c r="S545" s="3">
        <v>4490</v>
      </c>
      <c r="T545" s="1" t="s">
        <v>1498</v>
      </c>
      <c r="U545" s="3" t="s">
        <v>16</v>
      </c>
      <c r="V545" s="3">
        <v>3</v>
      </c>
      <c r="W545" s="1" t="s">
        <v>2796</v>
      </c>
      <c r="X545" s="1" t="s">
        <v>2797</v>
      </c>
      <c r="Y545" s="1" t="s">
        <v>1499</v>
      </c>
      <c r="Z545" s="1" t="s">
        <v>2798</v>
      </c>
      <c r="AB545" s="65" t="s">
        <v>2661</v>
      </c>
      <c r="AC545" s="1" t="s">
        <v>4092</v>
      </c>
    </row>
    <row r="546" spans="1:29" ht="14.25" customHeight="1">
      <c r="A546" s="3">
        <v>6440</v>
      </c>
      <c r="B546" s="1" t="s">
        <v>1595</v>
      </c>
      <c r="C546" s="1" t="str">
        <f>"JBT-"&amp;(MID(C545,5,3)+1)</f>
        <v>JBT-423</v>
      </c>
      <c r="D546" s="3">
        <v>4</v>
      </c>
      <c r="E546" s="3" t="s">
        <v>16</v>
      </c>
      <c r="F546" s="1" t="s">
        <v>1599</v>
      </c>
      <c r="G546" s="1" t="s">
        <v>1600</v>
      </c>
      <c r="H546" s="3" t="s">
        <v>1656</v>
      </c>
      <c r="K546" s="1">
        <v>6850</v>
      </c>
      <c r="M546" s="1" t="s">
        <v>1599</v>
      </c>
      <c r="N546" s="1" t="s">
        <v>1600</v>
      </c>
      <c r="P546" s="3" t="s">
        <v>16</v>
      </c>
      <c r="Q546" s="3">
        <v>8</v>
      </c>
      <c r="R546" s="28" t="s">
        <v>5729</v>
      </c>
      <c r="S546" s="3">
        <v>4500</v>
      </c>
      <c r="T546" s="1" t="s">
        <v>1501</v>
      </c>
      <c r="U546" s="3" t="s">
        <v>16</v>
      </c>
      <c r="V546" s="3">
        <v>3</v>
      </c>
      <c r="W546" s="1" t="s">
        <v>2802</v>
      </c>
      <c r="X546" s="1" t="s">
        <v>2803</v>
      </c>
      <c r="Y546" s="1" t="s">
        <v>1502</v>
      </c>
      <c r="Z546" s="1" t="s">
        <v>2804</v>
      </c>
      <c r="AB546" s="65" t="s">
        <v>1656</v>
      </c>
      <c r="AC546" s="1" t="s">
        <v>4093</v>
      </c>
    </row>
    <row r="547" spans="1:29" ht="14.25" customHeight="1">
      <c r="A547" s="3">
        <v>6450</v>
      </c>
      <c r="B547" s="1" t="s">
        <v>1595</v>
      </c>
      <c r="C547" s="1" t="str">
        <f>"JBG-"&amp;(MID(C538,5,3)+1)</f>
        <v>JBG-102</v>
      </c>
      <c r="D547" s="3">
        <v>3</v>
      </c>
      <c r="E547" s="3" t="s">
        <v>65</v>
      </c>
      <c r="F547" s="1" t="s">
        <v>2897</v>
      </c>
      <c r="G547" s="1" t="s">
        <v>5186</v>
      </c>
      <c r="H547" s="3" t="s">
        <v>5584</v>
      </c>
      <c r="I547" s="1" t="s">
        <v>4566</v>
      </c>
      <c r="J547" s="1" t="s">
        <v>19</v>
      </c>
      <c r="K547" s="1">
        <v>7530</v>
      </c>
      <c r="L547" s="1" t="s">
        <v>5333</v>
      </c>
      <c r="M547" s="1" t="s">
        <v>4567</v>
      </c>
      <c r="N547" s="1" t="s">
        <v>4568</v>
      </c>
      <c r="P547" s="3" t="s">
        <v>65</v>
      </c>
      <c r="Q547" s="3">
        <v>6</v>
      </c>
      <c r="R547" s="28" t="s">
        <v>4968</v>
      </c>
      <c r="S547" s="3">
        <v>4430</v>
      </c>
      <c r="T547" s="1" t="s">
        <v>3243</v>
      </c>
      <c r="U547" s="3" t="s">
        <v>65</v>
      </c>
      <c r="V547" s="3">
        <v>3</v>
      </c>
      <c r="W547" s="1" t="s">
        <v>2896</v>
      </c>
      <c r="X547" s="1" t="s">
        <v>2897</v>
      </c>
      <c r="Y547" s="1" t="s">
        <v>2898</v>
      </c>
      <c r="Z547" s="1" t="s">
        <v>2899</v>
      </c>
      <c r="AB547" s="65">
        <v>0</v>
      </c>
      <c r="AC547" s="1" t="s">
        <v>4122</v>
      </c>
    </row>
    <row r="548" spans="1:29" ht="14.25" customHeight="1">
      <c r="A548" s="3">
        <v>6460</v>
      </c>
      <c r="B548" s="1" t="s">
        <v>1595</v>
      </c>
      <c r="C548" s="1" t="str">
        <f>"JBT-"&amp;(MID(C546,5,3)+1)</f>
        <v>JBT-424</v>
      </c>
      <c r="D548" s="3">
        <v>4</v>
      </c>
      <c r="E548" s="3" t="s">
        <v>21</v>
      </c>
      <c r="F548" s="1" t="s">
        <v>2904</v>
      </c>
      <c r="G548" s="1" t="s">
        <v>5187</v>
      </c>
      <c r="H548" s="3" t="s">
        <v>1695</v>
      </c>
      <c r="I548" s="1" t="s">
        <v>4569</v>
      </c>
      <c r="J548" s="1" t="s">
        <v>11</v>
      </c>
      <c r="K548" s="1">
        <v>7550</v>
      </c>
      <c r="L548" s="1" t="s">
        <v>5334</v>
      </c>
      <c r="M548" s="1" t="s">
        <v>4570</v>
      </c>
      <c r="N548" s="1" t="s">
        <v>851</v>
      </c>
      <c r="P548" s="3" t="s">
        <v>16</v>
      </c>
      <c r="Q548" s="3">
        <v>7</v>
      </c>
      <c r="R548" s="28" t="s">
        <v>4969</v>
      </c>
      <c r="S548" s="3">
        <v>4440</v>
      </c>
      <c r="T548" s="1" t="s">
        <v>3244</v>
      </c>
      <c r="U548" s="3" t="s">
        <v>21</v>
      </c>
      <c r="V548" s="3">
        <v>4</v>
      </c>
      <c r="W548" s="1" t="s">
        <v>2903</v>
      </c>
      <c r="X548" s="1" t="s">
        <v>2904</v>
      </c>
      <c r="Y548" s="1" t="s">
        <v>2905</v>
      </c>
      <c r="Z548" s="1" t="s">
        <v>2906</v>
      </c>
      <c r="AB548" s="65" t="s">
        <v>1695</v>
      </c>
      <c r="AC548" s="1" t="s">
        <v>4123</v>
      </c>
    </row>
    <row r="549" spans="1:29" ht="14.25" customHeight="1">
      <c r="A549" s="3">
        <v>6470</v>
      </c>
      <c r="B549" s="1" t="s">
        <v>1595</v>
      </c>
      <c r="C549" s="1" t="str">
        <f>"JBT-"&amp;(MID(C548,5,3)+1)</f>
        <v>JBT-425</v>
      </c>
      <c r="D549" s="3">
        <v>4</v>
      </c>
      <c r="E549" s="3" t="s">
        <v>21</v>
      </c>
      <c r="F549" s="1" t="s">
        <v>2911</v>
      </c>
      <c r="G549" s="1" t="s">
        <v>5188</v>
      </c>
      <c r="H549" s="3" t="s">
        <v>1695</v>
      </c>
      <c r="I549" s="1" t="s">
        <v>4571</v>
      </c>
      <c r="J549" s="1" t="s">
        <v>11</v>
      </c>
      <c r="K549" s="1">
        <v>7560</v>
      </c>
      <c r="L549" s="1" t="s">
        <v>5335</v>
      </c>
      <c r="M549" s="1" t="s">
        <v>4572</v>
      </c>
      <c r="N549" s="1" t="s">
        <v>4573</v>
      </c>
      <c r="P549" s="3" t="s">
        <v>16</v>
      </c>
      <c r="Q549" s="3">
        <v>7</v>
      </c>
      <c r="R549" s="28" t="s">
        <v>4970</v>
      </c>
      <c r="S549" s="3">
        <v>4450</v>
      </c>
      <c r="T549" s="1" t="s">
        <v>3245</v>
      </c>
      <c r="U549" s="3" t="s">
        <v>21</v>
      </c>
      <c r="V549" s="3">
        <v>4</v>
      </c>
      <c r="W549" s="1" t="s">
        <v>2910</v>
      </c>
      <c r="X549" s="1" t="s">
        <v>2911</v>
      </c>
      <c r="Y549" s="1" t="s">
        <v>2912</v>
      </c>
      <c r="Z549" s="1" t="s">
        <v>2913</v>
      </c>
      <c r="AB549" s="65" t="s">
        <v>1695</v>
      </c>
      <c r="AC549" s="1" t="s">
        <v>4124</v>
      </c>
    </row>
  </sheetData>
  <autoFilter ref="A1:AC549" xr:uid="{E596139B-7C4B-4896-BD9B-64998D0F74A1}">
    <sortState xmlns:xlrd2="http://schemas.microsoft.com/office/spreadsheetml/2017/richdata2" ref="A2:AC549">
      <sortCondition ref="A1:A549"/>
    </sortState>
  </autoFilter>
  <phoneticPr fontId="14"/>
  <conditionalFormatting sqref="T1:T1048576">
    <cfRule type="duplicateValues" dxfId="28" priority="292"/>
  </conditionalFormatting>
  <conditionalFormatting sqref="H1:H549">
    <cfRule type="containsBlanks" dxfId="27" priority="111">
      <formula>LEN(TRIM(H1))=0</formula>
    </cfRule>
  </conditionalFormatting>
  <conditionalFormatting sqref="F1:F1048576">
    <cfRule type="containsText" dxfId="26" priority="110" operator="containsText" text="スキーマ">
      <formula>NOT(ISERROR(SEARCH("スキーマ",F1)))</formula>
    </cfRule>
  </conditionalFormatting>
  <conditionalFormatting sqref="R1:R1048576">
    <cfRule type="duplicateValues" dxfId="25" priority="109"/>
  </conditionalFormatting>
  <conditionalFormatting sqref="S1:AC549">
    <cfRule type="expression" dxfId="24" priority="226">
      <formula>"IBG"=MID($T1,1,3)</formula>
    </cfRule>
  </conditionalFormatting>
  <conditionalFormatting sqref="C1:C1048576">
    <cfRule type="duplicateValues" dxfId="23" priority="35"/>
  </conditionalFormatting>
  <conditionalFormatting sqref="A1:AC549">
    <cfRule type="containsErrors" dxfId="22" priority="174">
      <formula>ISERROR(A1)</formula>
    </cfRule>
    <cfRule type="expression" dxfId="21" priority="205">
      <formula>"JBG"=MID($C1,1,3)</formula>
    </cfRule>
    <cfRule type="containsErrors" dxfId="20" priority="341">
      <formula>ISERROR(A1)</formula>
    </cfRule>
  </conditionalFormatting>
  <conditionalFormatting sqref="AA1:AA1048576">
    <cfRule type="expression" dxfId="19" priority="11">
      <formula>LEN($AA1)&gt;0</formula>
    </cfRule>
  </conditionalFormatting>
  <conditionalFormatting sqref="O1:O1048576">
    <cfRule type="expression" dxfId="18" priority="10">
      <formula>LEN($O1)&gt;0</formula>
    </cfRule>
  </conditionalFormatting>
  <conditionalFormatting sqref="K1">
    <cfRule type="duplicateValues" dxfId="17" priority="3"/>
  </conditionalFormatting>
  <conditionalFormatting sqref="K1:K1048576">
    <cfRule type="duplicateValues" dxfId="16" priority="2"/>
  </conditionalFormatting>
  <conditionalFormatting sqref="F50:G52 I1:R549">
    <cfRule type="expression" dxfId="5" priority="998">
      <formula>OR("ASBIE"=$J1,"IBG"=MID($T1,1,3))</formula>
    </cfRule>
    <cfRule type="expression" dxfId="4" priority="999">
      <formula>OR("ASMA"=$J1,"MA"=$J1)</formula>
    </cfRule>
    <cfRule type="expression" dxfId="3" priority="1000">
      <formula>ISNUMBER(SEARCH("deliver",$R1))</formula>
    </cfRule>
    <cfRule type="expression" dxfId="2" priority="1001">
      <formula>ISNUMBER(SEARCH("agreement",$R1))</formula>
    </cfRule>
    <cfRule type="expression" dxfId="1" priority="1002">
      <formula>ISNUMBER(SEARCH("settlement",$R1))</formula>
    </cfRule>
  </conditionalFormatting>
  <conditionalFormatting sqref="A1:A1048576">
    <cfRule type="duplicateValues" dxfId="0" priority="1"/>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dimension ref="A1:V351"/>
  <sheetViews>
    <sheetView zoomScale="80" zoomScaleNormal="80" workbookViewId="0">
      <pane ySplit="1" topLeftCell="A20" activePane="bottomLeft" state="frozen"/>
      <selection activeCell="L1" sqref="L1"/>
      <selection pane="bottomLeft" activeCell="Q40" sqref="Q40"/>
    </sheetView>
  </sheetViews>
  <sheetFormatPr defaultColWidth="11.42578125" defaultRowHeight="15.95" customHeight="1"/>
  <cols>
    <col min="1" max="1" width="9.85546875" style="7" bestFit="1" customWidth="1"/>
    <col min="2" max="2" width="5.85546875" style="7" customWidth="1"/>
    <col min="3" max="3" width="11" style="7" customWidth="1"/>
    <col min="4" max="4" width="7.28515625" style="5" customWidth="1"/>
    <col min="5" max="5" width="4.7109375" style="21" customWidth="1"/>
    <col min="6" max="6" width="44" style="39" customWidth="1"/>
    <col min="7" max="7" width="35.7109375" style="39" customWidth="1"/>
    <col min="8" max="8" width="13" style="5" customWidth="1"/>
    <col min="9" max="10" width="18.42578125" style="7" customWidth="1"/>
    <col min="11" max="12" width="11" style="7" customWidth="1"/>
    <col min="13" max="13" width="17.42578125" style="7" customWidth="1"/>
    <col min="14" max="14" width="7.42578125" style="7" customWidth="1"/>
    <col min="15" max="15" width="28.85546875" style="7" customWidth="1"/>
    <col min="16" max="16" width="9.140625" style="7" customWidth="1"/>
    <col min="17" max="17" width="62.7109375" style="7" customWidth="1"/>
    <col min="18" max="18" width="15" style="7" customWidth="1"/>
    <col min="19" max="19" width="80.42578125" style="7" customWidth="1"/>
    <col min="20" max="21" width="8" style="5" customWidth="1"/>
    <col min="22" max="22" width="51.140625" style="7" customWidth="1"/>
    <col min="23" max="16384" width="11.42578125" style="7"/>
  </cols>
  <sheetData>
    <row r="1" spans="1:22" s="5" customFormat="1" ht="67.5" customHeight="1">
      <c r="A1" s="4"/>
      <c r="B1" s="4" t="s">
        <v>1608</v>
      </c>
      <c r="C1" s="5" t="s">
        <v>1116</v>
      </c>
      <c r="D1" s="4" t="s">
        <v>1609</v>
      </c>
      <c r="E1" s="20" t="s">
        <v>1610</v>
      </c>
      <c r="F1" s="39" t="s">
        <v>1118</v>
      </c>
      <c r="G1" s="39" t="s">
        <v>1611</v>
      </c>
      <c r="H1" s="4" t="s">
        <v>1612</v>
      </c>
      <c r="I1" s="5" t="s">
        <v>1613</v>
      </c>
      <c r="J1" s="5" t="s">
        <v>1614</v>
      </c>
      <c r="K1" s="6" t="s">
        <v>1615</v>
      </c>
      <c r="L1" s="5" t="s">
        <v>1616</v>
      </c>
      <c r="M1" s="5" t="s">
        <v>1617</v>
      </c>
      <c r="N1" s="4" t="s">
        <v>1618</v>
      </c>
      <c r="O1" s="5" t="s">
        <v>1619</v>
      </c>
      <c r="P1" s="5" t="s">
        <v>1620</v>
      </c>
      <c r="Q1" s="4" t="s">
        <v>5505</v>
      </c>
      <c r="R1" s="5" t="s">
        <v>1621</v>
      </c>
      <c r="S1" s="5" t="s">
        <v>1622</v>
      </c>
      <c r="T1" s="4" t="s">
        <v>1623</v>
      </c>
      <c r="U1" s="4" t="s">
        <v>1624</v>
      </c>
      <c r="V1" s="26" t="s">
        <v>3800</v>
      </c>
    </row>
    <row r="2" spans="1:22" ht="15.95" customHeight="1">
      <c r="B2" s="7">
        <v>1000</v>
      </c>
      <c r="C2" s="7" t="s">
        <v>3894</v>
      </c>
      <c r="D2" s="5" t="s">
        <v>21</v>
      </c>
      <c r="E2" s="21">
        <v>0</v>
      </c>
      <c r="F2" s="7" t="s">
        <v>1625</v>
      </c>
      <c r="G2" s="7" t="s">
        <v>1626</v>
      </c>
      <c r="I2" s="7" t="s">
        <v>1627</v>
      </c>
      <c r="J2" s="7" t="s">
        <v>1628</v>
      </c>
      <c r="N2" s="7">
        <v>1000</v>
      </c>
      <c r="O2" s="7" t="s">
        <v>1629</v>
      </c>
      <c r="P2" s="7" t="s">
        <v>1630</v>
      </c>
      <c r="S2" s="7" t="s">
        <v>4989</v>
      </c>
      <c r="T2" s="5" t="s">
        <v>21</v>
      </c>
      <c r="U2" s="5" t="s">
        <v>21</v>
      </c>
    </row>
    <row r="3" spans="1:22" ht="15.95" customHeight="1">
      <c r="A3" s="7" t="str">
        <f>INDEX(コアインボイス!C:C,MATCH('JP PINT 1.0'!S3,コアインボイス!AC:AC,0),1)</f>
        <v>JBT-012</v>
      </c>
      <c r="B3" s="7">
        <v>1290</v>
      </c>
      <c r="C3" s="7" t="s">
        <v>1134</v>
      </c>
      <c r="D3" s="5" t="s">
        <v>21</v>
      </c>
      <c r="E3" s="21">
        <v>2</v>
      </c>
      <c r="F3" s="30" t="s">
        <v>1799</v>
      </c>
      <c r="G3" s="30" t="s">
        <v>1800</v>
      </c>
      <c r="H3" s="5" t="s">
        <v>1632</v>
      </c>
      <c r="I3" s="7" t="s">
        <v>1801</v>
      </c>
      <c r="J3" s="7" t="s">
        <v>1802</v>
      </c>
      <c r="M3" s="40" t="s">
        <v>1803</v>
      </c>
      <c r="N3" s="7">
        <v>1010</v>
      </c>
      <c r="O3" s="7" t="s">
        <v>1804</v>
      </c>
      <c r="P3" s="7" t="s">
        <v>1637</v>
      </c>
      <c r="Q3" s="7" t="s">
        <v>1805</v>
      </c>
      <c r="S3" s="7" t="s">
        <v>3966</v>
      </c>
      <c r="T3" s="5" t="s">
        <v>21</v>
      </c>
      <c r="U3" s="5" t="s">
        <v>16</v>
      </c>
      <c r="V3" s="7" t="str">
        <f>IF(ISERROR(MATCH('JP PINT 1.0'!C3,#REF!,0)),"",INDEX(#REF!,MATCH('JP PINT 1.0'!C3,#REF!,0),1))</f>
        <v/>
      </c>
    </row>
    <row r="4" spans="1:22" ht="15.95" customHeight="1">
      <c r="A4" s="7" t="str">
        <f>INDEX(コアインボイス!C:C,MATCH('JP PINT 1.0'!S4,コアインボイス!AC:AC,0),1)</f>
        <v>JBT-004</v>
      </c>
      <c r="B4" s="7">
        <v>1280</v>
      </c>
      <c r="C4" s="7" t="s">
        <v>1125</v>
      </c>
      <c r="D4" s="5" t="s">
        <v>21</v>
      </c>
      <c r="E4" s="21">
        <v>2</v>
      </c>
      <c r="F4" s="30" t="s">
        <v>1792</v>
      </c>
      <c r="G4" s="30" t="s">
        <v>1793</v>
      </c>
      <c r="H4" s="5" t="s">
        <v>1695</v>
      </c>
      <c r="I4" s="7" t="s">
        <v>1794</v>
      </c>
      <c r="J4" s="7" t="s">
        <v>1795</v>
      </c>
      <c r="M4" s="40" t="s">
        <v>1796</v>
      </c>
      <c r="N4" s="7">
        <v>1020</v>
      </c>
      <c r="O4" s="7" t="s">
        <v>1797</v>
      </c>
      <c r="P4" s="7" t="s">
        <v>1637</v>
      </c>
      <c r="Q4" s="7" t="s">
        <v>1798</v>
      </c>
      <c r="S4" s="7" t="s">
        <v>3965</v>
      </c>
      <c r="T4" s="5" t="s">
        <v>21</v>
      </c>
      <c r="U4" s="5" t="s">
        <v>16</v>
      </c>
      <c r="V4" s="7" t="str">
        <f>IF(ISERROR(MATCH('JP PINT 1.0'!C4,#REF!,0)),"",INDEX(#REF!,MATCH('JP PINT 1.0'!C4,#REF!,0),1))</f>
        <v/>
      </c>
    </row>
    <row r="5" spans="1:22" ht="15.95" customHeight="1">
      <c r="A5" s="7" t="str">
        <f>INDEX(コアインボイス!C:C,MATCH('JP PINT 1.0'!S5,コアインボイス!AC:AC,0),1)</f>
        <v>JBT-020</v>
      </c>
      <c r="B5" s="7">
        <v>1010</v>
      </c>
      <c r="C5" s="7" t="s">
        <v>1136</v>
      </c>
      <c r="D5" s="5" t="s">
        <v>21</v>
      </c>
      <c r="E5" s="21">
        <v>1</v>
      </c>
      <c r="F5" s="29" t="s">
        <v>1137</v>
      </c>
      <c r="G5" s="29" t="s">
        <v>1631</v>
      </c>
      <c r="H5" s="5" t="s">
        <v>1632</v>
      </c>
      <c r="I5" s="7" t="s">
        <v>1138</v>
      </c>
      <c r="J5" s="7" t="s">
        <v>1633</v>
      </c>
      <c r="L5" s="7" t="s">
        <v>1634</v>
      </c>
      <c r="M5" s="8" t="s">
        <v>1635</v>
      </c>
      <c r="N5" s="7">
        <v>1030</v>
      </c>
      <c r="O5" s="7" t="s">
        <v>1636</v>
      </c>
      <c r="P5" s="7" t="s">
        <v>1637</v>
      </c>
      <c r="Q5" s="7" t="s">
        <v>1638</v>
      </c>
      <c r="S5" s="7" t="s">
        <v>3967</v>
      </c>
      <c r="T5" s="5" t="s">
        <v>21</v>
      </c>
      <c r="U5" s="5" t="s">
        <v>21</v>
      </c>
      <c r="V5" s="7" t="str">
        <f>IF(ISERROR(MATCH('JP PINT 1.0'!C5,#REF!,0)),"",INDEX(#REF!,MATCH('JP PINT 1.0'!C5,#REF!,0),1))</f>
        <v/>
      </c>
    </row>
    <row r="6" spans="1:22" ht="15.95" customHeight="1">
      <c r="A6" s="7" t="str">
        <f>INDEX(コアインボイス!C:C,MATCH('JP PINT 1.0'!S6,コアインボイス!AC:AC,0),1)</f>
        <v>JBT-023</v>
      </c>
      <c r="B6" s="7">
        <v>1020</v>
      </c>
      <c r="C6" s="7" t="s">
        <v>1145</v>
      </c>
      <c r="D6" s="5" t="s">
        <v>21</v>
      </c>
      <c r="E6" s="21">
        <v>1</v>
      </c>
      <c r="F6" s="29" t="s">
        <v>1146</v>
      </c>
      <c r="G6" s="29" t="s">
        <v>1639</v>
      </c>
      <c r="H6" s="5" t="s">
        <v>1640</v>
      </c>
      <c r="I6" s="7" t="s">
        <v>1147</v>
      </c>
      <c r="J6" s="7" t="s">
        <v>1641</v>
      </c>
      <c r="K6" s="7" t="s">
        <v>1642</v>
      </c>
      <c r="L6" s="7" t="s">
        <v>1643</v>
      </c>
      <c r="M6" s="9">
        <v>45223</v>
      </c>
      <c r="N6" s="7">
        <v>1040</v>
      </c>
      <c r="O6" s="7" t="s">
        <v>1644</v>
      </c>
      <c r="P6" s="7" t="s">
        <v>1645</v>
      </c>
      <c r="Q6" s="7" t="s">
        <v>1646</v>
      </c>
      <c r="S6" s="7" t="s">
        <v>3969</v>
      </c>
      <c r="T6" s="5" t="s">
        <v>21</v>
      </c>
      <c r="U6" s="5" t="s">
        <v>21</v>
      </c>
      <c r="V6" s="7" t="str">
        <f>IF(ISERROR(MATCH('JP PINT 1.0'!C6,#REF!,0)),"",INDEX(#REF!,MATCH('JP PINT 1.0'!C6,#REF!,0),1))</f>
        <v/>
      </c>
    </row>
    <row r="7" spans="1:22" ht="15.95" customHeight="1">
      <c r="A7" s="7" t="str">
        <f>INDEX(コアインボイス!C:C,MATCH('JP PINT 1.0'!S7,コアインボイス!AC:AC,0),1)</f>
        <v>JBT-024</v>
      </c>
      <c r="B7" s="7">
        <v>1030</v>
      </c>
      <c r="C7" s="49" t="s">
        <v>5479</v>
      </c>
      <c r="D7" s="5" t="s">
        <v>16</v>
      </c>
      <c r="E7" s="21">
        <v>1</v>
      </c>
      <c r="F7" s="29" t="s">
        <v>1647</v>
      </c>
      <c r="G7" s="29" t="s">
        <v>1648</v>
      </c>
      <c r="H7" s="5" t="s">
        <v>1649</v>
      </c>
      <c r="I7" s="7" t="s">
        <v>1650</v>
      </c>
      <c r="J7" s="7" t="s">
        <v>1651</v>
      </c>
      <c r="N7" s="7">
        <v>1050</v>
      </c>
      <c r="O7" s="7" t="s">
        <v>1652</v>
      </c>
      <c r="P7" s="7" t="s">
        <v>1653</v>
      </c>
      <c r="Q7" s="7" t="s">
        <v>1654</v>
      </c>
      <c r="S7" s="7" t="s">
        <v>4990</v>
      </c>
      <c r="T7" s="5" t="s">
        <v>16</v>
      </c>
      <c r="U7" s="5" t="s">
        <v>16</v>
      </c>
      <c r="V7" s="7" t="str">
        <f>IF(ISERROR(MATCH('JP PINT 1.0'!C7,#REF!,0)),"",INDEX(#REF!,MATCH('JP PINT 1.0'!C7,#REF!,0),1))</f>
        <v/>
      </c>
    </row>
    <row r="8" spans="1:22" ht="15.95" customHeight="1">
      <c r="A8" s="7" t="str">
        <f>INDEX(コアインボイス!C:C,MATCH('JP PINT 1.0'!S8,コアインボイス!AC:AC,0),1)</f>
        <v>JBT-018</v>
      </c>
      <c r="B8" s="7">
        <v>1090</v>
      </c>
      <c r="C8" s="7" t="s">
        <v>3400</v>
      </c>
      <c r="D8" s="5" t="s">
        <v>16</v>
      </c>
      <c r="E8" s="21">
        <v>1</v>
      </c>
      <c r="F8" s="29" t="s">
        <v>1688</v>
      </c>
      <c r="G8" s="29" t="s">
        <v>670</v>
      </c>
      <c r="H8" s="5" t="s">
        <v>1640</v>
      </c>
      <c r="I8" s="7" t="s">
        <v>1689</v>
      </c>
      <c r="J8" s="7" t="s">
        <v>1690</v>
      </c>
      <c r="K8" s="7" t="s">
        <v>1642</v>
      </c>
      <c r="L8" s="7" t="s">
        <v>1643</v>
      </c>
      <c r="M8" s="9">
        <v>45250</v>
      </c>
      <c r="N8" s="7">
        <v>1060</v>
      </c>
      <c r="O8" s="7" t="s">
        <v>1691</v>
      </c>
      <c r="P8" s="7" t="s">
        <v>1645</v>
      </c>
      <c r="Q8" s="7" t="s">
        <v>1692</v>
      </c>
      <c r="S8" s="7" t="s">
        <v>4993</v>
      </c>
      <c r="T8" s="5" t="s">
        <v>16</v>
      </c>
      <c r="U8" s="5" t="s">
        <v>16</v>
      </c>
      <c r="V8" s="7" t="str">
        <f>IF(ISERROR(MATCH('JP PINT 1.0'!C8,#REF!,0)),"",INDEX(#REF!,MATCH('JP PINT 1.0'!C8,#REF!,0),1))</f>
        <v/>
      </c>
    </row>
    <row r="9" spans="1:22" ht="15.95" customHeight="1">
      <c r="A9" s="7" t="str">
        <f>INDEX(コアインボイス!C:C,MATCH('JP PINT 1.0'!S9,コアインボイス!AC:AC,0),1)</f>
        <v>JBT-022</v>
      </c>
      <c r="B9" s="7">
        <v>1040</v>
      </c>
      <c r="C9" s="7" t="s">
        <v>1141</v>
      </c>
      <c r="D9" s="5" t="s">
        <v>21</v>
      </c>
      <c r="E9" s="21">
        <v>1</v>
      </c>
      <c r="F9" s="29" t="s">
        <v>1142</v>
      </c>
      <c r="G9" s="29" t="s">
        <v>1655</v>
      </c>
      <c r="H9" s="5" t="s">
        <v>1656</v>
      </c>
      <c r="I9" s="7" t="s">
        <v>1143</v>
      </c>
      <c r="J9" s="7" t="s">
        <v>1657</v>
      </c>
      <c r="L9" s="7" t="s">
        <v>1658</v>
      </c>
      <c r="M9" s="7">
        <v>380</v>
      </c>
      <c r="N9" s="7">
        <v>1070</v>
      </c>
      <c r="O9" s="7" t="s">
        <v>1659</v>
      </c>
      <c r="P9" s="7" t="s">
        <v>1660</v>
      </c>
      <c r="Q9" s="7" t="s">
        <v>1661</v>
      </c>
      <c r="S9" s="7" t="s">
        <v>3968</v>
      </c>
      <c r="T9" s="5" t="s">
        <v>21</v>
      </c>
      <c r="U9" s="5" t="s">
        <v>16</v>
      </c>
      <c r="V9" s="7" t="str">
        <f>IF(ISERROR(MATCH('JP PINT 1.0'!C9,#REF!,0)),"",INDEX(#REF!,MATCH('JP PINT 1.0'!C9,#REF!,0),1))</f>
        <v/>
      </c>
    </row>
    <row r="10" spans="1:22" ht="15.95" customHeight="1">
      <c r="A10" s="7" t="str">
        <f>INDEX(コアインボイス!C:C,MATCH('JP PINT 1.0'!S10,コアインボイス!AC:AC,0),1)</f>
        <v>JBT-030</v>
      </c>
      <c r="B10" s="7">
        <v>1260</v>
      </c>
      <c r="C10" s="7" t="s">
        <v>1153</v>
      </c>
      <c r="D10" s="5" t="s">
        <v>16</v>
      </c>
      <c r="E10" s="21">
        <v>1</v>
      </c>
      <c r="F10" s="29" t="s">
        <v>1786</v>
      </c>
      <c r="G10" s="29" t="s">
        <v>1787</v>
      </c>
      <c r="H10" s="5" t="s">
        <v>1695</v>
      </c>
      <c r="I10" s="7" t="s">
        <v>1154</v>
      </c>
      <c r="J10" s="7" t="s">
        <v>1788</v>
      </c>
      <c r="N10" s="7">
        <v>1080</v>
      </c>
      <c r="O10" s="7" t="s">
        <v>1771</v>
      </c>
      <c r="P10" s="7" t="s">
        <v>1702</v>
      </c>
      <c r="Q10" s="7" t="s">
        <v>1789</v>
      </c>
      <c r="S10" s="7" t="s">
        <v>3970</v>
      </c>
      <c r="T10" s="5" t="s">
        <v>16</v>
      </c>
      <c r="U10" s="5" t="s">
        <v>65</v>
      </c>
      <c r="V10" s="7" t="str">
        <f>IF(ISERROR(MATCH('JP PINT 1.0'!C10,#REF!,0)),"",INDEX(#REF!,MATCH('JP PINT 1.0'!C10,#REF!,0),1))</f>
        <v/>
      </c>
    </row>
    <row r="11" spans="1:22" ht="15.95" customHeight="1">
      <c r="A11" s="7" t="str">
        <f>INDEX(コアインボイス!C:C,MATCH('JP PINT 1.0'!S11,コアインボイス!AC:AC,0),1)</f>
        <v>JBT-016</v>
      </c>
      <c r="B11" s="7">
        <v>1070</v>
      </c>
      <c r="C11" s="7" t="s">
        <v>3392</v>
      </c>
      <c r="D11" s="5" t="s">
        <v>16</v>
      </c>
      <c r="E11" s="21">
        <v>1</v>
      </c>
      <c r="F11" s="29" t="s">
        <v>1674</v>
      </c>
      <c r="G11" s="29" t="s">
        <v>1675</v>
      </c>
      <c r="H11" s="5" t="s">
        <v>1640</v>
      </c>
      <c r="I11" s="7" t="s">
        <v>1676</v>
      </c>
      <c r="K11" s="10" t="s">
        <v>1677</v>
      </c>
      <c r="L11" s="7" t="s">
        <v>1643</v>
      </c>
      <c r="N11" s="7">
        <v>1090</v>
      </c>
      <c r="O11" s="7" t="s">
        <v>1678</v>
      </c>
      <c r="P11" s="7" t="s">
        <v>1645</v>
      </c>
      <c r="Q11" s="7" t="s">
        <v>1679</v>
      </c>
      <c r="S11" s="7" t="s">
        <v>4991</v>
      </c>
      <c r="T11" s="5" t="s">
        <v>16</v>
      </c>
      <c r="U11" s="5" t="s">
        <v>16</v>
      </c>
      <c r="V11" s="7" t="str">
        <f>IF(ISERROR(MATCH('JP PINT 1.0'!C11,#REF!,0)),"",INDEX(#REF!,MATCH('JP PINT 1.0'!C11,#REF!,0),1))</f>
        <v/>
      </c>
    </row>
    <row r="12" spans="1:22" ht="15.95" customHeight="1">
      <c r="A12" s="7" t="str">
        <f>INDEX(コアインボイス!C:C,MATCH('JP PINT 1.0'!S12,コアインボイス!AC:AC,0),1)</f>
        <v>JBT-093</v>
      </c>
      <c r="B12" s="7">
        <v>1050</v>
      </c>
      <c r="C12" s="7" t="s">
        <v>1276</v>
      </c>
      <c r="D12" s="5" t="s">
        <v>21</v>
      </c>
      <c r="E12" s="21">
        <v>1</v>
      </c>
      <c r="F12" s="29" t="s">
        <v>1277</v>
      </c>
      <c r="G12" s="29" t="s">
        <v>1662</v>
      </c>
      <c r="H12" s="5" t="s">
        <v>1656</v>
      </c>
      <c r="I12" s="7" t="s">
        <v>1663</v>
      </c>
      <c r="J12" s="7" t="s">
        <v>1664</v>
      </c>
      <c r="K12" s="7" t="s">
        <v>1665</v>
      </c>
      <c r="L12" s="7" t="s">
        <v>1666</v>
      </c>
      <c r="M12" s="7" t="s">
        <v>1667</v>
      </c>
      <c r="N12" s="7">
        <v>1100</v>
      </c>
      <c r="O12" s="7" t="s">
        <v>1668</v>
      </c>
      <c r="P12" s="7" t="s">
        <v>1660</v>
      </c>
      <c r="Q12" s="7" t="s">
        <v>1669</v>
      </c>
      <c r="S12" s="7" t="s">
        <v>4016</v>
      </c>
      <c r="T12" s="5" t="s">
        <v>21</v>
      </c>
      <c r="U12" s="5" t="s">
        <v>16</v>
      </c>
      <c r="V12" s="7" t="str">
        <f>IF(ISERROR(MATCH('JP PINT 1.0'!C12,#REF!,0)),"",INDEX(#REF!,MATCH('JP PINT 1.0'!C12,#REF!,0),1))</f>
        <v/>
      </c>
    </row>
    <row r="13" spans="1:22" ht="15.95" customHeight="1">
      <c r="A13" s="7" t="str">
        <f>INDEX(コアインボイス!C:C,MATCH('JP PINT 1.0'!S13,コアインボイス!AC:AC,0),1)</f>
        <v>JBT-092</v>
      </c>
      <c r="B13" s="7">
        <v>1060</v>
      </c>
      <c r="C13" s="7" t="s">
        <v>1272</v>
      </c>
      <c r="D13" s="5" t="s">
        <v>16</v>
      </c>
      <c r="E13" s="21">
        <v>1</v>
      </c>
      <c r="F13" s="29" t="s">
        <v>1273</v>
      </c>
      <c r="G13" s="29" t="s">
        <v>1670</v>
      </c>
      <c r="H13" s="5" t="s">
        <v>1656</v>
      </c>
      <c r="I13" s="7" t="s">
        <v>1274</v>
      </c>
      <c r="J13" s="7" t="s">
        <v>1671</v>
      </c>
      <c r="K13" s="7" t="s">
        <v>1665</v>
      </c>
      <c r="L13" s="7" t="s">
        <v>1666</v>
      </c>
      <c r="N13" s="7">
        <v>1110</v>
      </c>
      <c r="O13" s="7" t="s">
        <v>1672</v>
      </c>
      <c r="P13" s="7" t="s">
        <v>1660</v>
      </c>
      <c r="Q13" s="7" t="s">
        <v>1673</v>
      </c>
      <c r="S13" s="7" t="s">
        <v>4015</v>
      </c>
      <c r="T13" s="5" t="s">
        <v>16</v>
      </c>
      <c r="U13" s="5" t="s">
        <v>16</v>
      </c>
      <c r="V13" s="7" t="str">
        <f>IF(ISERROR(MATCH('JP PINT 1.0'!C13,#REF!,0)),"",INDEX(#REF!,MATCH('JP PINT 1.0'!C13,#REF!,0),1))</f>
        <v/>
      </c>
    </row>
    <row r="14" spans="1:22" ht="15.95" customHeight="1">
      <c r="A14" s="7" t="str">
        <f>INDEX(コアインボイス!C:C,MATCH('JP PINT 1.0'!S14,コアインボイス!AC:AC,0),1)</f>
        <v>JBT-336</v>
      </c>
      <c r="B14" s="7">
        <v>1200</v>
      </c>
      <c r="C14" s="7" t="s">
        <v>3428</v>
      </c>
      <c r="D14" s="5" t="s">
        <v>16</v>
      </c>
      <c r="E14" s="21">
        <v>1</v>
      </c>
      <c r="F14" s="29" t="s">
        <v>1750</v>
      </c>
      <c r="G14" s="29" t="s">
        <v>1751</v>
      </c>
      <c r="H14" s="5" t="s">
        <v>1695</v>
      </c>
      <c r="I14" s="7" t="s">
        <v>1752</v>
      </c>
      <c r="J14" s="7" t="s">
        <v>1753</v>
      </c>
      <c r="M14" s="7" t="s">
        <v>1754</v>
      </c>
      <c r="N14" s="7">
        <v>1120</v>
      </c>
      <c r="O14" s="7" t="s">
        <v>1755</v>
      </c>
      <c r="P14" s="7" t="s">
        <v>1702</v>
      </c>
      <c r="Q14" s="49" t="s">
        <v>5517</v>
      </c>
      <c r="S14" s="7" t="s">
        <v>4999</v>
      </c>
      <c r="T14" s="5" t="s">
        <v>16</v>
      </c>
      <c r="U14" s="5" t="s">
        <v>16</v>
      </c>
      <c r="V14" s="7" t="str">
        <f>IF(ISERROR(MATCH('JP PINT 1.0'!C14,#REF!,0)),"",INDEX(#REF!,MATCH('JP PINT 1.0'!C14,#REF!,0),1))</f>
        <v/>
      </c>
    </row>
    <row r="15" spans="1:22" ht="15.95" customHeight="1">
      <c r="A15" s="7" t="str">
        <f>INDEX(コアインボイス!C:C,MATCH('JP PINT 1.0'!S15,コアインボイス!AC:AC,0),1)</f>
        <v>JBT-019</v>
      </c>
      <c r="B15" s="7">
        <v>1100</v>
      </c>
      <c r="C15" s="7" t="s">
        <v>3404</v>
      </c>
      <c r="D15" s="5" t="s">
        <v>16</v>
      </c>
      <c r="E15" s="21">
        <v>1</v>
      </c>
      <c r="F15" s="29" t="s">
        <v>1693</v>
      </c>
      <c r="G15" s="29" t="s">
        <v>1694</v>
      </c>
      <c r="H15" s="5" t="s">
        <v>1695</v>
      </c>
      <c r="I15" s="7" t="s">
        <v>1696</v>
      </c>
      <c r="J15" s="7" t="s">
        <v>1697</v>
      </c>
      <c r="K15" s="7" t="s">
        <v>1698</v>
      </c>
      <c r="L15" s="7" t="s">
        <v>1699</v>
      </c>
      <c r="M15" s="7" t="s">
        <v>1700</v>
      </c>
      <c r="N15" s="7">
        <v>1130</v>
      </c>
      <c r="O15" s="7" t="s">
        <v>1701</v>
      </c>
      <c r="P15" s="7" t="s">
        <v>1702</v>
      </c>
      <c r="Q15" s="7" t="s">
        <v>1703</v>
      </c>
      <c r="S15" s="7" t="s">
        <v>4994</v>
      </c>
      <c r="T15" s="5" t="s">
        <v>16</v>
      </c>
      <c r="U15" s="5" t="s">
        <v>16</v>
      </c>
      <c r="V15" s="7" t="str">
        <f>IF(ISERROR(MATCH('JP PINT 1.0'!C15,#REF!,0)),"",INDEX(#REF!,MATCH('JP PINT 1.0'!C15,#REF!,0),1))</f>
        <v/>
      </c>
    </row>
    <row r="16" spans="1:22" ht="15.95" customHeight="1">
      <c r="A16" s="7" t="str">
        <f>INDEX(コアインボイス!C:C,MATCH('JP PINT 1.0'!S16,コアインボイス!AC:AC,0),1)</f>
        <v>JBG-049</v>
      </c>
      <c r="B16" s="7">
        <v>2020</v>
      </c>
      <c r="C16" s="7" t="s">
        <v>1359</v>
      </c>
      <c r="D16" s="5" t="s">
        <v>16</v>
      </c>
      <c r="E16" s="21">
        <v>2</v>
      </c>
      <c r="F16" s="30" t="s">
        <v>2180</v>
      </c>
      <c r="G16" s="30" t="s">
        <v>2181</v>
      </c>
      <c r="I16" s="7" t="s">
        <v>1360</v>
      </c>
      <c r="J16" s="7" t="s">
        <v>2182</v>
      </c>
      <c r="N16" s="7">
        <v>1140</v>
      </c>
      <c r="O16" s="7" t="s">
        <v>2183</v>
      </c>
      <c r="P16" s="7" t="s">
        <v>2184</v>
      </c>
      <c r="Q16" s="7" t="s">
        <v>2185</v>
      </c>
      <c r="S16" s="7" t="s">
        <v>4051</v>
      </c>
      <c r="T16" s="5" t="s">
        <v>16</v>
      </c>
      <c r="U16" s="5" t="s">
        <v>65</v>
      </c>
      <c r="V16" s="7" t="str">
        <f>IF(ISERROR(MATCH('JP PINT 1.0'!C16,#REF!,0)),"",INDEX(#REF!,MATCH('JP PINT 1.0'!C16,#REF!,0),1))</f>
        <v/>
      </c>
    </row>
    <row r="17" spans="1:22" ht="15.95" customHeight="1">
      <c r="A17" s="7" t="str">
        <f>INDEX(コアインボイス!C:C,MATCH('JP PINT 1.0'!S17,コアインボイス!AC:AC,0),1)</f>
        <v>JBT-214</v>
      </c>
      <c r="B17" s="7">
        <v>2030</v>
      </c>
      <c r="C17" s="7" t="s">
        <v>1362</v>
      </c>
      <c r="D17" s="5" t="s">
        <v>16</v>
      </c>
      <c r="E17" s="21">
        <v>3</v>
      </c>
      <c r="F17" s="34" t="s">
        <v>2186</v>
      </c>
      <c r="G17" s="34" t="s">
        <v>2187</v>
      </c>
      <c r="H17" s="5" t="s">
        <v>1640</v>
      </c>
      <c r="I17" s="7" t="s">
        <v>1363</v>
      </c>
      <c r="J17" s="7" t="s">
        <v>2188</v>
      </c>
      <c r="K17" s="7" t="s">
        <v>1642</v>
      </c>
      <c r="L17" s="7" t="s">
        <v>1643</v>
      </c>
      <c r="M17" s="9">
        <v>45217</v>
      </c>
      <c r="N17" s="7">
        <v>1150</v>
      </c>
      <c r="O17" s="7" t="s">
        <v>2189</v>
      </c>
      <c r="P17" s="7" t="s">
        <v>1645</v>
      </c>
      <c r="Q17" s="7" t="s">
        <v>2190</v>
      </c>
      <c r="S17" s="7" t="s">
        <v>4052</v>
      </c>
      <c r="T17" s="5" t="s">
        <v>16</v>
      </c>
      <c r="U17" s="5" t="s">
        <v>16</v>
      </c>
      <c r="V17" s="7" t="str">
        <f>IF(ISERROR(MATCH('JP PINT 1.0'!C17,#REF!,0)),"",INDEX(#REF!,MATCH('JP PINT 1.0'!C17,#REF!,0),1))</f>
        <v/>
      </c>
    </row>
    <row r="18" spans="1:22" ht="15.95" customHeight="1">
      <c r="A18" s="7" t="str">
        <f>INDEX(コアインボイス!C:C,MATCH('JP PINT 1.0'!S18,コアインボイス!AC:AC,0),1)</f>
        <v>JBT-215</v>
      </c>
      <c r="B18" s="7">
        <v>2040</v>
      </c>
      <c r="C18" s="7" t="s">
        <v>1365</v>
      </c>
      <c r="D18" s="5" t="s">
        <v>16</v>
      </c>
      <c r="E18" s="21">
        <v>3</v>
      </c>
      <c r="F18" s="34" t="s">
        <v>2191</v>
      </c>
      <c r="G18" s="34" t="s">
        <v>2192</v>
      </c>
      <c r="H18" s="5" t="s">
        <v>1640</v>
      </c>
      <c r="I18" s="7" t="s">
        <v>1366</v>
      </c>
      <c r="J18" s="7" t="s">
        <v>2193</v>
      </c>
      <c r="K18" s="7" t="s">
        <v>1642</v>
      </c>
      <c r="L18" s="7" t="s">
        <v>1643</v>
      </c>
      <c r="M18" s="9">
        <v>45217</v>
      </c>
      <c r="N18" s="7">
        <v>1160</v>
      </c>
      <c r="O18" s="7" t="s">
        <v>2194</v>
      </c>
      <c r="P18" s="7" t="s">
        <v>1645</v>
      </c>
      <c r="Q18" s="7" t="s">
        <v>2195</v>
      </c>
      <c r="S18" s="7" t="s">
        <v>4053</v>
      </c>
      <c r="T18" s="5" t="s">
        <v>16</v>
      </c>
      <c r="U18" s="5" t="s">
        <v>16</v>
      </c>
      <c r="V18" s="7" t="str">
        <f>IF(ISERROR(MATCH('JP PINT 1.0'!C18,#REF!,0)),"",INDEX(#REF!,MATCH('JP PINT 1.0'!C18,#REF!,0),1))</f>
        <v/>
      </c>
    </row>
    <row r="19" spans="1:22" ht="15.95" customHeight="1">
      <c r="A19" s="7" t="str">
        <f>INDEX(コアインボイス!C:C,MATCH('JP PINT 1.0'!S19,コアインボイス!AC:AC,0),1)</f>
        <v>JBT-017</v>
      </c>
      <c r="B19" s="7">
        <v>1080</v>
      </c>
      <c r="C19" s="7" t="s">
        <v>3397</v>
      </c>
      <c r="D19" s="5" t="s">
        <v>16</v>
      </c>
      <c r="E19" s="21">
        <v>1</v>
      </c>
      <c r="F19" s="29" t="s">
        <v>1680</v>
      </c>
      <c r="G19" s="29" t="s">
        <v>1681</v>
      </c>
      <c r="H19" s="5" t="s">
        <v>1656</v>
      </c>
      <c r="I19" s="7" t="s">
        <v>1682</v>
      </c>
      <c r="J19" s="7" t="s">
        <v>1683</v>
      </c>
      <c r="K19" s="10" t="s">
        <v>1684</v>
      </c>
      <c r="L19" s="10" t="s">
        <v>1685</v>
      </c>
      <c r="N19" s="7">
        <v>1170</v>
      </c>
      <c r="O19" s="7" t="s">
        <v>1686</v>
      </c>
      <c r="P19" s="7" t="s">
        <v>1660</v>
      </c>
      <c r="Q19" s="7" t="s">
        <v>1687</v>
      </c>
      <c r="S19" s="7" t="s">
        <v>4992</v>
      </c>
      <c r="T19" s="5" t="s">
        <v>16</v>
      </c>
      <c r="U19" s="5" t="s">
        <v>65</v>
      </c>
      <c r="V19" s="7" t="str">
        <f>IF(ISERROR(MATCH('JP PINT 1.0'!C19,#REF!,0)),"",INDEX(#REF!,MATCH('JP PINT 1.0'!C19,#REF!,0),1))</f>
        <v/>
      </c>
    </row>
    <row r="20" spans="1:22" ht="15.95" customHeight="1">
      <c r="A20" s="7" t="e">
        <f>INDEX(コアインボイス!C:C,MATCH('JP PINT 1.0'!S20,コアインボイス!AC:AC,0),1)</f>
        <v>#N/A</v>
      </c>
      <c r="N20" s="7">
        <v>1180</v>
      </c>
      <c r="O20" s="7" t="s">
        <v>2918</v>
      </c>
      <c r="P20" s="7" t="s">
        <v>2919</v>
      </c>
      <c r="Q20" s="7" t="s">
        <v>2920</v>
      </c>
      <c r="S20" s="7" t="s">
        <v>5073</v>
      </c>
      <c r="T20" s="5" t="s">
        <v>16</v>
      </c>
      <c r="U20" s="5" t="s">
        <v>16</v>
      </c>
      <c r="V20" s="7" t="str">
        <f>IF(ISERROR(MATCH('JP PINT 1.0'!C20,#REF!,0)),"",INDEX(#REF!,MATCH('JP PINT 1.0'!C20,#REF!,0),1))</f>
        <v/>
      </c>
    </row>
    <row r="21" spans="1:22" ht="15.95" customHeight="1">
      <c r="A21" s="7" t="e">
        <f>INDEX(コアインボイス!C:C,MATCH('JP PINT 1.0'!S21,コアインボイス!AC:AC,0),1)</f>
        <v>#N/A</v>
      </c>
      <c r="B21" s="7">
        <v>1130</v>
      </c>
      <c r="C21" s="7" t="s">
        <v>1436</v>
      </c>
      <c r="D21" s="5" t="s">
        <v>16</v>
      </c>
      <c r="E21" s="21">
        <v>1</v>
      </c>
      <c r="F21" s="29" t="s">
        <v>1437</v>
      </c>
      <c r="G21" s="29" t="s">
        <v>1711</v>
      </c>
      <c r="H21" s="5" t="s">
        <v>1705</v>
      </c>
      <c r="I21" s="7" t="s">
        <v>1712</v>
      </c>
      <c r="J21" s="7" t="s">
        <v>1713</v>
      </c>
      <c r="K21" s="10" t="s">
        <v>1714</v>
      </c>
      <c r="L21" s="7" t="s">
        <v>1715</v>
      </c>
      <c r="M21" s="7" t="s">
        <v>1716</v>
      </c>
      <c r="N21" s="7">
        <v>1190</v>
      </c>
      <c r="O21" s="7" t="s">
        <v>1636</v>
      </c>
      <c r="P21" s="7" t="s">
        <v>1637</v>
      </c>
      <c r="Q21" s="7" t="s">
        <v>1717</v>
      </c>
      <c r="S21" s="7" t="s">
        <v>4068</v>
      </c>
      <c r="T21" s="5" t="s">
        <v>21</v>
      </c>
      <c r="U21" s="5" t="s">
        <v>21</v>
      </c>
      <c r="V21" s="7" t="str">
        <f>IF(ISERROR(MATCH('JP PINT 1.0'!C21,#REF!,0)),"",INDEX(#REF!,MATCH('JP PINT 1.0'!C21,#REF!,0),1))</f>
        <v/>
      </c>
    </row>
    <row r="22" spans="1:22" ht="15.95" customHeight="1">
      <c r="A22" s="7" t="e">
        <f>INDEX(コアインボイス!C:C,MATCH('JP PINT 1.0'!S22,コアインボイス!AC:AC,0),1)</f>
        <v>#N/A</v>
      </c>
      <c r="B22" s="7">
        <v>1140</v>
      </c>
      <c r="C22" s="7" t="s">
        <v>1431</v>
      </c>
      <c r="D22" s="5" t="s">
        <v>16</v>
      </c>
      <c r="E22" s="21">
        <v>1</v>
      </c>
      <c r="F22" s="29" t="s">
        <v>1432</v>
      </c>
      <c r="G22" s="29" t="s">
        <v>1718</v>
      </c>
      <c r="H22" s="5" t="s">
        <v>1705</v>
      </c>
      <c r="I22" s="7" t="s">
        <v>1433</v>
      </c>
      <c r="J22" s="7" t="s">
        <v>1719</v>
      </c>
      <c r="K22" s="10" t="s">
        <v>1720</v>
      </c>
      <c r="L22" s="7" t="s">
        <v>1721</v>
      </c>
      <c r="M22" s="7" t="s">
        <v>1722</v>
      </c>
      <c r="N22" s="7">
        <v>1200</v>
      </c>
      <c r="O22" s="7" t="s">
        <v>1723</v>
      </c>
      <c r="P22" s="7" t="s">
        <v>1637</v>
      </c>
      <c r="Q22" s="7" t="s">
        <v>1724</v>
      </c>
      <c r="S22" s="7" t="s">
        <v>4067</v>
      </c>
      <c r="T22" s="5" t="s">
        <v>16</v>
      </c>
      <c r="U22" s="5" t="s">
        <v>16</v>
      </c>
      <c r="V22" s="7" t="str">
        <f>IF(ISERROR(MATCH('JP PINT 1.0'!C22,#REF!,0)),"",INDEX(#REF!,MATCH('JP PINT 1.0'!C22,#REF!,0),1))</f>
        <v/>
      </c>
    </row>
    <row r="23" spans="1:22" ht="15.95" customHeight="1">
      <c r="A23" s="7" t="str">
        <f>INDEX(コアインボイス!C:C,MATCH('JP PINT 1.0'!S23,コアインボイス!AC:AC,0),1)</f>
        <v>JBG-053</v>
      </c>
      <c r="B23" s="7">
        <v>1300</v>
      </c>
      <c r="C23" s="7" t="s">
        <v>3442</v>
      </c>
      <c r="D23" s="5" t="s">
        <v>65</v>
      </c>
      <c r="E23" s="21">
        <v>1</v>
      </c>
      <c r="F23" s="29" t="s">
        <v>1806</v>
      </c>
      <c r="G23" s="29" t="s">
        <v>1807</v>
      </c>
      <c r="I23" s="7" t="s">
        <v>1808</v>
      </c>
      <c r="J23" s="7" t="s">
        <v>1809</v>
      </c>
      <c r="K23" s="10" t="s">
        <v>1810</v>
      </c>
      <c r="L23" s="10" t="s">
        <v>1811</v>
      </c>
      <c r="N23" s="7">
        <v>1210</v>
      </c>
      <c r="O23" s="7" t="s">
        <v>1812</v>
      </c>
      <c r="P23" s="7" t="s">
        <v>1813</v>
      </c>
      <c r="Q23" s="7" t="s">
        <v>1814</v>
      </c>
      <c r="S23" s="7" t="s">
        <v>3971</v>
      </c>
      <c r="T23" s="5" t="s">
        <v>65</v>
      </c>
      <c r="U23" s="5" t="s">
        <v>65</v>
      </c>
      <c r="V23" s="7" t="str">
        <f>IF(ISERROR(MATCH('JP PINT 1.0'!C23,#REF!,0)),"",INDEX(#REF!,MATCH('JP PINT 1.0'!C23,#REF!,0),1))</f>
        <v/>
      </c>
    </row>
    <row r="24" spans="1:22" ht="15.95" customHeight="1">
      <c r="A24" s="7" t="e">
        <f>INDEX(コアインボイス!C:C,MATCH('JP PINT 1.0'!S24,コアインボイス!AC:AC,0),1)</f>
        <v>#N/A</v>
      </c>
      <c r="N24" s="7">
        <v>1220</v>
      </c>
      <c r="O24" s="7" t="s">
        <v>2921</v>
      </c>
      <c r="P24" s="7" t="s">
        <v>2581</v>
      </c>
      <c r="Q24" s="7" t="s">
        <v>2922</v>
      </c>
      <c r="S24" s="7" t="s">
        <v>5074</v>
      </c>
      <c r="T24" s="5" t="s">
        <v>21</v>
      </c>
      <c r="U24" s="5" t="s">
        <v>16</v>
      </c>
      <c r="V24" s="7" t="str">
        <f>IF(ISERROR(MATCH('JP PINT 1.0'!C24,#REF!,0)),"",INDEX(#REF!,MATCH('JP PINT 1.0'!C24,#REF!,0),1))</f>
        <v/>
      </c>
    </row>
    <row r="25" spans="1:22" ht="15.95" customHeight="1">
      <c r="A25" s="7" t="str">
        <f>INDEX(コアインボイス!C:C,MATCH('JP PINT 1.0'!S25,コアインボイス!AC:AC,0),1)</f>
        <v>JBT-232</v>
      </c>
      <c r="B25" s="7">
        <v>1310</v>
      </c>
      <c r="C25" s="7" t="s">
        <v>3444</v>
      </c>
      <c r="D25" s="5" t="s">
        <v>21</v>
      </c>
      <c r="E25" s="21">
        <v>2</v>
      </c>
      <c r="F25" s="31" t="s">
        <v>1815</v>
      </c>
      <c r="G25" s="30" t="s">
        <v>1807</v>
      </c>
      <c r="H25" s="5" t="s">
        <v>1705</v>
      </c>
      <c r="I25" s="7" t="s">
        <v>1816</v>
      </c>
      <c r="J25" s="7" t="s">
        <v>1817</v>
      </c>
      <c r="N25" s="7">
        <v>1230</v>
      </c>
      <c r="O25" s="7" t="s">
        <v>1636</v>
      </c>
      <c r="P25" s="7" t="s">
        <v>1637</v>
      </c>
      <c r="Q25" s="7" t="s">
        <v>1818</v>
      </c>
      <c r="S25" s="25" t="s">
        <v>3972</v>
      </c>
      <c r="T25" s="5" t="s">
        <v>21</v>
      </c>
      <c r="U25" s="5" t="s">
        <v>21</v>
      </c>
      <c r="V25" s="7" t="str">
        <f>IF(ISERROR(MATCH('JP PINT 1.0'!C25,#REF!,0)),"",INDEX(#REF!,MATCH('JP PINT 1.0'!C25,#REF!,0),1))</f>
        <v/>
      </c>
    </row>
    <row r="26" spans="1:22" ht="15.95" customHeight="1">
      <c r="A26" s="7" t="str">
        <f>INDEX(コアインボイス!C:C,MATCH('JP PINT 1.0'!S26,コアインボイス!AC:AC,0),1)</f>
        <v>JBT-233</v>
      </c>
      <c r="B26" s="7">
        <v>1320</v>
      </c>
      <c r="C26" s="7" t="s">
        <v>1163</v>
      </c>
      <c r="D26" s="5" t="s">
        <v>16</v>
      </c>
      <c r="E26" s="21">
        <v>2</v>
      </c>
      <c r="F26" s="30" t="s">
        <v>1819</v>
      </c>
      <c r="G26" s="30" t="s">
        <v>1820</v>
      </c>
      <c r="H26" s="5" t="s">
        <v>1640</v>
      </c>
      <c r="I26" s="7" t="s">
        <v>1164</v>
      </c>
      <c r="J26" s="7" t="s">
        <v>1821</v>
      </c>
      <c r="K26" s="7" t="s">
        <v>1642</v>
      </c>
      <c r="L26" s="7" t="s">
        <v>1643</v>
      </c>
      <c r="N26" s="7">
        <v>1240</v>
      </c>
      <c r="O26" s="7" t="s">
        <v>1644</v>
      </c>
      <c r="P26" s="7" t="s">
        <v>1645</v>
      </c>
      <c r="Q26" s="7" t="s">
        <v>1822</v>
      </c>
      <c r="S26" s="7" t="s">
        <v>3973</v>
      </c>
      <c r="T26" s="5" t="s">
        <v>16</v>
      </c>
      <c r="U26" s="5" t="s">
        <v>16</v>
      </c>
      <c r="V26" s="7" t="str">
        <f>IF(ISERROR(MATCH('JP PINT 1.0'!C26,#REF!,0)),"",INDEX(#REF!,MATCH('JP PINT 1.0'!C26,#REF!,0),1))</f>
        <v/>
      </c>
    </row>
    <row r="27" spans="1:22" ht="15.95" customHeight="1">
      <c r="A27" s="7" t="str">
        <f>INDEX(コアインボイス!C:C,MATCH('JP PINT 1.0'!S27,コアインボイス!AC:AC,0),1)</f>
        <v>JBT-290</v>
      </c>
      <c r="N27" s="7">
        <v>1250</v>
      </c>
      <c r="O27" s="7" t="s">
        <v>2923</v>
      </c>
      <c r="P27" s="7" t="s">
        <v>2581</v>
      </c>
      <c r="Q27" s="7" t="s">
        <v>2924</v>
      </c>
      <c r="S27" s="7" t="s">
        <v>5075</v>
      </c>
      <c r="T27" s="5" t="s">
        <v>16</v>
      </c>
      <c r="U27" s="5" t="s">
        <v>65</v>
      </c>
      <c r="V27" s="7" t="str">
        <f>IF(ISERROR(MATCH('JP PINT 1.0'!C27,#REF!,0)),"",INDEX(#REF!,MATCH('JP PINT 1.0'!C27,#REF!,0),1))</f>
        <v/>
      </c>
    </row>
    <row r="28" spans="1:22" ht="15.95" customHeight="1">
      <c r="A28" s="7" t="str">
        <f>INDEX(コアインボイス!C:C,MATCH('JP PINT 1.0'!S28,コアインボイス!AC:AC,0),1)</f>
        <v>JBG-071</v>
      </c>
      <c r="B28" s="7">
        <v>1160</v>
      </c>
      <c r="C28" s="7" t="s">
        <v>1468</v>
      </c>
      <c r="D28" s="5" t="s">
        <v>16</v>
      </c>
      <c r="E28" s="21">
        <v>1</v>
      </c>
      <c r="F28" s="29" t="s">
        <v>1469</v>
      </c>
      <c r="G28" s="29" t="s">
        <v>1730</v>
      </c>
      <c r="H28" s="5" t="s">
        <v>1705</v>
      </c>
      <c r="I28" s="7" t="s">
        <v>1470</v>
      </c>
      <c r="J28" s="7" t="s">
        <v>1731</v>
      </c>
      <c r="N28" s="7">
        <v>1260</v>
      </c>
      <c r="O28" s="7" t="s">
        <v>1636</v>
      </c>
      <c r="P28" s="7" t="s">
        <v>1637</v>
      </c>
      <c r="Q28" s="7" t="s">
        <v>1732</v>
      </c>
      <c r="S28" s="7" t="s">
        <v>4070</v>
      </c>
      <c r="T28" s="5" t="s">
        <v>21</v>
      </c>
      <c r="U28" s="5" t="s">
        <v>21</v>
      </c>
      <c r="V28" s="7" t="str">
        <f>IF(ISERROR(MATCH('JP PINT 1.0'!C28,#REF!,0)),"",INDEX(#REF!,MATCH('JP PINT 1.0'!C28,#REF!,0),1))</f>
        <v/>
      </c>
    </row>
    <row r="29" spans="1:22" ht="15.95" customHeight="1">
      <c r="N29" s="7">
        <v>1270</v>
      </c>
      <c r="O29" s="7" t="s">
        <v>2925</v>
      </c>
      <c r="P29" s="7" t="s">
        <v>2581</v>
      </c>
      <c r="Q29" s="7" t="s">
        <v>2926</v>
      </c>
      <c r="S29" s="7" t="s">
        <v>5076</v>
      </c>
      <c r="T29" s="5" t="s">
        <v>16</v>
      </c>
      <c r="U29" s="5" t="s">
        <v>65</v>
      </c>
      <c r="V29" s="7" t="str">
        <f>IF(ISERROR(MATCH('JP PINT 1.0'!C29,#REF!,0)),"",INDEX(#REF!,MATCH('JP PINT 1.0'!C29,#REF!,0),1))</f>
        <v/>
      </c>
    </row>
    <row r="30" spans="1:22" ht="15.95" customHeight="1">
      <c r="A30" s="7" t="str">
        <f>INDEX(コアインボイス!C:C,MATCH('JP PINT 1.0'!S30,コアインボイス!AC:AC,0),1)</f>
        <v>JBT-281</v>
      </c>
      <c r="B30" s="7">
        <v>1150</v>
      </c>
      <c r="C30" s="7" t="s">
        <v>3413</v>
      </c>
      <c r="D30" s="5" t="s">
        <v>16</v>
      </c>
      <c r="E30" s="21">
        <v>1</v>
      </c>
      <c r="F30" s="29" t="s">
        <v>1725</v>
      </c>
      <c r="G30" s="29" t="s">
        <v>1726</v>
      </c>
      <c r="H30" s="5" t="s">
        <v>1705</v>
      </c>
      <c r="I30" s="7" t="s">
        <v>1727</v>
      </c>
      <c r="J30" s="7" t="s">
        <v>1728</v>
      </c>
      <c r="N30" s="7">
        <v>1280</v>
      </c>
      <c r="O30" s="7" t="s">
        <v>1636</v>
      </c>
      <c r="P30" s="7" t="s">
        <v>1637</v>
      </c>
      <c r="Q30" s="7" t="s">
        <v>1729</v>
      </c>
      <c r="S30" s="7" t="s">
        <v>4995</v>
      </c>
      <c r="T30" s="5" t="s">
        <v>21</v>
      </c>
      <c r="U30" s="5" t="s">
        <v>21</v>
      </c>
      <c r="V30" s="7" t="str">
        <f>IF(ISERROR(MATCH('JP PINT 1.0'!C30,#REF!,0)),"",INDEX(#REF!,MATCH('JP PINT 1.0'!C30,#REF!,0),1))</f>
        <v/>
      </c>
    </row>
    <row r="31" spans="1:22" ht="15.95" customHeight="1">
      <c r="A31" s="7" t="e">
        <f>INDEX(コアインボイス!C:C,MATCH('JP PINT 1.0'!S31,コアインボイス!AC:AC,0),1)</f>
        <v>#N/A</v>
      </c>
      <c r="N31" s="7">
        <v>1290</v>
      </c>
      <c r="O31" s="7" t="s">
        <v>2927</v>
      </c>
      <c r="P31" s="7" t="s">
        <v>2581</v>
      </c>
      <c r="Q31" s="7" t="s">
        <v>2928</v>
      </c>
      <c r="S31" s="7" t="s">
        <v>5077</v>
      </c>
      <c r="T31" s="5" t="s">
        <v>16</v>
      </c>
      <c r="U31" s="5" t="s">
        <v>65</v>
      </c>
      <c r="V31" s="7" t="str">
        <f>IF(ISERROR(MATCH('JP PINT 1.0'!C31,#REF!,0)),"",INDEX(#REF!,MATCH('JP PINT 1.0'!C31,#REF!,0),1))</f>
        <v/>
      </c>
    </row>
    <row r="32" spans="1:22" ht="15.95" customHeight="1">
      <c r="A32" s="7" t="str">
        <f>INDEX(コアインボイス!C:C,MATCH('JP PINT 1.0'!S32,コアインボイス!AC:AC,0),1)</f>
        <v>JBT-257</v>
      </c>
      <c r="B32" s="7">
        <v>1170</v>
      </c>
      <c r="C32" s="7" t="s">
        <v>3416</v>
      </c>
      <c r="D32" s="5" t="s">
        <v>16</v>
      </c>
      <c r="E32" s="21">
        <v>1</v>
      </c>
      <c r="F32" s="29" t="s">
        <v>1733</v>
      </c>
      <c r="G32" s="29" t="s">
        <v>1734</v>
      </c>
      <c r="H32" s="5" t="s">
        <v>1705</v>
      </c>
      <c r="I32" s="7" t="s">
        <v>1735</v>
      </c>
      <c r="J32" s="7" t="s">
        <v>1736</v>
      </c>
      <c r="N32" s="7">
        <v>1300</v>
      </c>
      <c r="O32" s="7" t="s">
        <v>1636</v>
      </c>
      <c r="P32" s="7" t="s">
        <v>1637</v>
      </c>
      <c r="Q32" s="7" t="s">
        <v>1737</v>
      </c>
      <c r="S32" s="7" t="s">
        <v>4996</v>
      </c>
      <c r="T32" s="5" t="s">
        <v>21</v>
      </c>
      <c r="U32" s="5" t="s">
        <v>21</v>
      </c>
      <c r="V32" s="7" t="str">
        <f>IF(ISERROR(MATCH('JP PINT 1.0'!C32,#REF!,0)),"",INDEX(#REF!,MATCH('JP PINT 1.0'!C32,#REF!,0),1))</f>
        <v/>
      </c>
    </row>
    <row r="33" spans="1:22" ht="15.95" customHeight="1">
      <c r="A33" s="7" t="e">
        <f>INDEX(コアインボイス!C:C,MATCH('JP PINT 1.0'!S33,コアインボイス!AC:AC,0),1)</f>
        <v>#N/A</v>
      </c>
      <c r="N33" s="7">
        <v>1310</v>
      </c>
      <c r="O33" s="7" t="s">
        <v>2929</v>
      </c>
      <c r="P33" s="7" t="s">
        <v>2581</v>
      </c>
      <c r="Q33" s="7" t="s">
        <v>2930</v>
      </c>
      <c r="S33" s="7" t="s">
        <v>5078</v>
      </c>
      <c r="T33" s="5" t="s">
        <v>16</v>
      </c>
      <c r="U33" s="5" t="s">
        <v>65</v>
      </c>
      <c r="V33" s="7" t="str">
        <f>IF(ISERROR(MATCH('JP PINT 1.0'!C33,#REF!,0)),"",INDEX(#REF!,MATCH('JP PINT 1.0'!C33,#REF!,0),1))</f>
        <v/>
      </c>
    </row>
    <row r="34" spans="1:22" ht="15.95" customHeight="1">
      <c r="A34" s="7" t="e">
        <f>INDEX(コアインボイス!C:C,MATCH('JP PINT 1.0'!S34,コアインボイス!AC:AC,0),1)</f>
        <v>#N/A</v>
      </c>
      <c r="B34" s="7">
        <v>1120</v>
      </c>
      <c r="C34" s="7" t="s">
        <v>1440</v>
      </c>
      <c r="D34" s="5" t="s">
        <v>16</v>
      </c>
      <c r="E34" s="21">
        <v>1</v>
      </c>
      <c r="F34" s="29" t="s">
        <v>1441</v>
      </c>
      <c r="G34" s="29" t="s">
        <v>1708</v>
      </c>
      <c r="H34" s="5" t="s">
        <v>1705</v>
      </c>
      <c r="I34" s="7" t="s">
        <v>1442</v>
      </c>
      <c r="J34" s="7" t="s">
        <v>1709</v>
      </c>
      <c r="N34" s="7">
        <v>1320</v>
      </c>
      <c r="O34" s="7" t="s">
        <v>1636</v>
      </c>
      <c r="P34" s="7" t="s">
        <v>1637</v>
      </c>
      <c r="Q34" s="7" t="s">
        <v>1710</v>
      </c>
      <c r="S34" s="7" t="s">
        <v>4069</v>
      </c>
      <c r="T34" s="5" t="s">
        <v>21</v>
      </c>
      <c r="U34" s="5" t="s">
        <v>21</v>
      </c>
      <c r="V34" s="7" t="str">
        <f>IF(ISERROR(MATCH('JP PINT 1.0'!C34,#REF!,0)),"",INDEX(#REF!,MATCH('JP PINT 1.0'!C34,#REF!,0),1))</f>
        <v/>
      </c>
    </row>
    <row r="35" spans="1:22" ht="15.95" customHeight="1">
      <c r="A35" s="7" t="e">
        <f>INDEX(コアインボイス!C:C,MATCH('JP PINT 1.0'!S35,コアインボイス!AC:AC,0),1)</f>
        <v>#N/A</v>
      </c>
      <c r="N35" s="7">
        <v>1330</v>
      </c>
      <c r="O35" s="7" t="s">
        <v>2580</v>
      </c>
      <c r="P35" s="7" t="s">
        <v>2581</v>
      </c>
      <c r="Q35" s="7" t="s">
        <v>2582</v>
      </c>
      <c r="R35" s="7" t="s">
        <v>2931</v>
      </c>
      <c r="S35" s="7" t="s">
        <v>5079</v>
      </c>
      <c r="T35" s="5" t="s">
        <v>65</v>
      </c>
      <c r="U35" s="5" t="s">
        <v>65</v>
      </c>
      <c r="V35" s="7" t="str">
        <f>IF(ISERROR(MATCH('JP PINT 1.0'!C35,#REF!,0)),"",INDEX(#REF!,MATCH('JP PINT 1.0'!C35,#REF!,0),1))</f>
        <v/>
      </c>
    </row>
    <row r="36" spans="1:22" ht="15.95" customHeight="1">
      <c r="A36" s="7" t="str">
        <f>INDEX(コアインボイス!C:C,MATCH('JP PINT 1.0'!S36,コアインボイス!AC:AC,0),1)</f>
        <v>JBT-260</v>
      </c>
      <c r="B36" s="7">
        <v>1180</v>
      </c>
      <c r="C36" s="7" t="s">
        <v>3420</v>
      </c>
      <c r="D36" s="5" t="s">
        <v>16</v>
      </c>
      <c r="E36" s="21">
        <v>1</v>
      </c>
      <c r="F36" s="29" t="s">
        <v>1738</v>
      </c>
      <c r="G36" s="29" t="s">
        <v>1739</v>
      </c>
      <c r="H36" s="5" t="s">
        <v>1632</v>
      </c>
      <c r="I36" s="7" t="s">
        <v>1740</v>
      </c>
      <c r="J36" s="7" t="s">
        <v>1741</v>
      </c>
      <c r="N36" s="7">
        <v>1340</v>
      </c>
      <c r="O36" s="7" t="s">
        <v>1636</v>
      </c>
      <c r="P36" s="7" t="s">
        <v>1637</v>
      </c>
      <c r="Q36" s="7" t="s">
        <v>1742</v>
      </c>
      <c r="S36" s="7" t="s">
        <v>4997</v>
      </c>
      <c r="T36" s="5" t="s">
        <v>21</v>
      </c>
      <c r="U36" s="5" t="s">
        <v>21</v>
      </c>
      <c r="V36" s="7" t="str">
        <f>IF(ISERROR(MATCH('JP PINT 1.0'!C36,#REF!,0)),"",INDEX(#REF!,MATCH('JP PINT 1.0'!C36,#REF!,0),1))</f>
        <v/>
      </c>
    </row>
    <row r="37" spans="1:22" ht="15.95" customHeight="1">
      <c r="A37" s="7" t="str">
        <f>INDEX(コアインボイス!C:C,MATCH('JP PINT 1.0'!S37,コアインボイス!AC:AC,0),1)</f>
        <v>JBT-260-1</v>
      </c>
      <c r="B37" s="7">
        <v>1190</v>
      </c>
      <c r="C37" s="7" t="s">
        <v>3859</v>
      </c>
      <c r="D37" s="5" t="s">
        <v>16</v>
      </c>
      <c r="E37" s="21">
        <v>1</v>
      </c>
      <c r="F37" s="29" t="s">
        <v>1743</v>
      </c>
      <c r="G37" s="29" t="s">
        <v>1744</v>
      </c>
      <c r="H37" s="5" t="s">
        <v>1656</v>
      </c>
      <c r="I37" s="7" t="s">
        <v>1745</v>
      </c>
      <c r="J37" s="7" t="s">
        <v>1746</v>
      </c>
      <c r="N37" s="7">
        <v>1350</v>
      </c>
      <c r="O37" s="7" t="s">
        <v>1747</v>
      </c>
      <c r="P37" s="7" t="s">
        <v>1748</v>
      </c>
      <c r="Q37" s="7" t="s">
        <v>1749</v>
      </c>
      <c r="S37" s="7" t="s">
        <v>4998</v>
      </c>
      <c r="T37" s="5" t="s">
        <v>16</v>
      </c>
      <c r="U37" s="5" t="s">
        <v>16</v>
      </c>
      <c r="V37" s="7" t="str">
        <f>IF(ISERROR(MATCH('JP PINT 1.0'!C37,#REF!,0)),"",INDEX(#REF!,MATCH('JP PINT 1.0'!C37,#REF!,0),1))</f>
        <v/>
      </c>
    </row>
    <row r="38" spans="1:22" s="11" customFormat="1" ht="16.5" customHeight="1">
      <c r="A38" s="7" t="str">
        <f>INDEX(コアインボイス!C:C,MATCH('JP PINT 1.0'!S38,コアインボイス!AC:AC,0),1)</f>
        <v>JBG-010</v>
      </c>
      <c r="B38" s="7">
        <v>2870</v>
      </c>
      <c r="C38" s="7" t="s">
        <v>1156</v>
      </c>
      <c r="D38" s="5" t="s">
        <v>65</v>
      </c>
      <c r="E38" s="21">
        <v>1</v>
      </c>
      <c r="F38" s="29" t="s">
        <v>1157</v>
      </c>
      <c r="G38" s="29" t="s">
        <v>2576</v>
      </c>
      <c r="H38" s="5"/>
      <c r="I38" s="7" t="s">
        <v>1158</v>
      </c>
      <c r="J38" s="7" t="s">
        <v>2577</v>
      </c>
      <c r="K38" s="10" t="s">
        <v>2578</v>
      </c>
      <c r="L38" s="10" t="s">
        <v>2579</v>
      </c>
      <c r="M38" s="7"/>
      <c r="N38" s="7">
        <v>1360</v>
      </c>
      <c r="O38" s="7" t="s">
        <v>2580</v>
      </c>
      <c r="P38" s="7" t="s">
        <v>2581</v>
      </c>
      <c r="Q38" s="7" t="s">
        <v>2582</v>
      </c>
      <c r="R38" s="7" t="s">
        <v>2583</v>
      </c>
      <c r="S38" s="7" t="s">
        <v>3974</v>
      </c>
      <c r="T38" s="5" t="s">
        <v>65</v>
      </c>
      <c r="U38" s="5" t="s">
        <v>65</v>
      </c>
      <c r="V38" s="7" t="str">
        <f>IF(ISERROR(MATCH('JP PINT 1.0'!C38,#REF!,0)),"",INDEX(#REF!,MATCH('JP PINT 1.0'!C38,#REF!,0),1))</f>
        <v/>
      </c>
    </row>
    <row r="39" spans="1:22" s="11" customFormat="1" ht="16.5" customHeight="1">
      <c r="A39" s="7" t="str">
        <f>INDEX(コアインボイス!C:C,MATCH('JP PINT 1.0'!S39,コアインボイス!AC:AC,0),1)</f>
        <v>JBT-032</v>
      </c>
      <c r="B39" s="7">
        <v>2880</v>
      </c>
      <c r="C39" s="7" t="s">
        <v>1160</v>
      </c>
      <c r="D39" s="5" t="s">
        <v>21</v>
      </c>
      <c r="E39" s="21">
        <v>2</v>
      </c>
      <c r="F39" s="30" t="s">
        <v>2584</v>
      </c>
      <c r="G39" s="30" t="s">
        <v>2585</v>
      </c>
      <c r="H39" s="5" t="s">
        <v>1705</v>
      </c>
      <c r="I39" s="7" t="s">
        <v>1161</v>
      </c>
      <c r="J39" s="7" t="s">
        <v>2586</v>
      </c>
      <c r="K39" s="7"/>
      <c r="L39" s="7"/>
      <c r="M39" s="7"/>
      <c r="N39" s="7">
        <v>1370</v>
      </c>
      <c r="O39" s="7" t="s">
        <v>1636</v>
      </c>
      <c r="P39" s="7" t="s">
        <v>1637</v>
      </c>
      <c r="Q39" s="7" t="s">
        <v>1742</v>
      </c>
      <c r="R39" s="7"/>
      <c r="S39" s="7" t="s">
        <v>3975</v>
      </c>
      <c r="T39" s="5" t="s">
        <v>21</v>
      </c>
      <c r="U39" s="5" t="s">
        <v>21</v>
      </c>
      <c r="V39" s="7" t="str">
        <f>IF(ISERROR(MATCH('JP PINT 1.0'!C39,#REF!,0)),"",INDEX(#REF!,MATCH('JP PINT 1.0'!C39,#REF!,0),1))</f>
        <v/>
      </c>
    </row>
    <row r="40" spans="1:22" ht="15.95" customHeight="1">
      <c r="A40" s="7" t="str">
        <f>INDEX(コアインボイス!C:C,MATCH('JP PINT 1.0'!S40,コアインボイス!AC:AC,0),1)</f>
        <v>JBT-036</v>
      </c>
      <c r="B40" s="7">
        <v>2890</v>
      </c>
      <c r="C40" s="7" t="s">
        <v>1167</v>
      </c>
      <c r="D40" s="5" t="s">
        <v>16</v>
      </c>
      <c r="E40" s="21">
        <v>2</v>
      </c>
      <c r="F40" s="30" t="s">
        <v>2587</v>
      </c>
      <c r="G40" s="30" t="s">
        <v>2588</v>
      </c>
      <c r="H40" s="5" t="s">
        <v>1695</v>
      </c>
      <c r="I40" s="7" t="s">
        <v>1168</v>
      </c>
      <c r="J40" s="7" t="s">
        <v>2589</v>
      </c>
      <c r="N40" s="7">
        <v>1380</v>
      </c>
      <c r="O40" s="7" t="s">
        <v>2590</v>
      </c>
      <c r="P40" s="7" t="s">
        <v>1702</v>
      </c>
      <c r="Q40" s="7" t="s">
        <v>2591</v>
      </c>
      <c r="S40" s="7" t="s">
        <v>3976</v>
      </c>
      <c r="T40" s="5" t="s">
        <v>16</v>
      </c>
      <c r="U40" s="5" t="s">
        <v>65</v>
      </c>
      <c r="V40" s="7" t="str">
        <f>IF(ISERROR(MATCH('JP PINT 1.0'!C40,#REF!,0)),"",INDEX(#REF!,MATCH('JP PINT 1.0'!C40,#REF!,0),1))</f>
        <v/>
      </c>
    </row>
    <row r="41" spans="1:22" ht="15.95" customHeight="1">
      <c r="A41" s="7" t="e">
        <f>INDEX(コアインボイス!C:C,MATCH('JP PINT 1.0'!S41,コアインボイス!AC:AC,0),1)</f>
        <v>#N/A</v>
      </c>
      <c r="N41" s="7">
        <v>1390</v>
      </c>
      <c r="O41" s="7" t="s">
        <v>2932</v>
      </c>
      <c r="P41" s="7" t="s">
        <v>2933</v>
      </c>
      <c r="Q41" s="7" t="s">
        <v>2934</v>
      </c>
      <c r="S41" s="7" t="s">
        <v>5080</v>
      </c>
      <c r="T41" s="5" t="s">
        <v>16</v>
      </c>
      <c r="U41" s="5" t="s">
        <v>16</v>
      </c>
      <c r="V41" s="7" t="str">
        <f>IF(ISERROR(MATCH('JP PINT 1.0'!C41,#REF!,0)),"",INDEX(#REF!,MATCH('JP PINT 1.0'!C41,#REF!,0),1))</f>
        <v/>
      </c>
    </row>
    <row r="42" spans="1:22" ht="15.95" customHeight="1">
      <c r="A42" s="7" t="str">
        <f>INDEX(コアインボイス!C:C,MATCH('JP PINT 1.0'!S42,コアインボイス!AC:AC,0),1)</f>
        <v>JBT-038</v>
      </c>
      <c r="B42" s="7">
        <v>2900</v>
      </c>
      <c r="C42" s="7" t="s">
        <v>1171</v>
      </c>
      <c r="D42" s="5" t="s">
        <v>16</v>
      </c>
      <c r="E42" s="21">
        <v>2</v>
      </c>
      <c r="F42" s="30" t="s">
        <v>2592</v>
      </c>
      <c r="G42" s="30" t="s">
        <v>2576</v>
      </c>
      <c r="H42" s="5" t="s">
        <v>2593</v>
      </c>
      <c r="I42" s="7" t="s">
        <v>1172</v>
      </c>
      <c r="J42" s="7" t="s">
        <v>2594</v>
      </c>
      <c r="K42" s="10" t="s">
        <v>2595</v>
      </c>
      <c r="L42" s="10" t="s">
        <v>2596</v>
      </c>
      <c r="N42" s="7">
        <v>1400</v>
      </c>
      <c r="O42" s="7" t="s">
        <v>2597</v>
      </c>
      <c r="P42" s="7" t="s">
        <v>2598</v>
      </c>
      <c r="Q42" s="7" t="s">
        <v>2599</v>
      </c>
      <c r="S42" s="7" t="s">
        <v>3977</v>
      </c>
      <c r="T42" s="5" t="s">
        <v>16</v>
      </c>
      <c r="U42" s="5" t="s">
        <v>16</v>
      </c>
      <c r="V42" s="7" t="str">
        <f>IF(ISERROR(MATCH('JP PINT 1.0'!C42,#REF!,0)),"",INDEX(#REF!,MATCH('JP PINT 1.0'!C42,#REF!,0),1))</f>
        <v/>
      </c>
    </row>
    <row r="43" spans="1:22" ht="15.95" customHeight="1">
      <c r="A43" s="7" t="str">
        <f>INDEX(コアインボイス!C:C,MATCH('JP PINT 1.0'!S43,コアインボイス!AC:AC,0),1)</f>
        <v>JBT-039</v>
      </c>
      <c r="B43" s="7">
        <v>2910</v>
      </c>
      <c r="C43" s="7" t="s">
        <v>3885</v>
      </c>
      <c r="D43" s="5" t="s">
        <v>21</v>
      </c>
      <c r="E43" s="21">
        <v>3</v>
      </c>
      <c r="F43" s="34" t="s">
        <v>2600</v>
      </c>
      <c r="G43" s="34" t="s">
        <v>2601</v>
      </c>
      <c r="H43" s="5" t="s">
        <v>1656</v>
      </c>
      <c r="I43" s="10" t="s">
        <v>2602</v>
      </c>
      <c r="J43" s="10" t="s">
        <v>2603</v>
      </c>
      <c r="N43" s="7">
        <v>1410</v>
      </c>
      <c r="O43" s="7" t="s">
        <v>2604</v>
      </c>
      <c r="P43" s="7" t="s">
        <v>1748</v>
      </c>
      <c r="Q43" s="7" t="s">
        <v>2605</v>
      </c>
      <c r="S43" s="7" t="s">
        <v>3980</v>
      </c>
      <c r="T43" s="5" t="s">
        <v>21</v>
      </c>
      <c r="U43" s="5" t="s">
        <v>21</v>
      </c>
      <c r="V43" s="7" t="str">
        <f>IF(ISERROR(MATCH('JP PINT 1.0'!C43,#REF!,0)),"",INDEX(#REF!,MATCH('JP PINT 1.0'!C43,#REF!,0),1))</f>
        <v/>
      </c>
    </row>
    <row r="44" spans="1:22" ht="15.95" customHeight="1">
      <c r="A44" s="7" t="str">
        <f>INDEX(コアインボイス!C:C,MATCH('JP PINT 1.0'!S44,コアインボイス!AC:AC,0),1)</f>
        <v>JBT-040</v>
      </c>
      <c r="B44" s="7">
        <v>2920</v>
      </c>
      <c r="C44" s="7" t="s">
        <v>3886</v>
      </c>
      <c r="D44" s="5" t="s">
        <v>21</v>
      </c>
      <c r="E44" s="21">
        <v>3</v>
      </c>
      <c r="F44" s="34" t="s">
        <v>2606</v>
      </c>
      <c r="G44" s="34" t="s">
        <v>2607</v>
      </c>
      <c r="H44" s="5" t="s">
        <v>1695</v>
      </c>
      <c r="I44" s="7" t="s">
        <v>2608</v>
      </c>
      <c r="J44" s="7" t="s">
        <v>2608</v>
      </c>
      <c r="N44" s="7">
        <v>1420</v>
      </c>
      <c r="O44" s="7" t="s">
        <v>2609</v>
      </c>
      <c r="P44" s="7" t="s">
        <v>2253</v>
      </c>
      <c r="Q44" s="7" t="s">
        <v>2610</v>
      </c>
      <c r="S44" s="7" t="s">
        <v>3978</v>
      </c>
      <c r="T44" s="5" t="s">
        <v>21</v>
      </c>
      <c r="U44" s="5" t="s">
        <v>16</v>
      </c>
      <c r="V44" s="7" t="str">
        <f>IF(ISERROR(MATCH('JP PINT 1.0'!C44,#REF!,0)),"",INDEX(#REF!,MATCH('JP PINT 1.0'!C44,#REF!,0),1))</f>
        <v/>
      </c>
    </row>
    <row r="45" spans="1:22" ht="15.95" customHeight="1">
      <c r="A45" s="7" t="e">
        <f>INDEX(コアインボイス!C:C,MATCH('JP PINT 1.0'!S45,コアインボイス!AC:AC,0),1)</f>
        <v>#N/A</v>
      </c>
      <c r="N45" s="7">
        <v>1430</v>
      </c>
      <c r="O45" s="7" t="s">
        <v>2935</v>
      </c>
      <c r="P45" s="7" t="s">
        <v>2936</v>
      </c>
      <c r="Q45" s="7" t="s">
        <v>2937</v>
      </c>
      <c r="S45" s="7" t="s">
        <v>5081</v>
      </c>
      <c r="T45" s="5" t="s">
        <v>16</v>
      </c>
      <c r="U45" s="5" t="s">
        <v>16</v>
      </c>
      <c r="V45" s="7" t="str">
        <f>IF(ISERROR(MATCH('JP PINT 1.0'!C45,#REF!,0)),"",INDEX(#REF!,MATCH('JP PINT 1.0'!C45,#REF!,0),1))</f>
        <v/>
      </c>
    </row>
    <row r="46" spans="1:22" ht="15.95" customHeight="1">
      <c r="A46" s="7" t="str">
        <f>INDEX(コアインボイス!C:C,MATCH('JP PINT 1.0'!S46,コアインボイス!AC:AC,0),1)</f>
        <v>JBT-041</v>
      </c>
      <c r="B46" s="7">
        <v>2930</v>
      </c>
      <c r="C46" s="7" t="s">
        <v>1178</v>
      </c>
      <c r="D46" s="5" t="s">
        <v>16</v>
      </c>
      <c r="E46" s="21">
        <v>2</v>
      </c>
      <c r="F46" s="30" t="s">
        <v>2611</v>
      </c>
      <c r="G46" s="30" t="s">
        <v>2612</v>
      </c>
      <c r="H46" s="5" t="s">
        <v>1695</v>
      </c>
      <c r="I46" s="7" t="s">
        <v>1179</v>
      </c>
      <c r="J46" s="7" t="s">
        <v>2613</v>
      </c>
      <c r="L46" s="7" t="s">
        <v>2614</v>
      </c>
      <c r="N46" s="7">
        <v>1440</v>
      </c>
      <c r="O46" s="7" t="s">
        <v>2615</v>
      </c>
      <c r="P46" s="7" t="s">
        <v>1637</v>
      </c>
      <c r="Q46" s="7" t="s">
        <v>2616</v>
      </c>
      <c r="S46" s="7" t="s">
        <v>3979</v>
      </c>
      <c r="T46" s="5" t="s">
        <v>21</v>
      </c>
      <c r="U46" s="5" t="s">
        <v>16</v>
      </c>
      <c r="V46" s="7" t="str">
        <f>IF(ISERROR(MATCH('JP PINT 1.0'!C46,#REF!,0)),"",INDEX(#REF!,MATCH('JP PINT 1.0'!C46,#REF!,0),1))</f>
        <v/>
      </c>
    </row>
    <row r="47" spans="1:22" ht="15.95" customHeight="1">
      <c r="A47" s="7" t="e">
        <f>INDEX(コアインボイス!C:C,MATCH('JP PINT 1.0'!S47,コアインボイス!AC:AC,0),1)</f>
        <v>#N/A</v>
      </c>
      <c r="N47" s="7">
        <v>1450</v>
      </c>
      <c r="O47" s="7" t="s">
        <v>2938</v>
      </c>
      <c r="P47" s="7" t="s">
        <v>2939</v>
      </c>
      <c r="Q47" s="7" t="s">
        <v>2940</v>
      </c>
      <c r="S47" s="7" t="s">
        <v>5082</v>
      </c>
      <c r="T47" s="5" t="s">
        <v>16</v>
      </c>
      <c r="U47" s="5" t="s">
        <v>65</v>
      </c>
      <c r="V47" s="7" t="str">
        <f>IF(ISERROR(MATCH('JP PINT 1.0'!C47,#REF!,0)),"",INDEX(#REF!,MATCH('JP PINT 1.0'!C47,#REF!,0),1))</f>
        <v/>
      </c>
    </row>
    <row r="48" spans="1:22" ht="15.95" customHeight="1">
      <c r="A48" s="7" t="str">
        <f>INDEX(コアインボイス!C:C,MATCH('JP PINT 1.0'!S48,コアインボイス!AC:AC,0),1)</f>
        <v>JBT-090</v>
      </c>
      <c r="B48" s="7">
        <v>1110</v>
      </c>
      <c r="C48" s="7" t="s">
        <v>1267</v>
      </c>
      <c r="D48" s="5" t="s">
        <v>16</v>
      </c>
      <c r="E48" s="21">
        <v>1</v>
      </c>
      <c r="F48" s="29" t="s">
        <v>1268</v>
      </c>
      <c r="G48" s="29" t="s">
        <v>1704</v>
      </c>
      <c r="H48" s="5" t="s">
        <v>1705</v>
      </c>
      <c r="I48" s="7" t="s">
        <v>1269</v>
      </c>
      <c r="J48" s="7" t="s">
        <v>550</v>
      </c>
      <c r="L48" s="7" t="s">
        <v>1706</v>
      </c>
      <c r="N48" s="7">
        <v>1460</v>
      </c>
      <c r="O48" s="7" t="s">
        <v>1636</v>
      </c>
      <c r="P48" s="7" t="s">
        <v>1637</v>
      </c>
      <c r="Q48" s="7" t="s">
        <v>1707</v>
      </c>
      <c r="S48" s="7" t="s">
        <v>4014</v>
      </c>
      <c r="T48" s="5" t="s">
        <v>21</v>
      </c>
      <c r="U48" s="5" t="s">
        <v>21</v>
      </c>
      <c r="V48" s="7" t="str">
        <f>IF(ISERROR(MATCH('JP PINT 1.0'!C48,#REF!,0)),"",INDEX(#REF!,MATCH('JP PINT 1.0'!C48,#REF!,0),1))</f>
        <v/>
      </c>
    </row>
    <row r="49" spans="1:22" ht="15.95" customHeight="1">
      <c r="A49" s="7" t="str">
        <f>INDEX(コアインボイス!C:C,MATCH('JP PINT 1.0'!S49,コアインボイス!AC:AC,0),1)</f>
        <v>JBG-012</v>
      </c>
      <c r="B49" s="7">
        <v>1330</v>
      </c>
      <c r="C49" s="7" t="s">
        <v>1183</v>
      </c>
      <c r="D49" s="5" t="s">
        <v>21</v>
      </c>
      <c r="E49" s="21">
        <v>1</v>
      </c>
      <c r="F49" s="29" t="s">
        <v>1184</v>
      </c>
      <c r="G49" s="29" t="s">
        <v>1823</v>
      </c>
      <c r="I49" s="7" t="s">
        <v>1185</v>
      </c>
      <c r="J49" s="7" t="s">
        <v>1824</v>
      </c>
      <c r="N49" s="7">
        <v>1470</v>
      </c>
      <c r="O49" s="7" t="s">
        <v>1825</v>
      </c>
      <c r="P49" s="7" t="s">
        <v>1826</v>
      </c>
      <c r="Q49" s="7" t="s">
        <v>1827</v>
      </c>
      <c r="S49" s="7" t="s">
        <v>3981</v>
      </c>
      <c r="T49" s="5" t="s">
        <v>21</v>
      </c>
      <c r="U49" s="5" t="s">
        <v>21</v>
      </c>
      <c r="V49" s="7" t="str">
        <f>IF(ISERROR(MATCH('JP PINT 1.0'!C49,#REF!,0)),"",INDEX(#REF!,MATCH('JP PINT 1.0'!C49,#REF!,0),1))</f>
        <v/>
      </c>
    </row>
    <row r="50" spans="1:22" ht="15.95" customHeight="1">
      <c r="A50" s="7" t="e">
        <f>INDEX(コアインボイス!C:C,MATCH('JP PINT 1.0'!S50,コアインボイス!AC:AC,0),1)</f>
        <v>#N/A</v>
      </c>
      <c r="N50" s="7">
        <v>1480</v>
      </c>
      <c r="O50" s="7" t="s">
        <v>2941</v>
      </c>
      <c r="P50" s="7" t="s">
        <v>2080</v>
      </c>
      <c r="Q50" s="7" t="s">
        <v>2942</v>
      </c>
      <c r="S50" s="7" t="s">
        <v>5083</v>
      </c>
      <c r="T50" s="5" t="s">
        <v>21</v>
      </c>
      <c r="U50" s="5" t="s">
        <v>16</v>
      </c>
      <c r="V50" s="7" t="str">
        <f>IF(ISERROR(MATCH('JP PINT 1.0'!C50,#REF!,0)),"",INDEX(#REF!,MATCH('JP PINT 1.0'!C50,#REF!,0),1))</f>
        <v/>
      </c>
    </row>
    <row r="51" spans="1:22" ht="15.95" customHeight="1">
      <c r="A51" s="7" t="str">
        <f>INDEX(コアインボイス!C:C,MATCH('JP PINT 1.0'!S51,コアインボイス!AC:AC,0),1)</f>
        <v>JBT-055</v>
      </c>
      <c r="B51" s="7">
        <v>1430</v>
      </c>
      <c r="C51" s="7" t="s">
        <v>3479</v>
      </c>
      <c r="D51" s="5" t="s">
        <v>21</v>
      </c>
      <c r="E51" s="21">
        <v>2</v>
      </c>
      <c r="F51" s="30" t="s">
        <v>1880</v>
      </c>
      <c r="G51" s="30" t="s">
        <v>1881</v>
      </c>
      <c r="H51" s="5" t="s">
        <v>1632</v>
      </c>
      <c r="I51" s="7" t="s">
        <v>1882</v>
      </c>
      <c r="J51" s="7" t="s">
        <v>1883</v>
      </c>
      <c r="K51" s="10" t="s">
        <v>1872</v>
      </c>
      <c r="L51" s="10" t="s">
        <v>1884</v>
      </c>
      <c r="M51" s="14">
        <v>1234567890123</v>
      </c>
      <c r="N51" s="7">
        <v>1490</v>
      </c>
      <c r="O51" s="7" t="s">
        <v>1885</v>
      </c>
      <c r="P51" s="7" t="s">
        <v>1637</v>
      </c>
      <c r="Q51" s="7" t="s">
        <v>1886</v>
      </c>
      <c r="S51" s="7" t="s">
        <v>3986</v>
      </c>
      <c r="T51" s="5" t="s">
        <v>21</v>
      </c>
      <c r="U51" s="5" t="s">
        <v>16</v>
      </c>
      <c r="V51" s="7" t="str">
        <f>IF(ISERROR(MATCH('JP PINT 1.0'!C51,#REF!,0)),"",INDEX(#REF!,MATCH('JP PINT 1.0'!C51,#REF!,0),1))</f>
        <v/>
      </c>
    </row>
    <row r="52" spans="1:22" ht="15.95" customHeight="1">
      <c r="A52" s="7" t="str">
        <f>INDEX(コアインボイス!C:C,MATCH('JP PINT 1.0'!S52,コアインボイス!AC:AC,0),1)</f>
        <v>JBT-054</v>
      </c>
      <c r="B52" s="7">
        <v>1440</v>
      </c>
      <c r="C52" s="7" t="s">
        <v>3794</v>
      </c>
      <c r="D52" s="5" t="s">
        <v>21</v>
      </c>
      <c r="E52" s="21">
        <v>3</v>
      </c>
      <c r="F52" s="34" t="s">
        <v>1887</v>
      </c>
      <c r="G52" s="34" t="s">
        <v>1846</v>
      </c>
      <c r="H52" s="5" t="s">
        <v>1656</v>
      </c>
      <c r="I52" s="7" t="s">
        <v>1888</v>
      </c>
      <c r="J52" s="7" t="s">
        <v>1889</v>
      </c>
      <c r="K52" s="7" t="s">
        <v>1890</v>
      </c>
      <c r="L52" s="7" t="s">
        <v>1891</v>
      </c>
      <c r="M52" s="8" t="s">
        <v>1860</v>
      </c>
      <c r="N52" s="7">
        <v>1500</v>
      </c>
      <c r="O52" s="7" t="s">
        <v>1747</v>
      </c>
      <c r="P52" s="7" t="s">
        <v>1748</v>
      </c>
      <c r="Q52" s="7" t="s">
        <v>1892</v>
      </c>
      <c r="S52" s="7" t="s">
        <v>3987</v>
      </c>
      <c r="T52" s="5" t="s">
        <v>21</v>
      </c>
      <c r="U52" s="5" t="s">
        <v>16</v>
      </c>
      <c r="V52" s="7" t="str">
        <f>IF(ISERROR(MATCH('JP PINT 1.0'!C52,#REF!,0)),"",INDEX(#REF!,MATCH('JP PINT 1.0'!C52,#REF!,0),1))</f>
        <v/>
      </c>
    </row>
    <row r="53" spans="1:22" ht="15.95" customHeight="1">
      <c r="A53" s="7" t="e">
        <f>INDEX(コアインボイス!C:C,MATCH('JP PINT 1.0'!S53,コアインボイス!AC:AC,0),1)</f>
        <v>#N/A</v>
      </c>
      <c r="N53" s="7">
        <v>1510</v>
      </c>
      <c r="O53" s="7" t="s">
        <v>2943</v>
      </c>
      <c r="P53" s="7" t="s">
        <v>2944</v>
      </c>
      <c r="Q53" s="7" t="s">
        <v>2945</v>
      </c>
      <c r="R53" s="7" t="s">
        <v>2946</v>
      </c>
      <c r="S53" s="7" t="s">
        <v>5084</v>
      </c>
      <c r="T53" s="5" t="s">
        <v>65</v>
      </c>
      <c r="U53" s="5" t="s">
        <v>65</v>
      </c>
      <c r="V53" s="7" t="str">
        <f>IF(ISERROR(MATCH('JP PINT 1.0'!C53,#REF!,0)),"",INDEX(#REF!,MATCH('JP PINT 1.0'!C53,#REF!,0),1))</f>
        <v/>
      </c>
    </row>
    <row r="54" spans="1:22" ht="15.95" customHeight="1">
      <c r="A54" s="7" t="e">
        <f>INDEX(コアインボイス!C:C,MATCH('JP PINT 1.0'!S54,コアインボイス!AC:AC,0),1)</f>
        <v>#N/A</v>
      </c>
      <c r="B54" s="7">
        <v>1450</v>
      </c>
      <c r="C54" s="7" t="s">
        <v>3628</v>
      </c>
      <c r="D54" s="5" t="s">
        <v>16</v>
      </c>
      <c r="E54" s="21">
        <v>3</v>
      </c>
      <c r="F54" s="34" t="s">
        <v>1893</v>
      </c>
      <c r="G54" s="34" t="s">
        <v>1894</v>
      </c>
      <c r="H54" s="5" t="s">
        <v>1632</v>
      </c>
      <c r="I54" s="7" t="s">
        <v>1895</v>
      </c>
      <c r="J54" s="7" t="s">
        <v>1896</v>
      </c>
      <c r="L54" s="7" t="s">
        <v>1897</v>
      </c>
      <c r="M54" s="7" t="s">
        <v>1898</v>
      </c>
      <c r="N54" s="7">
        <v>1520</v>
      </c>
      <c r="O54" s="7" t="s">
        <v>1636</v>
      </c>
      <c r="P54" s="7" t="s">
        <v>1637</v>
      </c>
      <c r="Q54" s="7" t="s">
        <v>1844</v>
      </c>
      <c r="S54" s="7" t="s">
        <v>5007</v>
      </c>
      <c r="T54" s="5" t="s">
        <v>21</v>
      </c>
      <c r="U54" s="5" t="s">
        <v>21</v>
      </c>
      <c r="V54" s="7" t="str">
        <f>IF(ISERROR(MATCH('JP PINT 1.0'!C54,#REF!,0)),"",INDEX(#REF!,MATCH('JP PINT 1.0'!C54,#REF!,0),1))</f>
        <v/>
      </c>
    </row>
    <row r="55" spans="1:22" ht="15.95" customHeight="1">
      <c r="A55" s="7" t="e">
        <f>INDEX(コアインボイス!C:C,MATCH('JP PINT 1.0'!S55,コアインボイス!AC:AC,0),1)</f>
        <v>#N/A</v>
      </c>
      <c r="N55" s="7">
        <v>1530</v>
      </c>
      <c r="O55" s="7" t="s">
        <v>1747</v>
      </c>
      <c r="P55" s="7" t="s">
        <v>1748</v>
      </c>
      <c r="Q55" s="7" t="s">
        <v>1849</v>
      </c>
      <c r="S55" s="7" t="s">
        <v>5085</v>
      </c>
      <c r="T55" s="5" t="s">
        <v>21</v>
      </c>
      <c r="U55" s="5" t="s">
        <v>16</v>
      </c>
      <c r="V55" s="7" t="str">
        <f>IF(ISERROR(MATCH('JP PINT 1.0'!C55,#REF!,0)),"",INDEX(#REF!,MATCH('JP PINT 1.0'!C55,#REF!,0),1))</f>
        <v/>
      </c>
    </row>
    <row r="56" spans="1:22" ht="15.95" customHeight="1">
      <c r="A56" s="7" t="e">
        <f>INDEX(コアインボイス!C:C,MATCH('JP PINT 1.0'!S56,コアインボイス!AC:AC,0),1)</f>
        <v>#N/A</v>
      </c>
      <c r="N56" s="7">
        <v>1540</v>
      </c>
      <c r="O56" s="7" t="s">
        <v>2943</v>
      </c>
      <c r="P56" s="7" t="s">
        <v>2944</v>
      </c>
      <c r="Q56" s="7" t="s">
        <v>2945</v>
      </c>
      <c r="R56" s="19" t="s">
        <v>2947</v>
      </c>
      <c r="S56" s="7" t="s">
        <v>5086</v>
      </c>
      <c r="T56" s="5" t="s">
        <v>65</v>
      </c>
      <c r="U56" s="5" t="s">
        <v>65</v>
      </c>
      <c r="V56" s="7" t="str">
        <f>IF(ISERROR(MATCH('JP PINT 1.0'!C56,#REF!,0)),"",INDEX(#REF!,MATCH('JP PINT 1.0'!C56,#REF!,0),1))</f>
        <v/>
      </c>
    </row>
    <row r="57" spans="1:22" ht="15.95" customHeight="1">
      <c r="A57" s="7" t="str">
        <f>INDEX(コアインボイス!C:C,MATCH('JP PINT 1.0'!S57,コアインボイス!AC:AC,0),1)</f>
        <v>JBT-048</v>
      </c>
      <c r="B57" s="7">
        <v>1360</v>
      </c>
      <c r="C57" s="11" t="s">
        <v>1187</v>
      </c>
      <c r="D57" s="12" t="s">
        <v>65</v>
      </c>
      <c r="E57" s="21">
        <v>2</v>
      </c>
      <c r="F57" s="32" t="s">
        <v>1841</v>
      </c>
      <c r="G57" s="32" t="s">
        <v>1842</v>
      </c>
      <c r="H57" s="12" t="s">
        <v>1632</v>
      </c>
      <c r="I57" s="13" t="s">
        <v>1188</v>
      </c>
      <c r="J57" s="11" t="s">
        <v>1843</v>
      </c>
      <c r="K57" s="11"/>
      <c r="L57" s="11"/>
      <c r="M57" s="13"/>
      <c r="N57" s="7">
        <v>1550</v>
      </c>
      <c r="O57" s="11" t="s">
        <v>1636</v>
      </c>
      <c r="P57" s="11" t="s">
        <v>1637</v>
      </c>
      <c r="Q57" s="7" t="s">
        <v>1844</v>
      </c>
      <c r="R57" s="11"/>
      <c r="S57" s="13" t="s">
        <v>3982</v>
      </c>
      <c r="T57" s="12" t="s">
        <v>21</v>
      </c>
      <c r="U57" s="12" t="s">
        <v>21</v>
      </c>
      <c r="V57" s="7" t="str">
        <f>IF(ISERROR(MATCH('JP PINT 1.0'!C57,#REF!,0)),"",INDEX(#REF!,MATCH('JP PINT 1.0'!C57,#REF!,0),1))</f>
        <v/>
      </c>
    </row>
    <row r="58" spans="1:22" ht="15.95" customHeight="1">
      <c r="A58" s="7" t="str">
        <f>INDEX(コアインボイス!C:C,MATCH('JP PINT 1.0'!S58,コアインボイス!AC:AC,0),1)</f>
        <v>JBT-048-1</v>
      </c>
      <c r="B58" s="7">
        <v>1370</v>
      </c>
      <c r="C58" s="11" t="s">
        <v>3862</v>
      </c>
      <c r="D58" s="12" t="s">
        <v>16</v>
      </c>
      <c r="E58" s="21">
        <v>3</v>
      </c>
      <c r="F58" s="35" t="s">
        <v>1845</v>
      </c>
      <c r="G58" s="35" t="s">
        <v>1846</v>
      </c>
      <c r="H58" s="12" t="s">
        <v>1656</v>
      </c>
      <c r="I58" s="11" t="s">
        <v>1847</v>
      </c>
      <c r="J58" s="11" t="s">
        <v>1848</v>
      </c>
      <c r="K58" s="11"/>
      <c r="L58" s="11"/>
      <c r="M58" s="13"/>
      <c r="N58" s="7">
        <v>1560</v>
      </c>
      <c r="O58" s="11" t="s">
        <v>1747</v>
      </c>
      <c r="P58" s="11" t="s">
        <v>1748</v>
      </c>
      <c r="Q58" s="7" t="s">
        <v>1849</v>
      </c>
      <c r="R58" s="11"/>
      <c r="S58" s="13" t="s">
        <v>5003</v>
      </c>
      <c r="T58" s="12" t="s">
        <v>16</v>
      </c>
      <c r="U58" s="12" t="s">
        <v>16</v>
      </c>
      <c r="V58" s="7" t="str">
        <f>IF(ISERROR(MATCH('JP PINT 1.0'!C58,#REF!,0)),"",INDEX(#REF!,MATCH('JP PINT 1.0'!C58,#REF!,0),1))</f>
        <v/>
      </c>
    </row>
    <row r="59" spans="1:22" ht="15.95" customHeight="1">
      <c r="A59" s="7" t="e">
        <f>INDEX(コアインボイス!C:C,MATCH('JP PINT 1.0'!S59,コアインボイス!AC:AC,0),1)</f>
        <v>#N/A</v>
      </c>
      <c r="N59" s="7">
        <v>1570</v>
      </c>
      <c r="O59" s="7" t="s">
        <v>2948</v>
      </c>
      <c r="P59" s="7" t="s">
        <v>2949</v>
      </c>
      <c r="Q59" s="7" t="s">
        <v>2950</v>
      </c>
      <c r="S59" s="7" t="s">
        <v>5087</v>
      </c>
      <c r="T59" s="5" t="s">
        <v>16</v>
      </c>
      <c r="U59" s="5" t="s">
        <v>65</v>
      </c>
      <c r="V59" s="7" t="str">
        <f>IF(ISERROR(MATCH('JP PINT 1.0'!C59,#REF!,0)),"",INDEX(#REF!,MATCH('JP PINT 1.0'!C59,#REF!,0),1))</f>
        <v/>
      </c>
    </row>
    <row r="60" spans="1:22" ht="15.95" customHeight="1">
      <c r="A60" s="7" t="str">
        <f>INDEX(コアインボイス!C:C,MATCH('JP PINT 1.0'!S60,コアインボイス!AC:AC,0),1)</f>
        <v>JBT-051</v>
      </c>
      <c r="B60" s="7">
        <v>1350</v>
      </c>
      <c r="C60" s="7" t="s">
        <v>3453</v>
      </c>
      <c r="D60" s="5" t="s">
        <v>16</v>
      </c>
      <c r="E60" s="21">
        <v>2</v>
      </c>
      <c r="F60" s="30" t="s">
        <v>1835</v>
      </c>
      <c r="G60" s="30" t="s">
        <v>1836</v>
      </c>
      <c r="H60" s="5" t="s">
        <v>1695</v>
      </c>
      <c r="I60" s="7" t="s">
        <v>1837</v>
      </c>
      <c r="J60" s="7" t="s">
        <v>1838</v>
      </c>
      <c r="M60" s="7" t="s">
        <v>1831</v>
      </c>
      <c r="N60" s="7">
        <v>1580</v>
      </c>
      <c r="O60" s="7" t="s">
        <v>1839</v>
      </c>
      <c r="P60" s="7" t="s">
        <v>1833</v>
      </c>
      <c r="Q60" s="7" t="s">
        <v>1840</v>
      </c>
      <c r="S60" s="7" t="s">
        <v>5002</v>
      </c>
      <c r="T60" s="5" t="s">
        <v>21</v>
      </c>
      <c r="U60" s="5" t="s">
        <v>21</v>
      </c>
      <c r="V60" s="7" t="str">
        <f>IF(ISERROR(MATCH('JP PINT 1.0'!C60,#REF!,0)),"",INDEX(#REF!,MATCH('JP PINT 1.0'!C60,#REF!,0),1))</f>
        <v/>
      </c>
    </row>
    <row r="61" spans="1:22" ht="15.95" customHeight="1">
      <c r="A61" s="7" t="str">
        <f>INDEX(コアインボイス!C:C,MATCH('JP PINT 1.0'!S61,コアインボイス!AC:AC,0),1)</f>
        <v>JBG-015</v>
      </c>
      <c r="B61" s="7">
        <v>1460</v>
      </c>
      <c r="C61" s="7" t="s">
        <v>1213</v>
      </c>
      <c r="D61" s="5" t="s">
        <v>21</v>
      </c>
      <c r="E61" s="21">
        <v>2</v>
      </c>
      <c r="F61" s="30" t="s">
        <v>1899</v>
      </c>
      <c r="G61" s="30" t="s">
        <v>1900</v>
      </c>
      <c r="I61" s="7" t="s">
        <v>1214</v>
      </c>
      <c r="J61" s="7" t="s">
        <v>1901</v>
      </c>
      <c r="N61" s="7">
        <v>1590</v>
      </c>
      <c r="O61" s="7" t="s">
        <v>1902</v>
      </c>
      <c r="P61" s="7" t="s">
        <v>1903</v>
      </c>
      <c r="Q61" s="7" t="s">
        <v>1904</v>
      </c>
      <c r="S61" s="7" t="s">
        <v>3992</v>
      </c>
      <c r="T61" s="5" t="s">
        <v>21</v>
      </c>
      <c r="U61" s="5" t="s">
        <v>16</v>
      </c>
      <c r="V61" s="7" t="str">
        <f>IF(ISERROR(MATCH('JP PINT 1.0'!C61,#REF!,0)),"",INDEX(#REF!,MATCH('JP PINT 1.0'!C61,#REF!,0),1))</f>
        <v/>
      </c>
    </row>
    <row r="62" spans="1:22" ht="15.95" customHeight="1">
      <c r="A62" s="7" t="str">
        <f>INDEX(コアインボイス!C:C,MATCH('JP PINT 1.0'!S62,コアインボイス!AC:AC,0),1)</f>
        <v>JBT-064</v>
      </c>
      <c r="B62" s="7">
        <v>1470</v>
      </c>
      <c r="C62" s="7" t="s">
        <v>1219</v>
      </c>
      <c r="D62" s="5" t="s">
        <v>16</v>
      </c>
      <c r="E62" s="21">
        <v>3</v>
      </c>
      <c r="F62" s="34" t="s">
        <v>1905</v>
      </c>
      <c r="G62" s="34" t="s">
        <v>1906</v>
      </c>
      <c r="H62" s="5" t="s">
        <v>1695</v>
      </c>
      <c r="I62" s="7" t="s">
        <v>1220</v>
      </c>
      <c r="J62" s="7" t="s">
        <v>1907</v>
      </c>
      <c r="M62" s="7" t="s">
        <v>1908</v>
      </c>
      <c r="N62" s="7">
        <v>1600</v>
      </c>
      <c r="O62" s="7" t="s">
        <v>1909</v>
      </c>
      <c r="P62" s="7" t="s">
        <v>1833</v>
      </c>
      <c r="Q62" s="7" t="s">
        <v>1910</v>
      </c>
      <c r="S62" s="7" t="s">
        <v>3994</v>
      </c>
      <c r="T62" s="5" t="s">
        <v>16</v>
      </c>
      <c r="U62" s="5" t="s">
        <v>16</v>
      </c>
      <c r="V62" s="7" t="str">
        <f>IF(ISERROR(MATCH('JP PINT 1.0'!C62,#REF!,0)),"",INDEX(#REF!,MATCH('JP PINT 1.0'!C62,#REF!,0),1))</f>
        <v/>
      </c>
    </row>
    <row r="63" spans="1:22" ht="15.95" customHeight="1">
      <c r="A63" s="7" t="str">
        <f>INDEX(コアインボイス!C:C,MATCH('JP PINT 1.0'!S63,コアインボイス!AC:AC,0),1)</f>
        <v>JBT-065</v>
      </c>
      <c r="B63" s="7">
        <v>1480</v>
      </c>
      <c r="C63" s="7" t="s">
        <v>1222</v>
      </c>
      <c r="D63" s="5" t="s">
        <v>16</v>
      </c>
      <c r="E63" s="21">
        <v>3</v>
      </c>
      <c r="F63" s="34" t="s">
        <v>1911</v>
      </c>
      <c r="G63" s="34" t="s">
        <v>1912</v>
      </c>
      <c r="H63" s="5" t="s">
        <v>1695</v>
      </c>
      <c r="I63" s="7" t="s">
        <v>1223</v>
      </c>
      <c r="J63" s="7" t="s">
        <v>1913</v>
      </c>
      <c r="M63" s="7" t="s">
        <v>1914</v>
      </c>
      <c r="N63" s="7">
        <v>1610</v>
      </c>
      <c r="O63" s="7" t="s">
        <v>1915</v>
      </c>
      <c r="P63" s="7" t="s">
        <v>1833</v>
      </c>
      <c r="Q63" s="7" t="s">
        <v>1916</v>
      </c>
      <c r="S63" s="7" t="s">
        <v>3995</v>
      </c>
      <c r="T63" s="5" t="s">
        <v>16</v>
      </c>
      <c r="U63" s="5" t="s">
        <v>16</v>
      </c>
      <c r="V63" s="7" t="str">
        <f>IF(ISERROR(MATCH('JP PINT 1.0'!C63,#REF!,0)),"",INDEX(#REF!,MATCH('JP PINT 1.0'!C63,#REF!,0),1))</f>
        <v/>
      </c>
    </row>
    <row r="64" spans="1:22" ht="15.95" customHeight="1">
      <c r="A64" s="7" t="str">
        <f>INDEX(コアインボイス!C:C,MATCH('JP PINT 1.0'!S64,コアインボイス!AC:AC,0),1)</f>
        <v>JBT-067</v>
      </c>
      <c r="B64" s="7">
        <v>1500</v>
      </c>
      <c r="C64" s="7" t="s">
        <v>3092</v>
      </c>
      <c r="D64" s="5" t="s">
        <v>16</v>
      </c>
      <c r="E64" s="21">
        <v>3</v>
      </c>
      <c r="F64" s="34" t="s">
        <v>1922</v>
      </c>
      <c r="G64" s="34" t="s">
        <v>1923</v>
      </c>
      <c r="H64" s="5" t="s">
        <v>1695</v>
      </c>
      <c r="I64" s="7" t="s">
        <v>1924</v>
      </c>
      <c r="J64" s="7" t="s">
        <v>1925</v>
      </c>
      <c r="M64" s="7" t="s">
        <v>1926</v>
      </c>
      <c r="N64" s="7">
        <v>1620</v>
      </c>
      <c r="O64" s="7" t="s">
        <v>1927</v>
      </c>
      <c r="P64" s="7" t="s">
        <v>1833</v>
      </c>
      <c r="Q64" s="7" t="s">
        <v>1928</v>
      </c>
      <c r="S64" s="7" t="s">
        <v>5008</v>
      </c>
      <c r="T64" s="5" t="s">
        <v>16</v>
      </c>
      <c r="U64" s="5" t="s">
        <v>16</v>
      </c>
      <c r="V64" s="7" t="str">
        <f>IF(ISERROR(MATCH('JP PINT 1.0'!C64,#REF!,0)),"",INDEX(#REF!,MATCH('JP PINT 1.0'!C64,#REF!,0),1))</f>
        <v/>
      </c>
    </row>
    <row r="65" spans="1:22" ht="15.95" customHeight="1">
      <c r="A65" s="7" t="str">
        <f>INDEX(コアインボイス!C:C,MATCH('JP PINT 1.0'!S65,コアインボイス!AC:AC,0),1)</f>
        <v>JBT-063</v>
      </c>
      <c r="B65" s="7">
        <v>1510</v>
      </c>
      <c r="C65" s="7" t="s">
        <v>1216</v>
      </c>
      <c r="D65" s="5" t="s">
        <v>16</v>
      </c>
      <c r="E65" s="21">
        <v>3</v>
      </c>
      <c r="F65" s="34" t="s">
        <v>1929</v>
      </c>
      <c r="G65" s="34" t="s">
        <v>1930</v>
      </c>
      <c r="H65" s="5" t="s">
        <v>1695</v>
      </c>
      <c r="I65" s="7" t="s">
        <v>1217</v>
      </c>
      <c r="J65" s="7" t="s">
        <v>1931</v>
      </c>
      <c r="M65" s="7" t="s">
        <v>1932</v>
      </c>
      <c r="N65" s="7">
        <v>1630</v>
      </c>
      <c r="O65" s="7" t="s">
        <v>1933</v>
      </c>
      <c r="P65" s="7" t="s">
        <v>1702</v>
      </c>
      <c r="Q65" s="7" t="s">
        <v>1934</v>
      </c>
      <c r="S65" s="7" t="s">
        <v>3993</v>
      </c>
      <c r="T65" s="5" t="s">
        <v>16</v>
      </c>
      <c r="U65" s="5" t="s">
        <v>16</v>
      </c>
      <c r="V65" s="7" t="str">
        <f>IF(ISERROR(MATCH('JP PINT 1.0'!C65,#REF!,0)),"",INDEX(#REF!,MATCH('JP PINT 1.0'!C65,#REF!,0),1))</f>
        <v/>
      </c>
    </row>
    <row r="66" spans="1:22" ht="15.95" customHeight="1">
      <c r="A66" s="7" t="str">
        <f>INDEX(コアインボイス!C:C,MATCH('JP PINT 1.0'!S66,コアインボイス!AC:AC,0),1)</f>
        <v>JBT-069</v>
      </c>
      <c r="B66" s="7">
        <v>1520</v>
      </c>
      <c r="C66" s="7" t="s">
        <v>3094</v>
      </c>
      <c r="D66" s="5" t="s">
        <v>16</v>
      </c>
      <c r="E66" s="21">
        <v>3</v>
      </c>
      <c r="F66" s="34" t="s">
        <v>1935</v>
      </c>
      <c r="G66" s="34" t="s">
        <v>1936</v>
      </c>
      <c r="H66" s="5" t="s">
        <v>1695</v>
      </c>
      <c r="I66" s="7" t="s">
        <v>1937</v>
      </c>
      <c r="J66" s="7" t="s">
        <v>1938</v>
      </c>
      <c r="L66" s="7" t="s">
        <v>1939</v>
      </c>
      <c r="M66" s="7" t="s">
        <v>1940</v>
      </c>
      <c r="N66" s="7">
        <v>1640</v>
      </c>
      <c r="O66" s="7" t="s">
        <v>1941</v>
      </c>
      <c r="P66" s="7" t="s">
        <v>1702</v>
      </c>
      <c r="Q66" s="7" t="s">
        <v>1942</v>
      </c>
      <c r="S66" s="7" t="s">
        <v>5009</v>
      </c>
      <c r="T66" s="5" t="s">
        <v>16</v>
      </c>
      <c r="U66" s="5" t="s">
        <v>16</v>
      </c>
      <c r="V66" s="7" t="str">
        <f>IF(ISERROR(MATCH('JP PINT 1.0'!C66,#REF!,0)),"",INDEX(#REF!,MATCH('JP PINT 1.0'!C66,#REF!,0),1))</f>
        <v/>
      </c>
    </row>
    <row r="67" spans="1:22" ht="15.95" customHeight="1">
      <c r="A67" s="7" t="e">
        <f>INDEX(コアインボイス!C:C,MATCH('JP PINT 1.0'!S67,コアインボイス!AC:AC,0),1)</f>
        <v>#N/A</v>
      </c>
      <c r="N67" s="7">
        <v>1650</v>
      </c>
      <c r="O67" s="7" t="s">
        <v>2951</v>
      </c>
      <c r="P67" s="7" t="s">
        <v>2952</v>
      </c>
      <c r="Q67" s="7" t="s">
        <v>2953</v>
      </c>
      <c r="S67" s="7" t="s">
        <v>5088</v>
      </c>
      <c r="T67" s="5" t="s">
        <v>16</v>
      </c>
      <c r="U67" s="5" t="s">
        <v>65</v>
      </c>
      <c r="V67" s="7" t="str">
        <f>IF(ISERROR(MATCH('JP PINT 1.0'!C67,#REF!,0)),"",INDEX(#REF!,MATCH('JP PINT 1.0'!C67,#REF!,0),1))</f>
        <v/>
      </c>
    </row>
    <row r="68" spans="1:22" ht="15.95" customHeight="1">
      <c r="A68" s="7" t="str">
        <f>INDEX(コアインボイス!C:C,MATCH('JP PINT 1.0'!S68,コアインボイス!AC:AC,0),1)</f>
        <v>JBT-066</v>
      </c>
      <c r="B68" s="7">
        <v>1490</v>
      </c>
      <c r="C68" s="7" t="s">
        <v>1225</v>
      </c>
      <c r="D68" s="5" t="s">
        <v>16</v>
      </c>
      <c r="E68" s="21">
        <v>3</v>
      </c>
      <c r="F68" s="34" t="s">
        <v>1917</v>
      </c>
      <c r="G68" s="34" t="s">
        <v>1918</v>
      </c>
      <c r="H68" s="5" t="s">
        <v>1695</v>
      </c>
      <c r="I68" s="7" t="s">
        <v>1223</v>
      </c>
      <c r="J68" s="7" t="s">
        <v>1919</v>
      </c>
      <c r="N68" s="7">
        <v>1660</v>
      </c>
      <c r="O68" s="7" t="s">
        <v>1920</v>
      </c>
      <c r="P68" s="7" t="s">
        <v>1702</v>
      </c>
      <c r="Q68" s="7" t="s">
        <v>1921</v>
      </c>
      <c r="S68" s="7" t="s">
        <v>3996</v>
      </c>
      <c r="T68" s="5" t="s">
        <v>21</v>
      </c>
      <c r="U68" s="5" t="s">
        <v>21</v>
      </c>
      <c r="V68" s="7" t="str">
        <f>IF(ISERROR(MATCH('JP PINT 1.0'!C68,#REF!,0)),"",INDEX(#REF!,MATCH('JP PINT 1.0'!C68,#REF!,0),1))</f>
        <v/>
      </c>
    </row>
    <row r="69" spans="1:22" ht="15.95" customHeight="1">
      <c r="A69" s="7" t="e">
        <f>INDEX(コアインボイス!C:C,MATCH('JP PINT 1.0'!S69,コアインボイス!AC:AC,0),1)</f>
        <v>#N/A</v>
      </c>
      <c r="N69" s="7">
        <v>1670</v>
      </c>
      <c r="O69" s="7" t="s">
        <v>2954</v>
      </c>
      <c r="P69" s="7" t="s">
        <v>2955</v>
      </c>
      <c r="Q69" s="7" t="s">
        <v>2956</v>
      </c>
      <c r="S69" s="7" t="s">
        <v>5089</v>
      </c>
      <c r="T69" s="5" t="s">
        <v>21</v>
      </c>
      <c r="U69" s="5" t="s">
        <v>16</v>
      </c>
      <c r="V69" s="7" t="str">
        <f>IF(ISERROR(MATCH('JP PINT 1.0'!C69,#REF!,0)),"",INDEX(#REF!,MATCH('JP PINT 1.0'!C69,#REF!,0),1))</f>
        <v/>
      </c>
    </row>
    <row r="70" spans="1:22" ht="15.95" customHeight="1">
      <c r="A70" s="7" t="str">
        <f>INDEX(コアインボイス!C:C,MATCH('JP PINT 1.0'!S70,コアインボイス!AC:AC,0),1)</f>
        <v>JBT-068</v>
      </c>
      <c r="B70" s="7">
        <v>1530</v>
      </c>
      <c r="C70" s="7" t="s">
        <v>1227</v>
      </c>
      <c r="D70" s="5" t="s">
        <v>21</v>
      </c>
      <c r="E70" s="21">
        <v>3</v>
      </c>
      <c r="F70" s="34" t="s">
        <v>1943</v>
      </c>
      <c r="G70" s="34" t="s">
        <v>1944</v>
      </c>
      <c r="H70" s="5" t="s">
        <v>1656</v>
      </c>
      <c r="I70" s="7" t="s">
        <v>1228</v>
      </c>
      <c r="J70" s="7" t="s">
        <v>1945</v>
      </c>
      <c r="L70" s="7" t="s">
        <v>1946</v>
      </c>
      <c r="M70" s="7" t="s">
        <v>1947</v>
      </c>
      <c r="N70" s="7">
        <v>1680</v>
      </c>
      <c r="O70" s="7" t="s">
        <v>1948</v>
      </c>
      <c r="P70" s="7" t="s">
        <v>1660</v>
      </c>
      <c r="Q70" s="7" t="s">
        <v>1949</v>
      </c>
      <c r="S70" s="7" t="s">
        <v>3997</v>
      </c>
      <c r="T70" s="5" t="s">
        <v>21</v>
      </c>
      <c r="U70" s="5" t="s">
        <v>16</v>
      </c>
      <c r="V70" s="7" t="str">
        <f>IF(ISERROR(MATCH('JP PINT 1.0'!C70,#REF!,0)),"",INDEX(#REF!,MATCH('JP PINT 1.0'!C70,#REF!,0),1))</f>
        <v/>
      </c>
    </row>
    <row r="71" spans="1:22" ht="15.95" customHeight="1">
      <c r="A71" s="7" t="e">
        <f>INDEX(コアインボイス!C:C,MATCH('JP PINT 1.0'!S71,コアインボイス!AC:AC,0),1)</f>
        <v>#N/A</v>
      </c>
      <c r="N71" s="7">
        <v>1690</v>
      </c>
      <c r="O71" s="7" t="s">
        <v>2957</v>
      </c>
      <c r="P71" s="7" t="s">
        <v>2958</v>
      </c>
      <c r="Q71" s="7" t="s">
        <v>2959</v>
      </c>
      <c r="R71" s="7" t="s">
        <v>2960</v>
      </c>
      <c r="S71" s="7" t="s">
        <v>5090</v>
      </c>
      <c r="T71" s="5" t="s">
        <v>16</v>
      </c>
      <c r="U71" s="5" t="s">
        <v>65</v>
      </c>
      <c r="V71" s="7" t="str">
        <f>IF(ISERROR(MATCH('JP PINT 1.0'!C71,#REF!,0)),"",INDEX(#REF!,MATCH('JP PINT 1.0'!C71,#REF!,0),1))</f>
        <v/>
      </c>
    </row>
    <row r="72" spans="1:22" ht="15.95" customHeight="1">
      <c r="A72" s="7" t="str">
        <f>INDEX(コアインボイス!C:C,MATCH('JP PINT 1.0'!S72,コアインボイス!AC:AC,0),1)</f>
        <v>JBT-052</v>
      </c>
      <c r="B72" s="7">
        <v>1400</v>
      </c>
      <c r="C72" s="7" t="s">
        <v>3471</v>
      </c>
      <c r="D72" s="5" t="s">
        <v>16</v>
      </c>
      <c r="E72" s="21">
        <v>2</v>
      </c>
      <c r="F72" s="30" t="s">
        <v>1862</v>
      </c>
      <c r="G72" s="30" t="s">
        <v>1863</v>
      </c>
      <c r="H72" s="5" t="s">
        <v>1632</v>
      </c>
      <c r="I72" s="7" t="s">
        <v>1864</v>
      </c>
      <c r="J72" s="7" t="s">
        <v>1865</v>
      </c>
      <c r="L72" s="7" t="s">
        <v>1866</v>
      </c>
      <c r="M72" s="7" t="s">
        <v>1867</v>
      </c>
      <c r="N72" s="7">
        <v>1700</v>
      </c>
      <c r="O72" s="7" t="s">
        <v>1853</v>
      </c>
      <c r="P72" s="7" t="s">
        <v>1637</v>
      </c>
      <c r="Q72" s="7" t="s">
        <v>1868</v>
      </c>
      <c r="S72" s="7" t="s">
        <v>3985</v>
      </c>
      <c r="T72" s="5" t="s">
        <v>21</v>
      </c>
      <c r="U72" s="5" t="s">
        <v>16</v>
      </c>
      <c r="V72" s="7" t="str">
        <f>IF(ISERROR(MATCH('JP PINT 1.0'!C72,#REF!,0)),"",INDEX(#REF!,MATCH('JP PINT 1.0'!C72,#REF!,0),1))</f>
        <v/>
      </c>
    </row>
    <row r="73" spans="1:22" ht="15.95" customHeight="1">
      <c r="A73" s="7" t="e">
        <f>INDEX(コアインボイス!C:C,MATCH('JP PINT 1.0'!S73,コアインボイス!AC:AC,0),1)</f>
        <v>#N/A</v>
      </c>
      <c r="N73" s="7">
        <v>1710</v>
      </c>
      <c r="O73" s="7" t="s">
        <v>2961</v>
      </c>
      <c r="P73" s="7" t="s">
        <v>2962</v>
      </c>
      <c r="Q73" s="7" t="s">
        <v>2963</v>
      </c>
      <c r="S73" s="7" t="s">
        <v>5091</v>
      </c>
      <c r="T73" s="5" t="s">
        <v>21</v>
      </c>
      <c r="U73" s="5" t="s">
        <v>21</v>
      </c>
      <c r="V73" s="7" t="str">
        <f>IF(ISERROR(MATCH('JP PINT 1.0'!C73,#REF!,0)),"",INDEX(#REF!,MATCH('JP PINT 1.0'!C73,#REF!,0),1))</f>
        <v/>
      </c>
    </row>
    <row r="74" spans="1:22" ht="15.95" customHeight="1">
      <c r="A74" s="7" t="str">
        <f>INDEX(コアインボイス!C:C,MATCH('JP PINT 1.0'!S74,コアインボイス!AC:AC,0),1)</f>
        <v>JBT-052-1</v>
      </c>
      <c r="N74" s="7">
        <v>1720</v>
      </c>
      <c r="O74" s="7" t="s">
        <v>1636</v>
      </c>
      <c r="P74" s="7" t="s">
        <v>1637</v>
      </c>
      <c r="Q74" s="7" t="s">
        <v>2964</v>
      </c>
      <c r="S74" s="7" t="s">
        <v>5092</v>
      </c>
      <c r="T74" s="5" t="s">
        <v>16</v>
      </c>
      <c r="U74" s="5" t="s">
        <v>16</v>
      </c>
      <c r="V74" s="7" t="str">
        <f>IF(ISERROR(MATCH('JP PINT 1.0'!C74,#REF!,0)),"",INDEX(#REF!,MATCH('JP PINT 1.0'!C74,#REF!,0),1))</f>
        <v/>
      </c>
    </row>
    <row r="75" spans="1:22" ht="15.95" customHeight="1">
      <c r="A75" s="7" t="e">
        <f>INDEX(コアインボイス!C:C,MATCH('JP PINT 1.0'!S75,コアインボイス!AC:AC,0),1)</f>
        <v>#N/A</v>
      </c>
      <c r="N75" s="7">
        <v>1730</v>
      </c>
      <c r="O75" s="7" t="s">
        <v>2957</v>
      </c>
      <c r="P75" s="7" t="s">
        <v>2958</v>
      </c>
      <c r="Q75" s="7" t="s">
        <v>2959</v>
      </c>
      <c r="R75" s="7" t="s">
        <v>2965</v>
      </c>
      <c r="S75" s="7" t="s">
        <v>5093</v>
      </c>
      <c r="T75" s="5" t="s">
        <v>16</v>
      </c>
      <c r="U75" s="5" t="s">
        <v>65</v>
      </c>
      <c r="V75" s="7" t="str">
        <f>IF(ISERROR(MATCH('JP PINT 1.0'!C75,#REF!,0)),"",INDEX(#REF!,MATCH('JP PINT 1.0'!C75,#REF!,0),1))</f>
        <v/>
      </c>
    </row>
    <row r="76" spans="1:22" ht="15.95" customHeight="1">
      <c r="A76" s="7" t="str">
        <f>INDEX(コアインボイス!C:C,MATCH('JP PINT 1.0'!S76,コアインボイス!AC:AC,0),1)</f>
        <v>JBT-053</v>
      </c>
      <c r="B76" s="7">
        <v>1410</v>
      </c>
      <c r="C76" s="7" t="s">
        <v>1196</v>
      </c>
      <c r="D76" s="5" t="s">
        <v>16</v>
      </c>
      <c r="E76" s="21">
        <v>2</v>
      </c>
      <c r="F76" s="30" t="s">
        <v>1869</v>
      </c>
      <c r="G76" s="30" t="s">
        <v>1870</v>
      </c>
      <c r="H76" s="5" t="s">
        <v>1632</v>
      </c>
      <c r="I76" s="7" t="s">
        <v>1197</v>
      </c>
      <c r="J76" s="7" t="s">
        <v>1871</v>
      </c>
      <c r="K76" s="10" t="s">
        <v>1872</v>
      </c>
      <c r="N76" s="7">
        <v>1740</v>
      </c>
      <c r="O76" s="7" t="s">
        <v>1853</v>
      </c>
      <c r="P76" s="7" t="s">
        <v>1637</v>
      </c>
      <c r="Q76" s="7" t="s">
        <v>1868</v>
      </c>
      <c r="S76" s="7" t="s">
        <v>5005</v>
      </c>
      <c r="T76" s="5" t="s">
        <v>21</v>
      </c>
      <c r="U76" s="5" t="s">
        <v>16</v>
      </c>
      <c r="V76" s="7" t="str">
        <f>IF(ISERROR(MATCH('JP PINT 1.0'!C76,#REF!,0)),"",INDEX(#REF!,MATCH('JP PINT 1.0'!C76,#REF!,0),1))</f>
        <v/>
      </c>
    </row>
    <row r="77" spans="1:22" ht="15.95" customHeight="1">
      <c r="A77" s="7" t="e">
        <f>INDEX(コアインボイス!C:C,MATCH('JP PINT 1.0'!S77,コアインボイス!AC:AC,0),1)</f>
        <v>#N/A</v>
      </c>
      <c r="N77" s="7">
        <v>1750</v>
      </c>
      <c r="O77" s="7" t="s">
        <v>2961</v>
      </c>
      <c r="P77" s="7" t="s">
        <v>2962</v>
      </c>
      <c r="Q77" s="7" t="s">
        <v>2963</v>
      </c>
      <c r="S77" s="7" t="s">
        <v>5094</v>
      </c>
      <c r="T77" s="5" t="s">
        <v>21</v>
      </c>
      <c r="U77" s="5" t="s">
        <v>21</v>
      </c>
      <c r="V77" s="7" t="str">
        <f>IF(ISERROR(MATCH('JP PINT 1.0'!C77,#REF!,0)),"",INDEX(#REF!,MATCH('JP PINT 1.0'!C77,#REF!,0),1))</f>
        <v/>
      </c>
    </row>
    <row r="78" spans="1:22" ht="15.95" customHeight="1">
      <c r="A78" s="7" t="str">
        <f>INDEX(コアインボイス!C:C,MATCH('JP PINT 1.0'!S78,コアインボイス!AC:AC,0),1)</f>
        <v>JBT-053-1</v>
      </c>
      <c r="N78" s="7">
        <v>1760</v>
      </c>
      <c r="O78" s="7" t="s">
        <v>1636</v>
      </c>
      <c r="P78" s="7" t="s">
        <v>1637</v>
      </c>
      <c r="Q78" s="7" t="s">
        <v>2964</v>
      </c>
      <c r="S78" s="7" t="s">
        <v>5095</v>
      </c>
      <c r="T78" s="5" t="s">
        <v>16</v>
      </c>
      <c r="U78" s="5" t="s">
        <v>16</v>
      </c>
      <c r="V78" s="7" t="str">
        <f>IF(ISERROR(MATCH('JP PINT 1.0'!C78,#REF!,0)),"",INDEX(#REF!,MATCH('JP PINT 1.0'!C78,#REF!,0),1))</f>
        <v/>
      </c>
    </row>
    <row r="79" spans="1:22" ht="15.95" customHeight="1">
      <c r="A79" s="7" t="e">
        <f>INDEX(コアインボイス!C:C,MATCH('JP PINT 1.0'!S79,コアインボイス!AC:AC,0),1)</f>
        <v>#N/A</v>
      </c>
      <c r="N79" s="7">
        <v>1770</v>
      </c>
      <c r="O79" s="7" t="s">
        <v>2966</v>
      </c>
      <c r="P79" s="7" t="s">
        <v>2967</v>
      </c>
      <c r="Q79" s="7" t="s">
        <v>2968</v>
      </c>
      <c r="S79" s="7" t="s">
        <v>5096</v>
      </c>
      <c r="T79" s="5" t="s">
        <v>21</v>
      </c>
      <c r="U79" s="5" t="s">
        <v>65</v>
      </c>
      <c r="V79" s="7" t="str">
        <f>IF(ISERROR(MATCH('JP PINT 1.0'!C79,#REF!,0)),"",INDEX(#REF!,MATCH('JP PINT 1.0'!C79,#REF!,0),1))</f>
        <v/>
      </c>
    </row>
    <row r="80" spans="1:22" ht="15.95" customHeight="1">
      <c r="A80" s="7" t="str">
        <f>INDEX(コアインボイス!C:C,MATCH('JP PINT 1.0'!S80,コアインボイス!AC:AC,0),1)</f>
        <v>JBT-050</v>
      </c>
      <c r="B80" s="7">
        <v>1340</v>
      </c>
      <c r="C80" s="7" t="s">
        <v>1193</v>
      </c>
      <c r="D80" s="5" t="s">
        <v>21</v>
      </c>
      <c r="E80" s="21">
        <v>2</v>
      </c>
      <c r="F80" s="30" t="s">
        <v>1828</v>
      </c>
      <c r="G80" s="30" t="s">
        <v>1829</v>
      </c>
      <c r="H80" s="5" t="s">
        <v>1695</v>
      </c>
      <c r="I80" s="7" t="s">
        <v>1194</v>
      </c>
      <c r="J80" s="7" t="s">
        <v>1830</v>
      </c>
      <c r="M80" s="7" t="s">
        <v>1831</v>
      </c>
      <c r="N80" s="7">
        <v>1780</v>
      </c>
      <c r="O80" s="7" t="s">
        <v>1832</v>
      </c>
      <c r="P80" s="7" t="s">
        <v>1833</v>
      </c>
      <c r="Q80" s="7" t="s">
        <v>1834</v>
      </c>
      <c r="S80" s="7" t="s">
        <v>3984</v>
      </c>
      <c r="T80" s="5" t="s">
        <v>21</v>
      </c>
      <c r="U80" s="5" t="s">
        <v>16</v>
      </c>
      <c r="V80" s="7" t="str">
        <f>IF(ISERROR(MATCH('JP PINT 1.0'!C80,#REF!,0)),"",INDEX(#REF!,MATCH('JP PINT 1.0'!C80,#REF!,0),1))</f>
        <v/>
      </c>
    </row>
    <row r="81" spans="1:22" ht="15.95" customHeight="1">
      <c r="A81" s="7" t="str">
        <f>INDEX(コアインボイス!C:C,MATCH('JP PINT 1.0'!S81,コアインボイス!AC:AC,0),1)</f>
        <v>JBT-049</v>
      </c>
      <c r="B81" s="7">
        <v>1380</v>
      </c>
      <c r="C81" s="7" t="s">
        <v>1190</v>
      </c>
      <c r="D81" s="5" t="s">
        <v>16</v>
      </c>
      <c r="E81" s="21">
        <v>2</v>
      </c>
      <c r="F81" s="30" t="s">
        <v>1850</v>
      </c>
      <c r="G81" s="30" t="s">
        <v>1851</v>
      </c>
      <c r="H81" s="5" t="s">
        <v>1632</v>
      </c>
      <c r="I81" s="7" t="s">
        <v>1191</v>
      </c>
      <c r="J81" s="7" t="s">
        <v>1852</v>
      </c>
      <c r="M81" s="14">
        <v>1234567890123</v>
      </c>
      <c r="N81" s="7">
        <v>1790</v>
      </c>
      <c r="O81" s="7" t="s">
        <v>1853</v>
      </c>
      <c r="P81" s="7" t="s">
        <v>1637</v>
      </c>
      <c r="Q81" s="7" t="s">
        <v>1854</v>
      </c>
      <c r="S81" s="7" t="s">
        <v>3983</v>
      </c>
      <c r="T81" s="5" t="s">
        <v>16</v>
      </c>
      <c r="U81" s="5" t="s">
        <v>16</v>
      </c>
      <c r="V81" s="7" t="str">
        <f>IF(ISERROR(MATCH('JP PINT 1.0'!C81,#REF!,0)),"",INDEX(#REF!,MATCH('JP PINT 1.0'!C81,#REF!,0),1))</f>
        <v/>
      </c>
    </row>
    <row r="82" spans="1:22" ht="15.95" customHeight="1">
      <c r="A82" s="7" t="str">
        <f>INDEX(コアインボイス!C:C,MATCH('JP PINT 1.0'!S82,コアインボイス!AC:AC,0),1)</f>
        <v>JBT-049-1</v>
      </c>
      <c r="B82" s="7">
        <v>1390</v>
      </c>
      <c r="C82" s="7" t="s">
        <v>3863</v>
      </c>
      <c r="D82" s="5" t="s">
        <v>16</v>
      </c>
      <c r="E82" s="21">
        <v>3</v>
      </c>
      <c r="F82" s="34" t="s">
        <v>1855</v>
      </c>
      <c r="G82" s="34" t="s">
        <v>1846</v>
      </c>
      <c r="H82" s="5" t="s">
        <v>1656</v>
      </c>
      <c r="I82" s="7" t="s">
        <v>1856</v>
      </c>
      <c r="J82" s="7" t="s">
        <v>1857</v>
      </c>
      <c r="K82" s="7" t="s">
        <v>1858</v>
      </c>
      <c r="L82" s="7" t="s">
        <v>1859</v>
      </c>
      <c r="M82" s="8" t="s">
        <v>1860</v>
      </c>
      <c r="N82" s="7">
        <v>1800</v>
      </c>
      <c r="O82" s="7" t="s">
        <v>1747</v>
      </c>
      <c r="P82" s="7" t="s">
        <v>1748</v>
      </c>
      <c r="Q82" s="7" t="s">
        <v>1861</v>
      </c>
      <c r="S82" s="7" t="s">
        <v>5004</v>
      </c>
      <c r="T82" s="5" t="s">
        <v>16</v>
      </c>
      <c r="U82" s="5" t="s">
        <v>16</v>
      </c>
      <c r="V82" s="7" t="str">
        <f>IF(ISERROR(MATCH('JP PINT 1.0'!C82,#REF!,0)),"",INDEX(#REF!,MATCH('JP PINT 1.0'!C82,#REF!,0),1))</f>
        <v/>
      </c>
    </row>
    <row r="83" spans="1:22" ht="15.95" customHeight="1">
      <c r="A83" s="7" t="e">
        <f>INDEX(コアインボイス!C:C,MATCH('JP PINT 1.0'!S83,コアインボイス!AC:AC,0),1)</f>
        <v>#N/A</v>
      </c>
      <c r="B83" s="7">
        <v>1420</v>
      </c>
      <c r="C83" s="7" t="s">
        <v>3477</v>
      </c>
      <c r="D83" s="5" t="s">
        <v>16</v>
      </c>
      <c r="E83" s="21">
        <v>2</v>
      </c>
      <c r="F83" s="30" t="s">
        <v>1873</v>
      </c>
      <c r="G83" s="30" t="s">
        <v>1874</v>
      </c>
      <c r="H83" s="5" t="s">
        <v>1695</v>
      </c>
      <c r="I83" s="7" t="s">
        <v>1875</v>
      </c>
      <c r="J83" s="7" t="s">
        <v>1876</v>
      </c>
      <c r="M83" s="7" t="s">
        <v>1877</v>
      </c>
      <c r="N83" s="7">
        <v>1810</v>
      </c>
      <c r="O83" s="7" t="s">
        <v>1878</v>
      </c>
      <c r="P83" s="7" t="s">
        <v>1702</v>
      </c>
      <c r="Q83" s="7" t="s">
        <v>1879</v>
      </c>
      <c r="S83" s="7" t="s">
        <v>5006</v>
      </c>
      <c r="T83" s="5" t="s">
        <v>16</v>
      </c>
      <c r="U83" s="5" t="s">
        <v>16</v>
      </c>
      <c r="V83" s="7" t="str">
        <f>IF(ISERROR(MATCH('JP PINT 1.0'!C83,#REF!,0)),"",INDEX(#REF!,MATCH('JP PINT 1.0'!C83,#REF!,0),1))</f>
        <v/>
      </c>
    </row>
    <row r="84" spans="1:22" ht="15.95" customHeight="1">
      <c r="A84" s="7" t="str">
        <f>INDEX(コアインボイス!C:C,MATCH('JP PINT 1.0'!S84,コアインボイス!AC:AC,0),1)</f>
        <v>JBG-014</v>
      </c>
      <c r="B84" s="7">
        <v>1540</v>
      </c>
      <c r="C84" s="7" t="s">
        <v>1198</v>
      </c>
      <c r="D84" s="5" t="s">
        <v>16</v>
      </c>
      <c r="E84" s="21">
        <v>2</v>
      </c>
      <c r="F84" s="30" t="s">
        <v>1950</v>
      </c>
      <c r="G84" s="30" t="s">
        <v>1951</v>
      </c>
      <c r="I84" s="7" t="s">
        <v>1199</v>
      </c>
      <c r="J84" s="7" t="s">
        <v>1952</v>
      </c>
      <c r="N84" s="7">
        <v>1820</v>
      </c>
      <c r="O84" s="7" t="s">
        <v>1953</v>
      </c>
      <c r="P84" s="7" t="s">
        <v>1954</v>
      </c>
      <c r="Q84" s="7" t="s">
        <v>1955</v>
      </c>
      <c r="S84" s="7" t="s">
        <v>3988</v>
      </c>
      <c r="T84" s="5" t="s">
        <v>16</v>
      </c>
      <c r="U84" s="5" t="s">
        <v>16</v>
      </c>
      <c r="V84" s="7" t="str">
        <f>IF(ISERROR(MATCH('JP PINT 1.0'!C84,#REF!,0)),"",INDEX(#REF!,MATCH('JP PINT 1.0'!C84,#REF!,0),1))</f>
        <v/>
      </c>
    </row>
    <row r="85" spans="1:22" ht="15.95" customHeight="1">
      <c r="A85" s="7" t="str">
        <f>INDEX(コアインボイス!C:C,MATCH('JP PINT 1.0'!S85,コアインボイス!AC:AC,0),1)</f>
        <v>JBT-057</v>
      </c>
      <c r="B85" s="7">
        <v>1550</v>
      </c>
      <c r="C85" s="7" t="s">
        <v>1202</v>
      </c>
      <c r="D85" s="5" t="s">
        <v>16</v>
      </c>
      <c r="E85" s="21">
        <v>3</v>
      </c>
      <c r="F85" s="34" t="s">
        <v>1956</v>
      </c>
      <c r="G85" s="34" t="s">
        <v>1951</v>
      </c>
      <c r="H85" s="5" t="s">
        <v>1695</v>
      </c>
      <c r="I85" s="7" t="s">
        <v>1203</v>
      </c>
      <c r="J85" s="7" t="s">
        <v>1957</v>
      </c>
      <c r="M85" s="7" t="s">
        <v>1958</v>
      </c>
      <c r="N85" s="7">
        <v>1830</v>
      </c>
      <c r="O85" s="7" t="s">
        <v>1839</v>
      </c>
      <c r="P85" s="7" t="s">
        <v>1833</v>
      </c>
      <c r="Q85" s="7" t="s">
        <v>1959</v>
      </c>
      <c r="S85" s="7" t="s">
        <v>3989</v>
      </c>
      <c r="T85" s="5" t="s">
        <v>16</v>
      </c>
      <c r="U85" s="5" t="s">
        <v>16</v>
      </c>
      <c r="V85" s="7" t="str">
        <f>IF(ISERROR(MATCH('JP PINT 1.0'!C85,#REF!,0)),"",INDEX(#REF!,MATCH('JP PINT 1.0'!C85,#REF!,0),1))</f>
        <v/>
      </c>
    </row>
    <row r="86" spans="1:22" ht="15.95" customHeight="1">
      <c r="A86" s="7" t="str">
        <f>INDEX(コアインボイス!C:C,MATCH('JP PINT 1.0'!S86,コアインボイス!AC:AC,0),1)</f>
        <v>JBT-060</v>
      </c>
      <c r="B86" s="7">
        <v>1560</v>
      </c>
      <c r="C86" s="7" t="s">
        <v>1207</v>
      </c>
      <c r="D86" s="5" t="s">
        <v>16</v>
      </c>
      <c r="E86" s="21">
        <v>3</v>
      </c>
      <c r="F86" s="34" t="s">
        <v>1960</v>
      </c>
      <c r="G86" s="34" t="s">
        <v>1961</v>
      </c>
      <c r="H86" s="5" t="s">
        <v>1695</v>
      </c>
      <c r="I86" s="7" t="s">
        <v>1208</v>
      </c>
      <c r="J86" s="7" t="s">
        <v>1962</v>
      </c>
      <c r="M86" s="7" t="s">
        <v>1963</v>
      </c>
      <c r="N86" s="7">
        <v>1840</v>
      </c>
      <c r="O86" s="7" t="s">
        <v>1964</v>
      </c>
      <c r="P86" s="7" t="s">
        <v>1702</v>
      </c>
      <c r="Q86" s="7" t="s">
        <v>1965</v>
      </c>
      <c r="S86" s="7" t="s">
        <v>3990</v>
      </c>
      <c r="T86" s="5" t="s">
        <v>16</v>
      </c>
      <c r="U86" s="5" t="s">
        <v>16</v>
      </c>
      <c r="V86" s="7" t="str">
        <f>IF(ISERROR(MATCH('JP PINT 1.0'!C86,#REF!,0)),"",INDEX(#REF!,MATCH('JP PINT 1.0'!C86,#REF!,0),1))</f>
        <v/>
      </c>
    </row>
    <row r="87" spans="1:22" ht="15.95" customHeight="1">
      <c r="A87" s="7" t="str">
        <f>INDEX(コアインボイス!C:C,MATCH('JP PINT 1.0'!S87,コアインボイス!AC:AC,0),1)</f>
        <v>JBT-062</v>
      </c>
      <c r="B87" s="7">
        <v>1570</v>
      </c>
      <c r="C87" s="7" t="s">
        <v>1211</v>
      </c>
      <c r="D87" s="5" t="s">
        <v>16</v>
      </c>
      <c r="E87" s="21">
        <v>3</v>
      </c>
      <c r="F87" s="34" t="s">
        <v>1966</v>
      </c>
      <c r="G87" s="34" t="s">
        <v>1967</v>
      </c>
      <c r="H87" s="5" t="s">
        <v>1695</v>
      </c>
      <c r="I87" s="7" t="s">
        <v>1212</v>
      </c>
      <c r="J87" s="7" t="s">
        <v>1968</v>
      </c>
      <c r="M87" s="7" t="s">
        <v>1969</v>
      </c>
      <c r="N87" s="7">
        <v>1850</v>
      </c>
      <c r="O87" s="7" t="s">
        <v>1970</v>
      </c>
      <c r="P87" s="7" t="s">
        <v>1702</v>
      </c>
      <c r="Q87" s="7" t="s">
        <v>1971</v>
      </c>
      <c r="S87" s="7" t="s">
        <v>3991</v>
      </c>
      <c r="T87" s="5" t="s">
        <v>16</v>
      </c>
      <c r="U87" s="5" t="s">
        <v>16</v>
      </c>
      <c r="V87" s="7" t="str">
        <f>IF(ISERROR(MATCH('JP PINT 1.0'!C87,#REF!,0)),"",INDEX(#REF!,MATCH('JP PINT 1.0'!C87,#REF!,0),1))</f>
        <v/>
      </c>
    </row>
    <row r="88" spans="1:22" ht="15.95" customHeight="1">
      <c r="A88" s="7" t="str">
        <f>INDEX(コアインボイス!C:C,MATCH('JP PINT 1.0'!S88,コアインボイス!AC:AC,0),1)</f>
        <v>JBG-016</v>
      </c>
      <c r="B88" s="7">
        <v>1580</v>
      </c>
      <c r="C88" s="7" t="s">
        <v>1229</v>
      </c>
      <c r="D88" s="5" t="s">
        <v>21</v>
      </c>
      <c r="E88" s="21">
        <v>1</v>
      </c>
      <c r="F88" s="29" t="s">
        <v>1230</v>
      </c>
      <c r="G88" s="29" t="s">
        <v>1972</v>
      </c>
      <c r="I88" s="7" t="s">
        <v>1231</v>
      </c>
      <c r="J88" s="7" t="s">
        <v>1973</v>
      </c>
      <c r="N88" s="7">
        <v>1860</v>
      </c>
      <c r="O88" s="7" t="s">
        <v>1974</v>
      </c>
      <c r="P88" s="7" t="s">
        <v>1975</v>
      </c>
      <c r="Q88" s="7" t="s">
        <v>1976</v>
      </c>
      <c r="S88" s="7" t="s">
        <v>3998</v>
      </c>
      <c r="T88" s="5" t="s">
        <v>21</v>
      </c>
      <c r="U88" s="5" t="s">
        <v>21</v>
      </c>
      <c r="V88" s="7" t="str">
        <f>IF(ISERROR(MATCH('JP PINT 1.0'!C88,#REF!,0)),"",INDEX(#REF!,MATCH('JP PINT 1.0'!C88,#REF!,0),1))</f>
        <v/>
      </c>
    </row>
    <row r="89" spans="1:22" ht="15.95" customHeight="1">
      <c r="A89" s="7" t="e">
        <f>INDEX(コアインボイス!C:C,MATCH('JP PINT 1.0'!S89,コアインボイス!AC:AC,0),1)</f>
        <v>#N/A</v>
      </c>
      <c r="N89" s="7">
        <v>1870</v>
      </c>
      <c r="O89" s="7" t="s">
        <v>2941</v>
      </c>
      <c r="P89" s="7" t="s">
        <v>2080</v>
      </c>
      <c r="Q89" s="7" t="s">
        <v>2969</v>
      </c>
      <c r="S89" s="7" t="s">
        <v>5097</v>
      </c>
      <c r="T89" s="5" t="s">
        <v>21</v>
      </c>
      <c r="U89" s="5" t="s">
        <v>16</v>
      </c>
      <c r="V89" s="7" t="str">
        <f>IF(ISERROR(MATCH('JP PINT 1.0'!C89,#REF!,0)),"",INDEX(#REF!,MATCH('JP PINT 1.0'!C89,#REF!,0),1))</f>
        <v/>
      </c>
    </row>
    <row r="90" spans="1:22" ht="15.95" customHeight="1">
      <c r="A90" s="7" t="str">
        <f>INDEX(コアインボイス!C:C,MATCH('JP PINT 1.0'!S90,コアインボイス!AC:AC,0),1)</f>
        <v>JBT-075</v>
      </c>
      <c r="B90" s="7">
        <v>1660</v>
      </c>
      <c r="C90" s="7" t="s">
        <v>3523</v>
      </c>
      <c r="D90" s="5" t="s">
        <v>21</v>
      </c>
      <c r="E90" s="21">
        <v>2</v>
      </c>
      <c r="F90" s="30" t="s">
        <v>2010</v>
      </c>
      <c r="G90" s="30" t="s">
        <v>2011</v>
      </c>
      <c r="H90" s="5" t="s">
        <v>1632</v>
      </c>
      <c r="I90" s="7" t="s">
        <v>2012</v>
      </c>
      <c r="J90" s="7" t="s">
        <v>2013</v>
      </c>
      <c r="M90" s="14">
        <v>3210987654321</v>
      </c>
      <c r="N90" s="7">
        <v>1880</v>
      </c>
      <c r="O90" s="7" t="s">
        <v>1885</v>
      </c>
      <c r="P90" s="7" t="s">
        <v>1637</v>
      </c>
      <c r="Q90" s="7" t="s">
        <v>2014</v>
      </c>
      <c r="S90" s="7" t="s">
        <v>4002</v>
      </c>
      <c r="T90" s="5" t="s">
        <v>21</v>
      </c>
      <c r="U90" s="5" t="s">
        <v>16</v>
      </c>
      <c r="V90" s="7" t="str">
        <f>IF(ISERROR(MATCH('JP PINT 1.0'!C90,#REF!,0)),"",INDEX(#REF!,MATCH('JP PINT 1.0'!C90,#REF!,0),1))</f>
        <v/>
      </c>
    </row>
    <row r="91" spans="1:22" ht="15.95" customHeight="1">
      <c r="A91" s="7" t="str">
        <f>INDEX(コアインボイス!C:C,MATCH('JP PINT 1.0'!S91,コアインボイス!AC:AC,0),1)</f>
        <v>JBT-075-1</v>
      </c>
      <c r="B91" s="7">
        <v>1670</v>
      </c>
      <c r="C91" s="7" t="s">
        <v>3795</v>
      </c>
      <c r="D91" s="5" t="s">
        <v>21</v>
      </c>
      <c r="E91" s="21">
        <v>3</v>
      </c>
      <c r="F91" s="34" t="s">
        <v>2015</v>
      </c>
      <c r="G91" s="34" t="s">
        <v>1846</v>
      </c>
      <c r="H91" s="5" t="s">
        <v>1656</v>
      </c>
      <c r="I91" s="7" t="s">
        <v>1888</v>
      </c>
      <c r="J91" s="7" t="s">
        <v>1889</v>
      </c>
      <c r="K91" s="7" t="s">
        <v>2016</v>
      </c>
      <c r="L91" s="7" t="s">
        <v>2017</v>
      </c>
      <c r="M91" s="8" t="s">
        <v>1860</v>
      </c>
      <c r="N91" s="7">
        <v>1890</v>
      </c>
      <c r="O91" s="7" t="s">
        <v>1747</v>
      </c>
      <c r="P91" s="7" t="s">
        <v>1748</v>
      </c>
      <c r="Q91" s="7" t="s">
        <v>2018</v>
      </c>
      <c r="S91" s="7" t="s">
        <v>4003</v>
      </c>
      <c r="T91" s="5" t="s">
        <v>21</v>
      </c>
      <c r="U91" s="5" t="s">
        <v>16</v>
      </c>
      <c r="V91" s="7" t="str">
        <f>IF(ISERROR(MATCH('JP PINT 1.0'!C91,#REF!,0)),"",INDEX(#REF!,MATCH('JP PINT 1.0'!C91,#REF!,0),1))</f>
        <v/>
      </c>
    </row>
    <row r="92" spans="1:22" ht="15.95" customHeight="1">
      <c r="A92" s="7" t="e">
        <f>INDEX(コアインボイス!C:C,MATCH('JP PINT 1.0'!S92,コアインボイス!AC:AC,0),1)</f>
        <v>#N/A</v>
      </c>
      <c r="N92" s="7">
        <v>1900</v>
      </c>
      <c r="O92" s="7" t="s">
        <v>2943</v>
      </c>
      <c r="P92" s="7" t="s">
        <v>2944</v>
      </c>
      <c r="Q92" s="7" t="s">
        <v>2970</v>
      </c>
      <c r="S92" s="7" t="s">
        <v>5098</v>
      </c>
      <c r="T92" s="5" t="s">
        <v>16</v>
      </c>
      <c r="U92" s="5" t="s">
        <v>65</v>
      </c>
      <c r="V92" s="7" t="str">
        <f>IF(ISERROR(MATCH('JP PINT 1.0'!C92,#REF!,0)),"",INDEX(#REF!,MATCH('JP PINT 1.0'!C92,#REF!,0),1))</f>
        <v/>
      </c>
    </row>
    <row r="93" spans="1:22" ht="15.95" customHeight="1">
      <c r="A93" s="7" t="str">
        <f>INDEX(コアインボイス!C:C,MATCH('JP PINT 1.0'!S93,コアインボイス!AC:AC,0),1)</f>
        <v>JBT-070</v>
      </c>
      <c r="B93" s="7">
        <v>1610</v>
      </c>
      <c r="C93" s="7" t="s">
        <v>1234</v>
      </c>
      <c r="D93" s="5" t="s">
        <v>16</v>
      </c>
      <c r="E93" s="21">
        <v>2</v>
      </c>
      <c r="F93" s="30" t="s">
        <v>1987</v>
      </c>
      <c r="G93" s="30" t="s">
        <v>1988</v>
      </c>
      <c r="H93" s="5" t="s">
        <v>1632</v>
      </c>
      <c r="I93" s="7" t="s">
        <v>1235</v>
      </c>
      <c r="J93" s="7" t="s">
        <v>1989</v>
      </c>
      <c r="M93" s="7" t="s">
        <v>1990</v>
      </c>
      <c r="N93" s="7">
        <v>1910</v>
      </c>
      <c r="O93" s="7" t="s">
        <v>1636</v>
      </c>
      <c r="P93" s="7" t="s">
        <v>1637</v>
      </c>
      <c r="Q93" s="7" t="s">
        <v>1991</v>
      </c>
      <c r="S93" s="7" t="s">
        <v>3999</v>
      </c>
      <c r="T93" s="5" t="s">
        <v>21</v>
      </c>
      <c r="U93" s="5" t="s">
        <v>21</v>
      </c>
      <c r="V93" s="7" t="str">
        <f>IF(ISERROR(MATCH('JP PINT 1.0'!C93,#REF!,0)),"",INDEX(#REF!,MATCH('JP PINT 1.0'!C93,#REF!,0),1))</f>
        <v/>
      </c>
    </row>
    <row r="94" spans="1:22" ht="15.95" customHeight="1">
      <c r="A94" s="7" t="str">
        <f>INDEX(コアインボイス!C:C,MATCH('JP PINT 1.0'!S94,コアインボイス!AC:AC,0),1)</f>
        <v>JBT-070-1</v>
      </c>
      <c r="B94" s="7">
        <v>1620</v>
      </c>
      <c r="C94" s="7" t="s">
        <v>3864</v>
      </c>
      <c r="D94" s="5" t="s">
        <v>16</v>
      </c>
      <c r="E94" s="21">
        <v>3</v>
      </c>
      <c r="F94" s="34" t="s">
        <v>1992</v>
      </c>
      <c r="G94" s="34" t="s">
        <v>1846</v>
      </c>
      <c r="H94" s="5" t="s">
        <v>1656</v>
      </c>
      <c r="I94" s="7" t="s">
        <v>1856</v>
      </c>
      <c r="J94" s="7" t="s">
        <v>1848</v>
      </c>
      <c r="K94" s="7" t="s">
        <v>1993</v>
      </c>
      <c r="L94" s="7" t="s">
        <v>1994</v>
      </c>
      <c r="M94" s="8" t="s">
        <v>1995</v>
      </c>
      <c r="N94" s="7">
        <v>1920</v>
      </c>
      <c r="O94" s="7" t="s">
        <v>1747</v>
      </c>
      <c r="P94" s="7" t="s">
        <v>1748</v>
      </c>
      <c r="Q94" s="7" t="s">
        <v>1996</v>
      </c>
      <c r="S94" s="7" t="s">
        <v>5011</v>
      </c>
      <c r="T94" s="5" t="s">
        <v>16</v>
      </c>
      <c r="U94" s="5" t="s">
        <v>16</v>
      </c>
      <c r="V94" s="7" t="str">
        <f>IF(ISERROR(MATCH('JP PINT 1.0'!C94,#REF!,0)),"",INDEX(#REF!,MATCH('JP PINT 1.0'!C94,#REF!,0),1))</f>
        <v/>
      </c>
    </row>
    <row r="95" spans="1:22" ht="15.95" customHeight="1">
      <c r="A95" s="7" t="e">
        <f>INDEX(コアインボイス!C:C,MATCH('JP PINT 1.0'!S95,コアインボイス!AC:AC,0),1)</f>
        <v>#N/A</v>
      </c>
      <c r="N95" s="7">
        <v>1930</v>
      </c>
      <c r="O95" s="7" t="s">
        <v>2948</v>
      </c>
      <c r="P95" s="7" t="s">
        <v>2949</v>
      </c>
      <c r="Q95" s="7" t="s">
        <v>2971</v>
      </c>
      <c r="S95" s="7" t="s">
        <v>5099</v>
      </c>
      <c r="T95" s="5" t="s">
        <v>16</v>
      </c>
      <c r="U95" s="5" t="s">
        <v>65</v>
      </c>
      <c r="V95" s="7" t="str">
        <f>IF(ISERROR(MATCH('JP PINT 1.0'!C95,#REF!,0)),"",INDEX(#REF!,MATCH('JP PINT 1.0'!C95,#REF!,0),1))</f>
        <v/>
      </c>
    </row>
    <row r="96" spans="1:22" ht="15.95" customHeight="1">
      <c r="A96" s="7" t="str">
        <f>INDEX(コアインボイス!C:C,MATCH('JP PINT 1.0'!S96,コアインボイス!AC:AC,0),1)</f>
        <v>JBT-073</v>
      </c>
      <c r="B96" s="7">
        <v>1600</v>
      </c>
      <c r="C96" s="7" t="s">
        <v>3504</v>
      </c>
      <c r="D96" s="5" t="s">
        <v>16</v>
      </c>
      <c r="E96" s="21">
        <v>2</v>
      </c>
      <c r="F96" s="30" t="s">
        <v>1982</v>
      </c>
      <c r="G96" s="30" t="s">
        <v>1983</v>
      </c>
      <c r="H96" s="5" t="s">
        <v>1695</v>
      </c>
      <c r="I96" s="7" t="s">
        <v>1984</v>
      </c>
      <c r="J96" s="7" t="s">
        <v>1985</v>
      </c>
      <c r="M96" s="7" t="s">
        <v>1980</v>
      </c>
      <c r="N96" s="7">
        <v>1940</v>
      </c>
      <c r="O96" s="7" t="s">
        <v>1839</v>
      </c>
      <c r="P96" s="7" t="s">
        <v>1833</v>
      </c>
      <c r="Q96" s="7" t="s">
        <v>1986</v>
      </c>
      <c r="S96" s="7" t="s">
        <v>5010</v>
      </c>
      <c r="T96" s="5" t="s">
        <v>21</v>
      </c>
      <c r="U96" s="5" t="s">
        <v>21</v>
      </c>
      <c r="V96" s="7" t="str">
        <f>IF(ISERROR(MATCH('JP PINT 1.0'!C96,#REF!,0)),"",INDEX(#REF!,MATCH('JP PINT 1.0'!C96,#REF!,0),1))</f>
        <v/>
      </c>
    </row>
    <row r="97" spans="1:22" ht="15.95" customHeight="1">
      <c r="A97" s="7" t="str">
        <f>INDEX(コアインボイス!C:C,MATCH('JP PINT 1.0'!S97,コアインボイス!AC:AC,0),1)</f>
        <v>JBG-019</v>
      </c>
      <c r="B97" s="7">
        <v>1680</v>
      </c>
      <c r="C97" s="7" t="s">
        <v>1254</v>
      </c>
      <c r="D97" s="5" t="s">
        <v>21</v>
      </c>
      <c r="E97" s="21">
        <v>2</v>
      </c>
      <c r="F97" s="30" t="s">
        <v>2019</v>
      </c>
      <c r="G97" s="30" t="s">
        <v>2020</v>
      </c>
      <c r="I97" s="7" t="s">
        <v>1255</v>
      </c>
      <c r="J97" s="7" t="s">
        <v>2021</v>
      </c>
      <c r="N97" s="7">
        <v>1950</v>
      </c>
      <c r="O97" s="7" t="s">
        <v>1902</v>
      </c>
      <c r="P97" s="7" t="s">
        <v>1903</v>
      </c>
      <c r="Q97" s="7" t="s">
        <v>2022</v>
      </c>
      <c r="S97" s="7" t="s">
        <v>4008</v>
      </c>
      <c r="T97" s="5" t="s">
        <v>21</v>
      </c>
      <c r="U97" s="5" t="s">
        <v>16</v>
      </c>
      <c r="V97" s="7" t="str">
        <f>IF(ISERROR(MATCH('JP PINT 1.0'!C97,#REF!,0)),"",INDEX(#REF!,MATCH('JP PINT 1.0'!C97,#REF!,0),1))</f>
        <v/>
      </c>
    </row>
    <row r="98" spans="1:22" ht="15.95" customHeight="1">
      <c r="A98" s="7" t="str">
        <f>INDEX(コアインボイス!C:C,MATCH('JP PINT 1.0'!S98,コアインボイス!AC:AC,0),1)</f>
        <v>JBT-084</v>
      </c>
      <c r="B98" s="7">
        <v>1690</v>
      </c>
      <c r="C98" s="7" t="s">
        <v>1259</v>
      </c>
      <c r="D98" s="5" t="s">
        <v>16</v>
      </c>
      <c r="E98" s="21">
        <v>3</v>
      </c>
      <c r="F98" s="34" t="s">
        <v>2023</v>
      </c>
      <c r="G98" s="34" t="s">
        <v>2024</v>
      </c>
      <c r="H98" s="5" t="s">
        <v>1695</v>
      </c>
      <c r="I98" s="7" t="s">
        <v>1220</v>
      </c>
      <c r="J98" s="7" t="s">
        <v>2025</v>
      </c>
      <c r="M98" s="7" t="s">
        <v>2026</v>
      </c>
      <c r="N98" s="7">
        <v>1960</v>
      </c>
      <c r="O98" s="7" t="s">
        <v>1909</v>
      </c>
      <c r="P98" s="7" t="s">
        <v>1833</v>
      </c>
      <c r="Q98" s="7" t="s">
        <v>2027</v>
      </c>
      <c r="S98" s="7" t="s">
        <v>4010</v>
      </c>
      <c r="T98" s="5" t="s">
        <v>16</v>
      </c>
      <c r="U98" s="5" t="s">
        <v>16</v>
      </c>
      <c r="V98" s="7" t="str">
        <f>IF(ISERROR(MATCH('JP PINT 1.0'!C98,#REF!,0)),"",INDEX(#REF!,MATCH('JP PINT 1.0'!C98,#REF!,0),1))</f>
        <v/>
      </c>
    </row>
    <row r="99" spans="1:22" ht="15.95" customHeight="1">
      <c r="A99" s="7" t="str">
        <f>INDEX(コアインボイス!C:C,MATCH('JP PINT 1.0'!S99,コアインボイス!AC:AC,0),1)</f>
        <v>JBT-085</v>
      </c>
      <c r="B99" s="7">
        <v>1700</v>
      </c>
      <c r="C99" s="7" t="s">
        <v>1261</v>
      </c>
      <c r="D99" s="5" t="s">
        <v>16</v>
      </c>
      <c r="E99" s="21">
        <v>3</v>
      </c>
      <c r="F99" s="34" t="s">
        <v>2028</v>
      </c>
      <c r="G99" s="34" t="s">
        <v>2029</v>
      </c>
      <c r="H99" s="5" t="s">
        <v>1695</v>
      </c>
      <c r="I99" s="7" t="s">
        <v>1223</v>
      </c>
      <c r="J99" s="7" t="s">
        <v>2030</v>
      </c>
      <c r="M99" s="7" t="s">
        <v>2031</v>
      </c>
      <c r="N99" s="7">
        <v>1970</v>
      </c>
      <c r="O99" s="7" t="s">
        <v>1915</v>
      </c>
      <c r="P99" s="7" t="s">
        <v>1833</v>
      </c>
      <c r="Q99" s="7" t="s">
        <v>2032</v>
      </c>
      <c r="S99" s="7" t="s">
        <v>4011</v>
      </c>
      <c r="T99" s="5" t="s">
        <v>16</v>
      </c>
      <c r="U99" s="5" t="s">
        <v>16</v>
      </c>
      <c r="V99" s="7" t="str">
        <f>IF(ISERROR(MATCH('JP PINT 1.0'!C99,#REF!,0)),"",INDEX(#REF!,MATCH('JP PINT 1.0'!C99,#REF!,0),1))</f>
        <v/>
      </c>
    </row>
    <row r="100" spans="1:22" ht="15.95" customHeight="1">
      <c r="A100" s="7" t="str">
        <f>INDEX(コアインボイス!C:C,MATCH('JP PINT 1.0'!S100,コアインボイス!AC:AC,0),1)</f>
        <v>JBT-087</v>
      </c>
      <c r="B100" s="7">
        <v>1720</v>
      </c>
      <c r="C100" s="7" t="s">
        <v>3112</v>
      </c>
      <c r="D100" s="5" t="s">
        <v>16</v>
      </c>
      <c r="E100" s="21">
        <v>3</v>
      </c>
      <c r="F100" s="34" t="s">
        <v>2037</v>
      </c>
      <c r="G100" s="34" t="s">
        <v>2038</v>
      </c>
      <c r="H100" s="5" t="s">
        <v>1695</v>
      </c>
      <c r="I100" s="7" t="s">
        <v>2039</v>
      </c>
      <c r="J100" s="7" t="s">
        <v>2040</v>
      </c>
      <c r="M100" s="7" t="s">
        <v>2041</v>
      </c>
      <c r="N100" s="7">
        <v>1980</v>
      </c>
      <c r="O100" s="7" t="s">
        <v>1927</v>
      </c>
      <c r="P100" s="7" t="s">
        <v>1833</v>
      </c>
      <c r="Q100" s="7" t="s">
        <v>2042</v>
      </c>
      <c r="S100" s="7" t="s">
        <v>5014</v>
      </c>
      <c r="T100" s="5" t="s">
        <v>16</v>
      </c>
      <c r="U100" s="5" t="s">
        <v>16</v>
      </c>
      <c r="V100" s="7" t="str">
        <f>IF(ISERROR(MATCH('JP PINT 1.0'!C100,#REF!,0)),"",INDEX(#REF!,MATCH('JP PINT 1.0'!C100,#REF!,0),1))</f>
        <v/>
      </c>
    </row>
    <row r="101" spans="1:22" ht="15.95" customHeight="1">
      <c r="A101" s="7" t="str">
        <f>INDEX(コアインボイス!C:C,MATCH('JP PINT 1.0'!S101,コアインボイス!AC:AC,0),1)</f>
        <v>JBT-083</v>
      </c>
      <c r="B101" s="7">
        <v>1730</v>
      </c>
      <c r="C101" s="7" t="s">
        <v>1257</v>
      </c>
      <c r="D101" s="5" t="s">
        <v>16</v>
      </c>
      <c r="E101" s="21">
        <v>3</v>
      </c>
      <c r="F101" s="34" t="s">
        <v>2043</v>
      </c>
      <c r="G101" s="34" t="s">
        <v>2044</v>
      </c>
      <c r="H101" s="5" t="s">
        <v>1695</v>
      </c>
      <c r="I101" s="7" t="s">
        <v>1217</v>
      </c>
      <c r="J101" s="7" t="s">
        <v>2045</v>
      </c>
      <c r="M101" s="7" t="s">
        <v>2046</v>
      </c>
      <c r="N101" s="7">
        <v>1990</v>
      </c>
      <c r="O101" s="7" t="s">
        <v>1933</v>
      </c>
      <c r="P101" s="7" t="s">
        <v>1702</v>
      </c>
      <c r="Q101" s="7" t="s">
        <v>2047</v>
      </c>
      <c r="S101" s="7" t="s">
        <v>4009</v>
      </c>
      <c r="T101" s="5" t="s">
        <v>16</v>
      </c>
      <c r="U101" s="5" t="s">
        <v>16</v>
      </c>
      <c r="V101" s="7" t="str">
        <f>IF(ISERROR(MATCH('JP PINT 1.0'!C101,#REF!,0)),"",INDEX(#REF!,MATCH('JP PINT 1.0'!C101,#REF!,0),1))</f>
        <v/>
      </c>
    </row>
    <row r="102" spans="1:22" ht="15.95" customHeight="1">
      <c r="A102" s="7" t="str">
        <f>INDEX(コアインボイス!C:C,MATCH('JP PINT 1.0'!S102,コアインボイス!AC:AC,0),1)</f>
        <v>JBT-088</v>
      </c>
      <c r="B102" s="7">
        <v>1740</v>
      </c>
      <c r="C102" s="7" t="s">
        <v>3114</v>
      </c>
      <c r="D102" s="5" t="s">
        <v>16</v>
      </c>
      <c r="E102" s="21">
        <v>3</v>
      </c>
      <c r="F102" s="34" t="s">
        <v>2048</v>
      </c>
      <c r="G102" s="34" t="s">
        <v>2049</v>
      </c>
      <c r="H102" s="5" t="s">
        <v>1695</v>
      </c>
      <c r="I102" s="7" t="s">
        <v>1937</v>
      </c>
      <c r="J102" s="7" t="s">
        <v>2050</v>
      </c>
      <c r="L102" s="7" t="s">
        <v>1939</v>
      </c>
      <c r="M102" s="7" t="s">
        <v>2051</v>
      </c>
      <c r="N102" s="7">
        <v>2000</v>
      </c>
      <c r="O102" s="7" t="s">
        <v>1941</v>
      </c>
      <c r="P102" s="7" t="s">
        <v>1702</v>
      </c>
      <c r="Q102" s="7" t="s">
        <v>2052</v>
      </c>
      <c r="S102" s="7" t="s">
        <v>5015</v>
      </c>
      <c r="T102" s="5" t="s">
        <v>16</v>
      </c>
      <c r="U102" s="5" t="s">
        <v>16</v>
      </c>
      <c r="V102" s="7" t="str">
        <f>IF(ISERROR(MATCH('JP PINT 1.0'!C102,#REF!,0)),"",INDEX(#REF!,MATCH('JP PINT 1.0'!C102,#REF!,0),1))</f>
        <v/>
      </c>
    </row>
    <row r="103" spans="1:22" ht="15.95" customHeight="1">
      <c r="A103" s="7" t="e">
        <f>INDEX(コアインボイス!C:C,MATCH('JP PINT 1.0'!S103,コアインボイス!AC:AC,0),1)</f>
        <v>#N/A</v>
      </c>
      <c r="N103" s="7">
        <v>2010</v>
      </c>
      <c r="O103" s="7" t="s">
        <v>2951</v>
      </c>
      <c r="P103" s="7" t="s">
        <v>2952</v>
      </c>
      <c r="Q103" s="7" t="s">
        <v>2972</v>
      </c>
      <c r="S103" s="7" t="s">
        <v>5100</v>
      </c>
      <c r="T103" s="5" t="s">
        <v>16</v>
      </c>
      <c r="U103" s="5" t="s">
        <v>65</v>
      </c>
      <c r="V103" s="7" t="str">
        <f>IF(ISERROR(MATCH('JP PINT 1.0'!C103,#REF!,0)),"",INDEX(#REF!,MATCH('JP PINT 1.0'!C103,#REF!,0),1))</f>
        <v/>
      </c>
    </row>
    <row r="104" spans="1:22" ht="15.95" customHeight="1">
      <c r="A104" s="7" t="str">
        <f>INDEX(コアインボイス!C:C,MATCH('JP PINT 1.0'!S104,コアインボイス!AC:AC,0),1)</f>
        <v>JBT-086</v>
      </c>
      <c r="B104" s="7">
        <v>1710</v>
      </c>
      <c r="C104" s="7" t="s">
        <v>1263</v>
      </c>
      <c r="D104" s="5" t="s">
        <v>16</v>
      </c>
      <c r="E104" s="21">
        <v>3</v>
      </c>
      <c r="F104" s="34" t="s">
        <v>2033</v>
      </c>
      <c r="G104" s="34" t="s">
        <v>2034</v>
      </c>
      <c r="H104" s="5" t="s">
        <v>1695</v>
      </c>
      <c r="I104" s="7" t="s">
        <v>1223</v>
      </c>
      <c r="J104" s="7" t="s">
        <v>2035</v>
      </c>
      <c r="N104" s="7">
        <v>2020</v>
      </c>
      <c r="O104" s="7" t="s">
        <v>1920</v>
      </c>
      <c r="P104" s="7" t="s">
        <v>1702</v>
      </c>
      <c r="Q104" s="7" t="s">
        <v>2036</v>
      </c>
      <c r="S104" s="7" t="s">
        <v>4012</v>
      </c>
      <c r="T104" s="5" t="s">
        <v>21</v>
      </c>
      <c r="U104" s="5" t="s">
        <v>21</v>
      </c>
      <c r="V104" s="7" t="str">
        <f>IF(ISERROR(MATCH('JP PINT 1.0'!C104,#REF!,0)),"",INDEX(#REF!,MATCH('JP PINT 1.0'!C104,#REF!,0),1))</f>
        <v/>
      </c>
    </row>
    <row r="105" spans="1:22" ht="15.95" customHeight="1">
      <c r="A105" s="7" t="e">
        <f>INDEX(コアインボイス!C:C,MATCH('JP PINT 1.0'!S105,コアインボイス!AC:AC,0),1)</f>
        <v>#N/A</v>
      </c>
      <c r="N105" s="7">
        <v>2030</v>
      </c>
      <c r="O105" s="7" t="s">
        <v>2954</v>
      </c>
      <c r="P105" s="7" t="s">
        <v>2955</v>
      </c>
      <c r="Q105" s="7" t="s">
        <v>2973</v>
      </c>
      <c r="S105" s="7" t="s">
        <v>5101</v>
      </c>
      <c r="T105" s="5" t="s">
        <v>21</v>
      </c>
      <c r="U105" s="5" t="s">
        <v>16</v>
      </c>
      <c r="V105" s="7" t="str">
        <f>IF(ISERROR(MATCH('JP PINT 1.0'!C105,#REF!,0)),"",INDEX(#REF!,MATCH('JP PINT 1.0'!C105,#REF!,0),1))</f>
        <v/>
      </c>
    </row>
    <row r="106" spans="1:22" ht="15.95" customHeight="1">
      <c r="A106" s="7" t="str">
        <f>INDEX(コアインボイス!C:C,MATCH('JP PINT 1.0'!S106,コアインボイス!AC:AC,0),1)</f>
        <v>JBT-089</v>
      </c>
      <c r="B106" s="7">
        <v>1750</v>
      </c>
      <c r="C106" s="7" t="s">
        <v>1265</v>
      </c>
      <c r="D106" s="5" t="s">
        <v>21</v>
      </c>
      <c r="E106" s="21">
        <v>3</v>
      </c>
      <c r="F106" s="34" t="s">
        <v>2053</v>
      </c>
      <c r="G106" s="34" t="s">
        <v>2054</v>
      </c>
      <c r="H106" s="5" t="s">
        <v>1656</v>
      </c>
      <c r="I106" s="7" t="s">
        <v>1228</v>
      </c>
      <c r="J106" s="7" t="s">
        <v>2055</v>
      </c>
      <c r="L106" s="7" t="s">
        <v>1946</v>
      </c>
      <c r="M106" s="7" t="s">
        <v>1947</v>
      </c>
      <c r="N106" s="7">
        <v>2040</v>
      </c>
      <c r="O106" s="7" t="s">
        <v>1948</v>
      </c>
      <c r="P106" s="7" t="s">
        <v>1660</v>
      </c>
      <c r="Q106" s="7" t="s">
        <v>2056</v>
      </c>
      <c r="S106" s="7" t="s">
        <v>4013</v>
      </c>
      <c r="T106" s="5" t="s">
        <v>21</v>
      </c>
      <c r="U106" s="5" t="s">
        <v>16</v>
      </c>
      <c r="V106" s="7" t="str">
        <f>IF(ISERROR(MATCH('JP PINT 1.0'!C106,#REF!,0)),"",INDEX(#REF!,MATCH('JP PINT 1.0'!C106,#REF!,0),1))</f>
        <v/>
      </c>
    </row>
    <row r="107" spans="1:22" ht="15.95" customHeight="1">
      <c r="A107" s="7" t="e">
        <f>INDEX(コアインボイス!C:C,MATCH('JP PINT 1.0'!S107,コアインボイス!AC:AC,0),1)</f>
        <v>#N/A</v>
      </c>
      <c r="N107" s="7">
        <v>2050</v>
      </c>
      <c r="O107" s="7" t="s">
        <v>2957</v>
      </c>
      <c r="P107" s="7" t="s">
        <v>2958</v>
      </c>
      <c r="Q107" s="7" t="s">
        <v>2974</v>
      </c>
      <c r="S107" s="7" t="s">
        <v>5102</v>
      </c>
      <c r="T107" s="5" t="s">
        <v>16</v>
      </c>
      <c r="U107" s="5" t="s">
        <v>65</v>
      </c>
      <c r="V107" s="7" t="str">
        <f>IF(ISERROR(MATCH('JP PINT 1.0'!C107,#REF!,0)),"",INDEX(#REF!,MATCH('JP PINT 1.0'!C107,#REF!,0),1))</f>
        <v/>
      </c>
    </row>
    <row r="108" spans="1:22" ht="15.95" customHeight="1">
      <c r="A108" s="7" t="str">
        <f>INDEX(コアインボイス!C:C,MATCH('JP PINT 1.0'!S108,コアインボイス!AC:AC,0),1)</f>
        <v>JBT-074</v>
      </c>
      <c r="B108" s="7">
        <v>1650</v>
      </c>
      <c r="C108" s="7" t="s">
        <v>3101</v>
      </c>
      <c r="D108" s="5" t="s">
        <v>16</v>
      </c>
      <c r="E108" s="21">
        <v>2</v>
      </c>
      <c r="F108" s="30" t="s">
        <v>2003</v>
      </c>
      <c r="G108" s="30" t="s">
        <v>2004</v>
      </c>
      <c r="H108" s="5" t="s">
        <v>1632</v>
      </c>
      <c r="I108" s="7" t="s">
        <v>2005</v>
      </c>
      <c r="J108" s="7" t="s">
        <v>2006</v>
      </c>
      <c r="L108" s="7" t="s">
        <v>2007</v>
      </c>
      <c r="M108" s="7" t="s">
        <v>2008</v>
      </c>
      <c r="N108" s="7">
        <v>2060</v>
      </c>
      <c r="O108" s="7" t="s">
        <v>1853</v>
      </c>
      <c r="P108" s="7" t="s">
        <v>1637</v>
      </c>
      <c r="Q108" s="7" t="s">
        <v>2009</v>
      </c>
      <c r="S108" s="7" t="s">
        <v>5013</v>
      </c>
      <c r="T108" s="5" t="s">
        <v>21</v>
      </c>
      <c r="U108" s="5" t="s">
        <v>16</v>
      </c>
      <c r="V108" s="7" t="str">
        <f>IF(ISERROR(MATCH('JP PINT 1.0'!C108,#REF!,0)),"",INDEX(#REF!,MATCH('JP PINT 1.0'!C108,#REF!,0),1))</f>
        <v/>
      </c>
    </row>
    <row r="109" spans="1:22" ht="15.95" customHeight="1">
      <c r="A109" s="7" t="e">
        <f>INDEX(コアインボイス!C:C,MATCH('JP PINT 1.0'!S109,コアインボイス!AC:AC,0),1)</f>
        <v>#N/A</v>
      </c>
      <c r="N109" s="7">
        <v>2070</v>
      </c>
      <c r="O109" s="7" t="s">
        <v>1747</v>
      </c>
      <c r="P109" s="7" t="s">
        <v>1748</v>
      </c>
      <c r="Q109" s="7" t="s">
        <v>2975</v>
      </c>
      <c r="S109" s="7" t="s">
        <v>5103</v>
      </c>
      <c r="T109" s="5" t="s">
        <v>16</v>
      </c>
      <c r="U109" s="5" t="s">
        <v>16</v>
      </c>
      <c r="V109" s="7" t="str">
        <f>IF(ISERROR(MATCH('JP PINT 1.0'!C109,#REF!,0)),"",INDEX(#REF!,MATCH('JP PINT 1.0'!C109,#REF!,0),1))</f>
        <v/>
      </c>
    </row>
    <row r="110" spans="1:22" ht="15.95" customHeight="1">
      <c r="A110" s="7" t="e">
        <f>INDEX(コアインボイス!C:C,MATCH('JP PINT 1.0'!S110,コアインボイス!AC:AC,0),1)</f>
        <v>#N/A</v>
      </c>
      <c r="N110" s="7">
        <v>2080</v>
      </c>
      <c r="O110" s="7" t="s">
        <v>2961</v>
      </c>
      <c r="P110" s="7" t="s">
        <v>2962</v>
      </c>
      <c r="Q110" s="7" t="s">
        <v>2976</v>
      </c>
      <c r="S110" s="7" t="s">
        <v>5104</v>
      </c>
      <c r="T110" s="5" t="s">
        <v>21</v>
      </c>
      <c r="U110" s="5" t="s">
        <v>21</v>
      </c>
      <c r="V110" s="7" t="str">
        <f>IF(ISERROR(MATCH('JP PINT 1.0'!C110,#REF!,0)),"",INDEX(#REF!,MATCH('JP PINT 1.0'!C110,#REF!,0),1))</f>
        <v/>
      </c>
    </row>
    <row r="111" spans="1:22" ht="15.95" customHeight="1">
      <c r="A111" s="7" t="str">
        <f>INDEX(コアインボイス!C:C,MATCH('JP PINT 1.0'!S111,コアインボイス!AC:AC,0),1)</f>
        <v>JBT-074-1</v>
      </c>
      <c r="N111" s="7">
        <v>2090</v>
      </c>
      <c r="O111" s="7" t="s">
        <v>1636</v>
      </c>
      <c r="P111" s="7" t="s">
        <v>1637</v>
      </c>
      <c r="Q111" s="7" t="s">
        <v>2977</v>
      </c>
      <c r="S111" s="7" t="s">
        <v>5105</v>
      </c>
      <c r="T111" s="5" t="s">
        <v>21</v>
      </c>
      <c r="U111" s="5" t="s">
        <v>16</v>
      </c>
      <c r="V111" s="7" t="str">
        <f>IF(ISERROR(MATCH('JP PINT 1.0'!C111,#REF!,0)),"",INDEX(#REF!,MATCH('JP PINT 1.0'!C111,#REF!,0),1))</f>
        <v/>
      </c>
    </row>
    <row r="112" spans="1:22" ht="15.95" customHeight="1">
      <c r="A112" s="7" t="e">
        <f>INDEX(コアインボイス!C:C,MATCH('JP PINT 1.0'!S112,コアインボイス!AC:AC,0),1)</f>
        <v>#N/A</v>
      </c>
      <c r="N112" s="7">
        <v>2100</v>
      </c>
      <c r="O112" s="7" t="s">
        <v>2966</v>
      </c>
      <c r="P112" s="7" t="s">
        <v>2967</v>
      </c>
      <c r="Q112" s="7" t="s">
        <v>2978</v>
      </c>
      <c r="S112" s="7" t="s">
        <v>5106</v>
      </c>
      <c r="T112" s="5" t="s">
        <v>21</v>
      </c>
      <c r="U112" s="5" t="s">
        <v>65</v>
      </c>
      <c r="V112" s="7" t="str">
        <f>IF(ISERROR(MATCH('JP PINT 1.0'!C112,#REF!,0)),"",INDEX(#REF!,MATCH('JP PINT 1.0'!C112,#REF!,0),1))</f>
        <v/>
      </c>
    </row>
    <row r="113" spans="1:22" ht="15.95" customHeight="1">
      <c r="A113" s="7" t="str">
        <f>INDEX(コアインボイス!C:C,MATCH('JP PINT 1.0'!S113,コアインボイス!AC:AC,0),1)</f>
        <v>JBT-072</v>
      </c>
      <c r="B113" s="7">
        <v>1590</v>
      </c>
      <c r="C113" s="7" t="s">
        <v>1237</v>
      </c>
      <c r="D113" s="5" t="s">
        <v>21</v>
      </c>
      <c r="E113" s="21">
        <v>2</v>
      </c>
      <c r="F113" s="30" t="s">
        <v>1977</v>
      </c>
      <c r="G113" s="30" t="s">
        <v>1978</v>
      </c>
      <c r="H113" s="5" t="s">
        <v>1695</v>
      </c>
      <c r="I113" s="7" t="s">
        <v>1238</v>
      </c>
      <c r="J113" s="7" t="s">
        <v>1979</v>
      </c>
      <c r="M113" s="7" t="s">
        <v>1980</v>
      </c>
      <c r="N113" s="7">
        <v>2110</v>
      </c>
      <c r="O113" s="7" t="s">
        <v>1832</v>
      </c>
      <c r="P113" s="7" t="s">
        <v>1833</v>
      </c>
      <c r="Q113" s="7" t="s">
        <v>1981</v>
      </c>
      <c r="S113" s="7" t="s">
        <v>4000</v>
      </c>
      <c r="T113" s="5" t="s">
        <v>21</v>
      </c>
      <c r="U113" s="5" t="s">
        <v>16</v>
      </c>
      <c r="V113" s="7" t="str">
        <f>IF(ISERROR(MATCH('JP PINT 1.0'!C113,#REF!,0)),"",INDEX(#REF!,MATCH('JP PINT 1.0'!C113,#REF!,0),1))</f>
        <v/>
      </c>
    </row>
    <row r="114" spans="1:22" ht="15.95" customHeight="1">
      <c r="A114" s="7" t="str">
        <f>INDEX(コアインボイス!C:C,MATCH('JP PINT 1.0'!S114,コアインボイス!AC:AC,0),1)</f>
        <v>JBT-071</v>
      </c>
      <c r="B114" s="7">
        <v>1630</v>
      </c>
      <c r="C114" s="7" t="s">
        <v>1240</v>
      </c>
      <c r="D114" s="5" t="s">
        <v>16</v>
      </c>
      <c r="E114" s="21">
        <v>2</v>
      </c>
      <c r="F114" s="30" t="s">
        <v>1997</v>
      </c>
      <c r="G114" s="30" t="s">
        <v>1998</v>
      </c>
      <c r="H114" s="5" t="s">
        <v>1632</v>
      </c>
      <c r="I114" s="7" t="s">
        <v>1241</v>
      </c>
      <c r="J114" s="7" t="s">
        <v>1999</v>
      </c>
      <c r="M114" s="7" t="s">
        <v>1990</v>
      </c>
      <c r="N114" s="7">
        <v>2120</v>
      </c>
      <c r="O114" s="7" t="s">
        <v>1853</v>
      </c>
      <c r="P114" s="7" t="s">
        <v>1637</v>
      </c>
      <c r="Q114" s="7" t="s">
        <v>2000</v>
      </c>
      <c r="S114" s="7" t="s">
        <v>4001</v>
      </c>
      <c r="T114" s="5" t="s">
        <v>16</v>
      </c>
      <c r="U114" s="5" t="s">
        <v>16</v>
      </c>
      <c r="V114" s="7" t="str">
        <f>IF(ISERROR(MATCH('JP PINT 1.0'!C114,#REF!,0)),"",INDEX(#REF!,MATCH('JP PINT 1.0'!C114,#REF!,0),1))</f>
        <v/>
      </c>
    </row>
    <row r="115" spans="1:22" ht="15.95" customHeight="1">
      <c r="A115" s="7" t="str">
        <f>INDEX(コアインボイス!C:C,MATCH('JP PINT 1.0'!S115,コアインボイス!AC:AC,0),1)</f>
        <v>JBT-071-1</v>
      </c>
      <c r="B115" s="7">
        <v>1640</v>
      </c>
      <c r="C115" s="7" t="s">
        <v>3865</v>
      </c>
      <c r="D115" s="5" t="s">
        <v>16</v>
      </c>
      <c r="E115" s="21">
        <v>3</v>
      </c>
      <c r="F115" s="34" t="s">
        <v>2001</v>
      </c>
      <c r="G115" s="34" t="s">
        <v>1846</v>
      </c>
      <c r="H115" s="5" t="s">
        <v>1656</v>
      </c>
      <c r="I115" s="7" t="s">
        <v>1856</v>
      </c>
      <c r="J115" s="7" t="s">
        <v>1848</v>
      </c>
      <c r="K115" s="7" t="s">
        <v>1993</v>
      </c>
      <c r="L115" s="7" t="s">
        <v>1994</v>
      </c>
      <c r="M115" s="8" t="s">
        <v>1995</v>
      </c>
      <c r="N115" s="7">
        <v>2130</v>
      </c>
      <c r="O115" s="7" t="s">
        <v>1747</v>
      </c>
      <c r="P115" s="7" t="s">
        <v>1748</v>
      </c>
      <c r="Q115" s="7" t="s">
        <v>2002</v>
      </c>
      <c r="S115" s="7" t="s">
        <v>5012</v>
      </c>
      <c r="T115" s="5" t="s">
        <v>16</v>
      </c>
      <c r="U115" s="5" t="s">
        <v>16</v>
      </c>
      <c r="V115" s="7" t="str">
        <f>IF(ISERROR(MATCH('JP PINT 1.0'!C115,#REF!,0)),"",INDEX(#REF!,MATCH('JP PINT 1.0'!C115,#REF!,0),1))</f>
        <v/>
      </c>
    </row>
    <row r="116" spans="1:22" ht="15.95" customHeight="1">
      <c r="A116" s="7" t="str">
        <f>INDEX(コアインボイス!C:C,MATCH('JP PINT 1.0'!S116,コアインボイス!AC:AC,0),1)</f>
        <v>JBG-018</v>
      </c>
      <c r="B116" s="7">
        <v>1760</v>
      </c>
      <c r="C116" s="7" t="s">
        <v>1242</v>
      </c>
      <c r="D116" s="5" t="s">
        <v>16</v>
      </c>
      <c r="E116" s="21">
        <v>2</v>
      </c>
      <c r="F116" s="30" t="s">
        <v>2057</v>
      </c>
      <c r="G116" s="30" t="s">
        <v>2058</v>
      </c>
      <c r="I116" s="7" t="s">
        <v>1243</v>
      </c>
      <c r="J116" s="7" t="s">
        <v>2059</v>
      </c>
      <c r="N116" s="7">
        <v>2140</v>
      </c>
      <c r="O116" s="7" t="s">
        <v>1953</v>
      </c>
      <c r="P116" s="7" t="s">
        <v>1954</v>
      </c>
      <c r="Q116" s="7" t="s">
        <v>2060</v>
      </c>
      <c r="S116" s="7" t="s">
        <v>4004</v>
      </c>
      <c r="T116" s="5" t="s">
        <v>16</v>
      </c>
      <c r="U116" s="5" t="s">
        <v>16</v>
      </c>
      <c r="V116" s="7" t="str">
        <f>IF(ISERROR(MATCH('JP PINT 1.0'!C116,#REF!,0)),"",INDEX(#REF!,MATCH('JP PINT 1.0'!C116,#REF!,0),1))</f>
        <v/>
      </c>
    </row>
    <row r="117" spans="1:22" ht="15.95" customHeight="1">
      <c r="A117" s="7" t="str">
        <f>INDEX(コアインボイス!C:C,MATCH('JP PINT 1.0'!S117,コアインボイス!AC:AC,0),1)</f>
        <v>JBT-077</v>
      </c>
      <c r="B117" s="7">
        <v>1770</v>
      </c>
      <c r="C117" s="7" t="s">
        <v>1246</v>
      </c>
      <c r="D117" s="5" t="s">
        <v>16</v>
      </c>
      <c r="E117" s="21">
        <v>3</v>
      </c>
      <c r="F117" s="34" t="s">
        <v>2061</v>
      </c>
      <c r="G117" s="34" t="s">
        <v>2058</v>
      </c>
      <c r="H117" s="5" t="s">
        <v>1695</v>
      </c>
      <c r="I117" s="7" t="s">
        <v>1203</v>
      </c>
      <c r="J117" s="7" t="s">
        <v>2062</v>
      </c>
      <c r="L117" s="7" t="s">
        <v>2063</v>
      </c>
      <c r="M117" s="7" t="s">
        <v>2064</v>
      </c>
      <c r="N117" s="7">
        <v>2150</v>
      </c>
      <c r="O117" s="7" t="s">
        <v>1839</v>
      </c>
      <c r="P117" s="7" t="s">
        <v>1833</v>
      </c>
      <c r="Q117" s="7" t="s">
        <v>2065</v>
      </c>
      <c r="S117" s="7" t="s">
        <v>4005</v>
      </c>
      <c r="T117" s="5" t="s">
        <v>16</v>
      </c>
      <c r="U117" s="5" t="s">
        <v>16</v>
      </c>
      <c r="V117" s="7" t="str">
        <f>IF(ISERROR(MATCH('JP PINT 1.0'!C117,#REF!,0)),"",INDEX(#REF!,MATCH('JP PINT 1.0'!C117,#REF!,0),1))</f>
        <v/>
      </c>
    </row>
    <row r="118" spans="1:22" ht="15.95" customHeight="1">
      <c r="A118" s="7" t="str">
        <f>INDEX(コアインボイス!C:C,MATCH('JP PINT 1.0'!S118,コアインボイス!AC:AC,0),1)</f>
        <v>JBT-080</v>
      </c>
      <c r="B118" s="7">
        <v>1780</v>
      </c>
      <c r="C118" s="7" t="s">
        <v>1250</v>
      </c>
      <c r="D118" s="5" t="s">
        <v>16</v>
      </c>
      <c r="E118" s="21">
        <v>3</v>
      </c>
      <c r="F118" s="34" t="s">
        <v>2066</v>
      </c>
      <c r="G118" s="34" t="s">
        <v>2067</v>
      </c>
      <c r="H118" s="5" t="s">
        <v>1695</v>
      </c>
      <c r="I118" s="7" t="s">
        <v>1208</v>
      </c>
      <c r="J118" s="7" t="s">
        <v>2068</v>
      </c>
      <c r="M118" s="7" t="s">
        <v>2069</v>
      </c>
      <c r="N118" s="7">
        <v>2160</v>
      </c>
      <c r="O118" s="7" t="s">
        <v>1964</v>
      </c>
      <c r="P118" s="7" t="s">
        <v>1702</v>
      </c>
      <c r="Q118" s="7" t="s">
        <v>2070</v>
      </c>
      <c r="S118" s="7" t="s">
        <v>4006</v>
      </c>
      <c r="T118" s="5" t="s">
        <v>16</v>
      </c>
      <c r="U118" s="5" t="s">
        <v>16</v>
      </c>
      <c r="V118" s="7" t="str">
        <f>IF(ISERROR(MATCH('JP PINT 1.0'!C118,#REF!,0)),"",INDEX(#REF!,MATCH('JP PINT 1.0'!C118,#REF!,0),1))</f>
        <v/>
      </c>
    </row>
    <row r="119" spans="1:22" ht="15.95" customHeight="1">
      <c r="A119" s="7" t="str">
        <f>INDEX(コアインボイス!C:C,MATCH('JP PINT 1.0'!S119,コアインボイス!AC:AC,0),1)</f>
        <v>JBT-082</v>
      </c>
      <c r="B119" s="7">
        <v>1790</v>
      </c>
      <c r="C119" s="7" t="s">
        <v>1253</v>
      </c>
      <c r="D119" s="5" t="s">
        <v>16</v>
      </c>
      <c r="E119" s="21">
        <v>3</v>
      </c>
      <c r="F119" s="34" t="s">
        <v>2071</v>
      </c>
      <c r="G119" s="34" t="s">
        <v>2072</v>
      </c>
      <c r="H119" s="5" t="s">
        <v>1695</v>
      </c>
      <c r="I119" s="7" t="s">
        <v>1212</v>
      </c>
      <c r="J119" s="7" t="s">
        <v>2073</v>
      </c>
      <c r="M119" s="7" t="s">
        <v>2074</v>
      </c>
      <c r="N119" s="7">
        <v>2170</v>
      </c>
      <c r="O119" s="7" t="s">
        <v>1970</v>
      </c>
      <c r="P119" s="7" t="s">
        <v>1702</v>
      </c>
      <c r="Q119" s="7" t="s">
        <v>2075</v>
      </c>
      <c r="S119" s="7" t="s">
        <v>4007</v>
      </c>
      <c r="T119" s="5" t="s">
        <v>16</v>
      </c>
      <c r="U119" s="5" t="s">
        <v>16</v>
      </c>
      <c r="V119" s="7" t="str">
        <f>IF(ISERROR(MATCH('JP PINT 1.0'!C119,#REF!,0)),"",INDEX(#REF!,MATCH('JP PINT 1.0'!C119,#REF!,0),1))</f>
        <v/>
      </c>
    </row>
    <row r="120" spans="1:22" ht="15.95" customHeight="1">
      <c r="A120" s="7" t="str">
        <f>INDEX(コアインボイス!C:C,MATCH('JP PINT 1.0'!S120,コアインボイス!AC:AC,0),1)</f>
        <v>JBG-027</v>
      </c>
      <c r="B120" s="7">
        <v>1800</v>
      </c>
      <c r="C120" s="7" t="s">
        <v>1279</v>
      </c>
      <c r="D120" s="5" t="s">
        <v>16</v>
      </c>
      <c r="E120" s="21">
        <v>1</v>
      </c>
      <c r="F120" s="29" t="s">
        <v>1280</v>
      </c>
      <c r="G120" s="29" t="s">
        <v>2076</v>
      </c>
      <c r="I120" s="7" t="s">
        <v>2077</v>
      </c>
      <c r="J120" s="7" t="s">
        <v>2078</v>
      </c>
      <c r="N120" s="7">
        <v>2180</v>
      </c>
      <c r="O120" s="7" t="s">
        <v>2079</v>
      </c>
      <c r="P120" s="7" t="s">
        <v>2080</v>
      </c>
      <c r="Q120" s="7" t="s">
        <v>2081</v>
      </c>
      <c r="S120" s="7" t="s">
        <v>4017</v>
      </c>
      <c r="T120" s="5" t="s">
        <v>16</v>
      </c>
      <c r="U120" s="5" t="s">
        <v>16</v>
      </c>
      <c r="V120" s="7" t="str">
        <f>IF(ISERROR(MATCH('JP PINT 1.0'!C120,#REF!,0)),"",INDEX(#REF!,MATCH('JP PINT 1.0'!C120,#REF!,0),1))</f>
        <v/>
      </c>
    </row>
    <row r="121" spans="1:22" ht="15.95" customHeight="1">
      <c r="A121" s="7" t="e">
        <f>INDEX(コアインボイス!C:C,MATCH('JP PINT 1.0'!S121,コアインボイス!AC:AC,0),1)</f>
        <v>#N/A</v>
      </c>
      <c r="N121" s="7">
        <v>2190</v>
      </c>
      <c r="O121" s="7" t="s">
        <v>2943</v>
      </c>
      <c r="P121" s="7" t="s">
        <v>2944</v>
      </c>
      <c r="Q121" s="7" t="s">
        <v>2979</v>
      </c>
      <c r="S121" s="7" t="s">
        <v>5107</v>
      </c>
      <c r="T121" s="5" t="s">
        <v>16</v>
      </c>
      <c r="U121" s="5" t="s">
        <v>65</v>
      </c>
      <c r="V121" s="7" t="str">
        <f>IF(ISERROR(MATCH('JP PINT 1.0'!C121,#REF!,0)),"",INDEX(#REF!,MATCH('JP PINT 1.0'!C121,#REF!,0),1))</f>
        <v/>
      </c>
    </row>
    <row r="122" spans="1:22" ht="15.95" customHeight="1">
      <c r="A122" s="7" t="str">
        <f>INDEX(コアインボイス!C:C,MATCH('JP PINT 1.0'!S122,コアインボイス!AC:AC,0),1)</f>
        <v>JBT-120</v>
      </c>
      <c r="B122" s="7">
        <v>1820</v>
      </c>
      <c r="C122" s="7" t="s">
        <v>1282</v>
      </c>
      <c r="D122" s="5" t="s">
        <v>16</v>
      </c>
      <c r="E122" s="21">
        <v>2</v>
      </c>
      <c r="F122" s="30" t="s">
        <v>2086</v>
      </c>
      <c r="G122" s="30" t="s">
        <v>2087</v>
      </c>
      <c r="H122" s="5" t="s">
        <v>1632</v>
      </c>
      <c r="I122" s="7" t="s">
        <v>1283</v>
      </c>
      <c r="J122" s="7" t="s">
        <v>2088</v>
      </c>
      <c r="M122" s="7" t="s">
        <v>2089</v>
      </c>
      <c r="N122" s="7">
        <v>2200</v>
      </c>
      <c r="O122" s="7" t="s">
        <v>1636</v>
      </c>
      <c r="P122" s="7" t="s">
        <v>1637</v>
      </c>
      <c r="Q122" s="7" t="s">
        <v>2090</v>
      </c>
      <c r="S122" s="7" t="s">
        <v>4018</v>
      </c>
      <c r="T122" s="5" t="s">
        <v>21</v>
      </c>
      <c r="U122" s="5" t="s">
        <v>21</v>
      </c>
      <c r="V122" s="7" t="str">
        <f>IF(ISERROR(MATCH('JP PINT 1.0'!C122,#REF!,0)),"",INDEX(#REF!,MATCH('JP PINT 1.0'!C122,#REF!,0),1))</f>
        <v/>
      </c>
    </row>
    <row r="123" spans="1:22" ht="15.95" customHeight="1">
      <c r="A123" s="7" t="str">
        <f>INDEX(コアインボイス!C:C,MATCH('JP PINT 1.0'!S123,コアインボイス!AC:AC,0),1)</f>
        <v>JBT-120-1</v>
      </c>
      <c r="B123" s="7">
        <v>1830</v>
      </c>
      <c r="C123" s="7" t="s">
        <v>3866</v>
      </c>
      <c r="D123" s="5" t="s">
        <v>16</v>
      </c>
      <c r="E123" s="21">
        <v>2</v>
      </c>
      <c r="F123" s="30" t="s">
        <v>2091</v>
      </c>
      <c r="G123" s="30" t="s">
        <v>1846</v>
      </c>
      <c r="H123" s="5" t="s">
        <v>1656</v>
      </c>
      <c r="I123" s="7" t="s">
        <v>1856</v>
      </c>
      <c r="J123" s="7" t="s">
        <v>2092</v>
      </c>
      <c r="L123" s="7" t="s">
        <v>2093</v>
      </c>
      <c r="M123" s="8" t="s">
        <v>1995</v>
      </c>
      <c r="N123" s="7">
        <v>2210</v>
      </c>
      <c r="O123" s="7" t="s">
        <v>1747</v>
      </c>
      <c r="P123" s="7" t="s">
        <v>1748</v>
      </c>
      <c r="Q123" s="7" t="s">
        <v>2094</v>
      </c>
      <c r="S123" s="7" t="s">
        <v>5016</v>
      </c>
      <c r="T123" s="5" t="s">
        <v>16</v>
      </c>
      <c r="U123" s="5" t="s">
        <v>16</v>
      </c>
      <c r="V123" s="7" t="str">
        <f>IF(ISERROR(MATCH('JP PINT 1.0'!C123,#REF!,0)),"",INDEX(#REF!,MATCH('JP PINT 1.0'!C123,#REF!,0),1))</f>
        <v/>
      </c>
    </row>
    <row r="124" spans="1:22" ht="15.95" customHeight="1">
      <c r="A124" s="7" t="e">
        <f>INDEX(コアインボイス!C:C,MATCH('JP PINT 1.0'!S124,コアインボイス!AC:AC,0),1)</f>
        <v>#N/A</v>
      </c>
      <c r="N124" s="7">
        <v>2220</v>
      </c>
      <c r="O124" s="7" t="s">
        <v>2948</v>
      </c>
      <c r="P124" s="7" t="s">
        <v>2949</v>
      </c>
      <c r="Q124" s="7" t="s">
        <v>2980</v>
      </c>
      <c r="S124" s="7" t="s">
        <v>5108</v>
      </c>
      <c r="T124" s="5" t="s">
        <v>21</v>
      </c>
      <c r="U124" s="5" t="s">
        <v>65</v>
      </c>
      <c r="V124" s="7" t="str">
        <f>IF(ISERROR(MATCH('JP PINT 1.0'!C124,#REF!,0)),"",INDEX(#REF!,MATCH('JP PINT 1.0'!C124,#REF!,0),1))</f>
        <v/>
      </c>
    </row>
    <row r="125" spans="1:22" ht="15.95" customHeight="1">
      <c r="A125" s="7" t="str">
        <f>INDEX(コアインボイス!C:C,MATCH('JP PINT 1.0'!S125,コアインボイス!AC:AC,0),1)</f>
        <v>JBT-122</v>
      </c>
      <c r="B125" s="7">
        <v>1810</v>
      </c>
      <c r="C125" s="7" t="s">
        <v>1286</v>
      </c>
      <c r="D125" s="5" t="s">
        <v>21</v>
      </c>
      <c r="E125" s="21">
        <v>2</v>
      </c>
      <c r="F125" s="30" t="s">
        <v>2082</v>
      </c>
      <c r="G125" s="30" t="s">
        <v>918</v>
      </c>
      <c r="H125" s="5" t="s">
        <v>1695</v>
      </c>
      <c r="I125" s="7" t="s">
        <v>1287</v>
      </c>
      <c r="J125" s="7" t="s">
        <v>2083</v>
      </c>
      <c r="M125" s="7" t="s">
        <v>2084</v>
      </c>
      <c r="N125" s="7">
        <v>2230</v>
      </c>
      <c r="O125" s="7" t="s">
        <v>1839</v>
      </c>
      <c r="P125" s="7" t="s">
        <v>1833</v>
      </c>
      <c r="Q125" s="7" t="s">
        <v>2085</v>
      </c>
      <c r="S125" s="7" t="s">
        <v>4019</v>
      </c>
      <c r="T125" s="5" t="s">
        <v>21</v>
      </c>
      <c r="U125" s="5" t="s">
        <v>21</v>
      </c>
      <c r="V125" s="7" t="str">
        <f>IF(ISERROR(MATCH('JP PINT 1.0'!C125,#REF!,0)),"",INDEX(#REF!,MATCH('JP PINT 1.0'!C125,#REF!,0),1))</f>
        <v/>
      </c>
    </row>
    <row r="126" spans="1:22" ht="15.95" customHeight="1">
      <c r="A126" s="7" t="e">
        <f>INDEX(コアインボイス!C:C,MATCH('JP PINT 1.0'!S126,コアインボイス!AC:AC,0),1)</f>
        <v>#N/A</v>
      </c>
      <c r="N126" s="7">
        <v>2240</v>
      </c>
      <c r="O126" s="7" t="s">
        <v>2966</v>
      </c>
      <c r="P126" s="7" t="s">
        <v>2967</v>
      </c>
      <c r="Q126" s="7" t="s">
        <v>2981</v>
      </c>
      <c r="S126" s="7" t="s">
        <v>5109</v>
      </c>
      <c r="T126" s="5" t="s">
        <v>16</v>
      </c>
      <c r="U126" s="5" t="s">
        <v>65</v>
      </c>
      <c r="V126" s="7" t="str">
        <f>IF(ISERROR(MATCH('JP PINT 1.0'!C126,#REF!,0)),"",INDEX(#REF!,MATCH('JP PINT 1.0'!C126,#REF!,0),1))</f>
        <v/>
      </c>
    </row>
    <row r="127" spans="1:22" ht="15.95" customHeight="1">
      <c r="A127" s="7" t="str">
        <f>INDEX(コアインボイス!C:C,MATCH('JP PINT 1.0'!S127,コアインボイス!AC:AC,0),1)</f>
        <v>JBT-121</v>
      </c>
      <c r="B127" s="7">
        <v>1840</v>
      </c>
      <c r="C127" s="7" t="s">
        <v>3119</v>
      </c>
      <c r="D127" s="5" t="s">
        <v>16</v>
      </c>
      <c r="E127" s="21">
        <v>2</v>
      </c>
      <c r="F127" s="30" t="s">
        <v>2095</v>
      </c>
      <c r="G127" s="30" t="s">
        <v>2096</v>
      </c>
      <c r="H127" s="5" t="s">
        <v>1632</v>
      </c>
      <c r="I127" s="7" t="s">
        <v>2097</v>
      </c>
      <c r="J127" s="7" t="s">
        <v>2098</v>
      </c>
      <c r="M127" s="7" t="s">
        <v>2089</v>
      </c>
      <c r="N127" s="7">
        <v>2250</v>
      </c>
      <c r="O127" s="7" t="s">
        <v>1853</v>
      </c>
      <c r="P127" s="7" t="s">
        <v>1637</v>
      </c>
      <c r="Q127" s="7" t="s">
        <v>2099</v>
      </c>
      <c r="S127" s="7" t="s">
        <v>5017</v>
      </c>
      <c r="T127" s="5" t="s">
        <v>21</v>
      </c>
      <c r="U127" s="5" t="s">
        <v>16</v>
      </c>
      <c r="V127" s="7" t="str">
        <f>IF(ISERROR(MATCH('JP PINT 1.0'!C127,#REF!,0)),"",INDEX(#REF!,MATCH('JP PINT 1.0'!C127,#REF!,0),1))</f>
        <v/>
      </c>
    </row>
    <row r="128" spans="1:22" ht="15.95" customHeight="1">
      <c r="A128" s="7" t="str">
        <f>INDEX(コアインボイス!C:C,MATCH('JP PINT 1.0'!S128,コアインボイス!AC:AC,0),1)</f>
        <v>JBT-121-1</v>
      </c>
      <c r="B128" s="7">
        <v>1850</v>
      </c>
      <c r="C128" s="7" t="s">
        <v>3867</v>
      </c>
      <c r="D128" s="5" t="s">
        <v>16</v>
      </c>
      <c r="E128" s="21">
        <v>3</v>
      </c>
      <c r="F128" s="34" t="s">
        <v>2100</v>
      </c>
      <c r="G128" s="34" t="s">
        <v>1846</v>
      </c>
      <c r="H128" s="5" t="s">
        <v>1656</v>
      </c>
      <c r="I128" s="7" t="s">
        <v>1856</v>
      </c>
      <c r="J128" s="7" t="s">
        <v>2101</v>
      </c>
      <c r="L128" s="7" t="s">
        <v>2093</v>
      </c>
      <c r="M128" s="8" t="s">
        <v>1995</v>
      </c>
      <c r="N128" s="7">
        <v>2260</v>
      </c>
      <c r="O128" s="7" t="s">
        <v>1747</v>
      </c>
      <c r="P128" s="7" t="s">
        <v>1748</v>
      </c>
      <c r="Q128" s="7" t="s">
        <v>2102</v>
      </c>
      <c r="S128" s="7" t="s">
        <v>5018</v>
      </c>
      <c r="T128" s="5" t="s">
        <v>16</v>
      </c>
      <c r="U128" s="5" t="s">
        <v>16</v>
      </c>
      <c r="V128" s="7" t="str">
        <f>IF(ISERROR(MATCH('JP PINT 1.0'!C128,#REF!,0)),"",INDEX(#REF!,MATCH('JP PINT 1.0'!C128,#REF!,0),1))</f>
        <v/>
      </c>
    </row>
    <row r="129" spans="1:22" ht="15.95" customHeight="1">
      <c r="A129" s="7" t="str">
        <f>INDEX(コアインボイス!C:C,MATCH('JP PINT 1.0'!S129,コアインボイス!AC:AC,0),1)</f>
        <v>JBG-041</v>
      </c>
      <c r="B129" s="7">
        <v>1860</v>
      </c>
      <c r="C129" s="7" t="s">
        <v>3556</v>
      </c>
      <c r="D129" s="5" t="s">
        <v>16</v>
      </c>
      <c r="E129" s="21">
        <v>1</v>
      </c>
      <c r="F129" s="29" t="s">
        <v>2103</v>
      </c>
      <c r="G129" s="29" t="s">
        <v>2104</v>
      </c>
      <c r="I129" s="7" t="s">
        <v>2105</v>
      </c>
      <c r="J129" s="7" t="s">
        <v>2106</v>
      </c>
      <c r="K129" s="7" t="s">
        <v>2107</v>
      </c>
      <c r="L129" s="7" t="s">
        <v>2108</v>
      </c>
      <c r="N129" s="7">
        <v>2270</v>
      </c>
      <c r="O129" s="7" t="s">
        <v>2109</v>
      </c>
      <c r="P129" s="7" t="s">
        <v>2080</v>
      </c>
      <c r="Q129" s="7" t="s">
        <v>2110</v>
      </c>
      <c r="S129" s="7" t="s">
        <v>5019</v>
      </c>
      <c r="T129" s="5" t="s">
        <v>16</v>
      </c>
      <c r="U129" s="5" t="s">
        <v>16</v>
      </c>
      <c r="V129" s="7" t="str">
        <f>IF(ISERROR(MATCH('JP PINT 1.0'!C129,#REF!,0)),"",INDEX(#REF!,MATCH('JP PINT 1.0'!C129,#REF!,0),1))</f>
        <v/>
      </c>
    </row>
    <row r="130" spans="1:22" ht="15.95" customHeight="1">
      <c r="A130" s="7" t="e">
        <f>INDEX(コアインボイス!C:C,MATCH('JP PINT 1.0'!S130,コアインボイス!AC:AC,0),1)</f>
        <v>#N/A</v>
      </c>
      <c r="N130" s="7">
        <v>2280</v>
      </c>
      <c r="O130" s="7" t="s">
        <v>2948</v>
      </c>
      <c r="P130" s="7" t="s">
        <v>2949</v>
      </c>
      <c r="Q130" s="7" t="s">
        <v>2982</v>
      </c>
      <c r="S130" s="7" t="s">
        <v>5110</v>
      </c>
      <c r="T130" s="5" t="s">
        <v>21</v>
      </c>
      <c r="U130" s="5" t="s">
        <v>65</v>
      </c>
      <c r="V130" s="7" t="str">
        <f>IF(ISERROR(MATCH('JP PINT 1.0'!C130,#REF!,0)),"",INDEX(#REF!,MATCH('JP PINT 1.0'!C130,#REF!,0),1))</f>
        <v/>
      </c>
    </row>
    <row r="131" spans="1:22" ht="15.95" customHeight="1">
      <c r="A131" s="7" t="str">
        <f>INDEX(コアインボイス!C:C,MATCH('JP PINT 1.0'!S131,コアインボイス!AC:AC,0),1)</f>
        <v>JBT-185</v>
      </c>
      <c r="B131" s="7">
        <v>1870</v>
      </c>
      <c r="C131" s="7" t="s">
        <v>3558</v>
      </c>
      <c r="D131" s="5" t="s">
        <v>21</v>
      </c>
      <c r="E131" s="21">
        <v>2</v>
      </c>
      <c r="F131" s="30" t="s">
        <v>2111</v>
      </c>
      <c r="G131" s="30" t="s">
        <v>2112</v>
      </c>
      <c r="H131" s="5" t="s">
        <v>1695</v>
      </c>
      <c r="I131" s="7" t="s">
        <v>2113</v>
      </c>
      <c r="J131" s="7" t="s">
        <v>2114</v>
      </c>
      <c r="N131" s="7">
        <v>2290</v>
      </c>
      <c r="O131" s="7" t="s">
        <v>1839</v>
      </c>
      <c r="P131" s="7" t="s">
        <v>1833</v>
      </c>
      <c r="Q131" s="7" t="s">
        <v>2115</v>
      </c>
      <c r="S131" s="7" t="s">
        <v>5020</v>
      </c>
      <c r="T131" s="5" t="s">
        <v>21</v>
      </c>
      <c r="U131" s="5" t="s">
        <v>21</v>
      </c>
      <c r="V131" s="7" t="str">
        <f>IF(ISERROR(MATCH('JP PINT 1.0'!C131,#REF!,0)),"",INDEX(#REF!,MATCH('JP PINT 1.0'!C131,#REF!,0),1))</f>
        <v/>
      </c>
    </row>
    <row r="132" spans="1:22" ht="15.95" customHeight="1">
      <c r="A132" s="7" t="str">
        <f>INDEX(コアインボイス!C:C,MATCH('JP PINT 1.0'!S132,コアインボイス!AC:AC,0),1)</f>
        <v>JBG-042</v>
      </c>
      <c r="B132" s="7">
        <v>1890</v>
      </c>
      <c r="C132" s="7" t="s">
        <v>3563</v>
      </c>
      <c r="D132" s="5" t="s">
        <v>21</v>
      </c>
      <c r="E132" s="21">
        <v>2</v>
      </c>
      <c r="F132" s="30" t="s">
        <v>2122</v>
      </c>
      <c r="G132" s="30" t="s">
        <v>2123</v>
      </c>
      <c r="I132" s="7" t="s">
        <v>2124</v>
      </c>
      <c r="J132" s="7" t="s">
        <v>2125</v>
      </c>
      <c r="N132" s="7">
        <v>2300</v>
      </c>
      <c r="O132" s="7" t="s">
        <v>1902</v>
      </c>
      <c r="P132" s="7" t="s">
        <v>1903</v>
      </c>
      <c r="Q132" s="7" t="s">
        <v>2126</v>
      </c>
      <c r="S132" s="7" t="s">
        <v>5022</v>
      </c>
      <c r="T132" s="5" t="s">
        <v>21</v>
      </c>
      <c r="U132" s="5" t="s">
        <v>16</v>
      </c>
      <c r="V132" s="7" t="str">
        <f>IF(ISERROR(MATCH('JP PINT 1.0'!C132,#REF!,0)),"",INDEX(#REF!,MATCH('JP PINT 1.0'!C132,#REF!,0),1))</f>
        <v/>
      </c>
    </row>
    <row r="133" spans="1:22" ht="15.95" customHeight="1">
      <c r="A133" s="7" t="str">
        <f>INDEX(コアインボイス!C:C,MATCH('JP PINT 1.0'!S133,コアインボイス!AC:AC,0),1)</f>
        <v>JBT-187</v>
      </c>
      <c r="B133" s="7">
        <v>1900</v>
      </c>
      <c r="C133" s="7" t="s">
        <v>3565</v>
      </c>
      <c r="D133" s="5" t="s">
        <v>16</v>
      </c>
      <c r="E133" s="21">
        <v>3</v>
      </c>
      <c r="F133" s="34" t="s">
        <v>2127</v>
      </c>
      <c r="G133" s="34" t="s">
        <v>2128</v>
      </c>
      <c r="H133" s="5" t="s">
        <v>1695</v>
      </c>
      <c r="I133" s="7" t="s">
        <v>1220</v>
      </c>
      <c r="J133" s="7" t="s">
        <v>2129</v>
      </c>
      <c r="N133" s="7">
        <v>2310</v>
      </c>
      <c r="O133" s="7" t="s">
        <v>1909</v>
      </c>
      <c r="P133" s="7" t="s">
        <v>1833</v>
      </c>
      <c r="Q133" s="7" t="s">
        <v>2130</v>
      </c>
      <c r="S133" s="7" t="s">
        <v>5023</v>
      </c>
      <c r="T133" s="5" t="s">
        <v>16</v>
      </c>
      <c r="U133" s="5" t="s">
        <v>16</v>
      </c>
      <c r="V133" s="7" t="str">
        <f>IF(ISERROR(MATCH('JP PINT 1.0'!C133,#REF!,0)),"",INDEX(#REF!,MATCH('JP PINT 1.0'!C133,#REF!,0),1))</f>
        <v/>
      </c>
    </row>
    <row r="134" spans="1:22" ht="15.95" customHeight="1">
      <c r="A134" s="7" t="str">
        <f>INDEX(コアインボイス!C:C,MATCH('JP PINT 1.0'!S134,コアインボイス!AC:AC,0),1)</f>
        <v>JBT-188</v>
      </c>
      <c r="B134" s="7">
        <v>1910</v>
      </c>
      <c r="C134" s="7" t="s">
        <v>3567</v>
      </c>
      <c r="D134" s="5" t="s">
        <v>16</v>
      </c>
      <c r="E134" s="21">
        <v>3</v>
      </c>
      <c r="F134" s="34" t="s">
        <v>2131</v>
      </c>
      <c r="G134" s="34" t="s">
        <v>2132</v>
      </c>
      <c r="H134" s="5" t="s">
        <v>1695</v>
      </c>
      <c r="I134" s="7" t="s">
        <v>1223</v>
      </c>
      <c r="J134" s="7" t="s">
        <v>2133</v>
      </c>
      <c r="N134" s="7">
        <v>2320</v>
      </c>
      <c r="O134" s="7" t="s">
        <v>1915</v>
      </c>
      <c r="P134" s="7" t="s">
        <v>1833</v>
      </c>
      <c r="Q134" s="7" t="s">
        <v>2134</v>
      </c>
      <c r="S134" s="7" t="s">
        <v>5024</v>
      </c>
      <c r="T134" s="5" t="s">
        <v>16</v>
      </c>
      <c r="U134" s="5" t="s">
        <v>16</v>
      </c>
      <c r="V134" s="7" t="str">
        <f>IF(ISERROR(MATCH('JP PINT 1.0'!C134,#REF!,0)),"",INDEX(#REF!,MATCH('JP PINT 1.0'!C134,#REF!,0),1))</f>
        <v/>
      </c>
    </row>
    <row r="135" spans="1:22" ht="15.95" customHeight="1">
      <c r="A135" s="7" t="str">
        <f>INDEX(コアインボイス!C:C,MATCH('JP PINT 1.0'!S135,コアインボイス!AC:AC,0),1)</f>
        <v>JBT-190</v>
      </c>
      <c r="B135" s="7">
        <v>1930</v>
      </c>
      <c r="C135" s="7" t="s">
        <v>3571</v>
      </c>
      <c r="D135" s="5" t="s">
        <v>16</v>
      </c>
      <c r="E135" s="21">
        <v>3</v>
      </c>
      <c r="F135" s="34" t="s">
        <v>2139</v>
      </c>
      <c r="G135" s="34" t="s">
        <v>2140</v>
      </c>
      <c r="H135" s="5" t="s">
        <v>1695</v>
      </c>
      <c r="I135" s="7" t="s">
        <v>2141</v>
      </c>
      <c r="J135" s="7" t="s">
        <v>2142</v>
      </c>
      <c r="N135" s="7">
        <v>2330</v>
      </c>
      <c r="O135" s="7" t="s">
        <v>1927</v>
      </c>
      <c r="P135" s="7" t="s">
        <v>1833</v>
      </c>
      <c r="Q135" s="7" t="s">
        <v>2143</v>
      </c>
      <c r="S135" s="7" t="s">
        <v>5026</v>
      </c>
      <c r="T135" s="5" t="s">
        <v>16</v>
      </c>
      <c r="U135" s="5" t="s">
        <v>16</v>
      </c>
      <c r="V135" s="7" t="str">
        <f>IF(ISERROR(MATCH('JP PINT 1.0'!C135,#REF!,0)),"",INDEX(#REF!,MATCH('JP PINT 1.0'!C135,#REF!,0),1))</f>
        <v/>
      </c>
    </row>
    <row r="136" spans="1:22" ht="15.95" customHeight="1">
      <c r="A136" s="7" t="str">
        <f>INDEX(コアインボイス!C:C,MATCH('JP PINT 1.0'!S136,コアインボイス!AC:AC,0),1)</f>
        <v>JBT-191</v>
      </c>
      <c r="B136" s="7">
        <v>1940</v>
      </c>
      <c r="C136" s="7" t="s">
        <v>3573</v>
      </c>
      <c r="D136" s="5" t="s">
        <v>16</v>
      </c>
      <c r="E136" s="21">
        <v>3</v>
      </c>
      <c r="F136" s="34" t="s">
        <v>2144</v>
      </c>
      <c r="G136" s="34" t="s">
        <v>2145</v>
      </c>
      <c r="H136" s="5" t="s">
        <v>1695</v>
      </c>
      <c r="I136" s="7" t="s">
        <v>1217</v>
      </c>
      <c r="J136" s="7" t="s">
        <v>2146</v>
      </c>
      <c r="N136" s="7">
        <v>2340</v>
      </c>
      <c r="O136" s="7" t="s">
        <v>1933</v>
      </c>
      <c r="P136" s="7" t="s">
        <v>1702</v>
      </c>
      <c r="Q136" s="7" t="s">
        <v>2147</v>
      </c>
      <c r="S136" s="7" t="s">
        <v>5027</v>
      </c>
      <c r="T136" s="5" t="s">
        <v>16</v>
      </c>
      <c r="U136" s="5" t="s">
        <v>16</v>
      </c>
      <c r="V136" s="7" t="str">
        <f>IF(ISERROR(MATCH('JP PINT 1.0'!C136,#REF!,0)),"",INDEX(#REF!,MATCH('JP PINT 1.0'!C136,#REF!,0),1))</f>
        <v/>
      </c>
    </row>
    <row r="137" spans="1:22" ht="15.95" customHeight="1">
      <c r="A137" s="7" t="str">
        <f>INDEX(コアインボイス!C:C,MATCH('JP PINT 1.0'!S137,コアインボイス!AC:AC,0),1)</f>
        <v>JBT-192</v>
      </c>
      <c r="B137" s="7">
        <v>1950</v>
      </c>
      <c r="C137" s="7" t="s">
        <v>3575</v>
      </c>
      <c r="D137" s="5" t="s">
        <v>16</v>
      </c>
      <c r="E137" s="21">
        <v>3</v>
      </c>
      <c r="F137" s="34" t="s">
        <v>2148</v>
      </c>
      <c r="G137" s="34" t="s">
        <v>2149</v>
      </c>
      <c r="H137" s="5" t="s">
        <v>1695</v>
      </c>
      <c r="I137" s="7" t="s">
        <v>1937</v>
      </c>
      <c r="J137" s="7" t="s">
        <v>2150</v>
      </c>
      <c r="L137" s="7" t="s">
        <v>1939</v>
      </c>
      <c r="N137" s="7">
        <v>2350</v>
      </c>
      <c r="O137" s="7" t="s">
        <v>1941</v>
      </c>
      <c r="P137" s="7" t="s">
        <v>1702</v>
      </c>
      <c r="Q137" s="7" t="s">
        <v>2151</v>
      </c>
      <c r="S137" s="7" t="s">
        <v>5028</v>
      </c>
      <c r="T137" s="5" t="s">
        <v>16</v>
      </c>
      <c r="U137" s="5" t="s">
        <v>16</v>
      </c>
      <c r="V137" s="7" t="str">
        <f>IF(ISERROR(MATCH('JP PINT 1.0'!C137,#REF!,0)),"",INDEX(#REF!,MATCH('JP PINT 1.0'!C137,#REF!,0),1))</f>
        <v/>
      </c>
    </row>
    <row r="138" spans="1:22" ht="15.95" customHeight="1">
      <c r="A138" s="7" t="e">
        <f>INDEX(コアインボイス!C:C,MATCH('JP PINT 1.0'!S138,コアインボイス!AC:AC,0),1)</f>
        <v>#N/A</v>
      </c>
      <c r="N138" s="7">
        <v>2360</v>
      </c>
      <c r="O138" s="7" t="s">
        <v>2951</v>
      </c>
      <c r="P138" s="7" t="s">
        <v>2952</v>
      </c>
      <c r="Q138" s="7" t="s">
        <v>2983</v>
      </c>
      <c r="S138" s="7" t="s">
        <v>5111</v>
      </c>
      <c r="T138" s="5" t="s">
        <v>16</v>
      </c>
      <c r="U138" s="5" t="s">
        <v>65</v>
      </c>
      <c r="V138" s="7" t="str">
        <f>IF(ISERROR(MATCH('JP PINT 1.0'!C138,#REF!,0)),"",INDEX(#REF!,MATCH('JP PINT 1.0'!C138,#REF!,0),1))</f>
        <v/>
      </c>
    </row>
    <row r="139" spans="1:22" ht="15.95" customHeight="1">
      <c r="A139" s="7" t="str">
        <f>INDEX(コアインボイス!C:C,MATCH('JP PINT 1.0'!S139,コアインボイス!AC:AC,0),1)</f>
        <v>JBT-189</v>
      </c>
      <c r="B139" s="7">
        <v>1920</v>
      </c>
      <c r="C139" s="7" t="s">
        <v>3569</v>
      </c>
      <c r="D139" s="5" t="s">
        <v>16</v>
      </c>
      <c r="E139" s="21">
        <v>3</v>
      </c>
      <c r="F139" s="34" t="s">
        <v>2135</v>
      </c>
      <c r="G139" s="34" t="s">
        <v>2136</v>
      </c>
      <c r="H139" s="5" t="s">
        <v>1695</v>
      </c>
      <c r="I139" s="7" t="s">
        <v>1223</v>
      </c>
      <c r="J139" s="7" t="s">
        <v>2137</v>
      </c>
      <c r="N139" s="7">
        <v>2370</v>
      </c>
      <c r="O139" s="7" t="s">
        <v>1920</v>
      </c>
      <c r="P139" s="7" t="s">
        <v>1702</v>
      </c>
      <c r="Q139" s="7" t="s">
        <v>2138</v>
      </c>
      <c r="S139" s="7" t="s">
        <v>5025</v>
      </c>
      <c r="T139" s="5" t="s">
        <v>21</v>
      </c>
      <c r="U139" s="5" t="s">
        <v>21</v>
      </c>
      <c r="V139" s="7" t="str">
        <f>IF(ISERROR(MATCH('JP PINT 1.0'!C139,#REF!,0)),"",INDEX(#REF!,MATCH('JP PINT 1.0'!C139,#REF!,0),1))</f>
        <v/>
      </c>
    </row>
    <row r="140" spans="1:22" ht="15.95" customHeight="1">
      <c r="A140" s="7" t="e">
        <f>INDEX(コアインボイス!C:C,MATCH('JP PINT 1.0'!S140,コアインボイス!AC:AC,0),1)</f>
        <v>#N/A</v>
      </c>
      <c r="N140" s="7">
        <v>2380</v>
      </c>
      <c r="O140" s="7" t="s">
        <v>2954</v>
      </c>
      <c r="P140" s="7" t="s">
        <v>2955</v>
      </c>
      <c r="Q140" s="7" t="s">
        <v>2984</v>
      </c>
      <c r="S140" s="7" t="s">
        <v>5112</v>
      </c>
      <c r="T140" s="5" t="s">
        <v>21</v>
      </c>
      <c r="U140" s="5" t="s">
        <v>16</v>
      </c>
      <c r="V140" s="7" t="str">
        <f>IF(ISERROR(MATCH('JP PINT 1.0'!C140,#REF!,0)),"",INDEX(#REF!,MATCH('JP PINT 1.0'!C140,#REF!,0),1))</f>
        <v/>
      </c>
    </row>
    <row r="141" spans="1:22" ht="15.95" customHeight="1">
      <c r="A141" s="7" t="str">
        <f>INDEX(コアインボイス!C:C,MATCH('JP PINT 1.0'!S141,コアインボイス!AC:AC,0),1)</f>
        <v>JBT-193</v>
      </c>
      <c r="B141" s="7">
        <v>1960</v>
      </c>
      <c r="C141" s="7" t="s">
        <v>3577</v>
      </c>
      <c r="D141" s="5" t="s">
        <v>21</v>
      </c>
      <c r="E141" s="21">
        <v>3</v>
      </c>
      <c r="F141" s="34" t="s">
        <v>2152</v>
      </c>
      <c r="G141" s="34" t="s">
        <v>2153</v>
      </c>
      <c r="H141" s="5" t="s">
        <v>1656</v>
      </c>
      <c r="I141" s="7" t="s">
        <v>1228</v>
      </c>
      <c r="J141" s="7" t="s">
        <v>2154</v>
      </c>
      <c r="L141" s="7" t="s">
        <v>1946</v>
      </c>
      <c r="N141" s="7">
        <v>2390</v>
      </c>
      <c r="O141" s="7" t="s">
        <v>1948</v>
      </c>
      <c r="P141" s="7" t="s">
        <v>1660</v>
      </c>
      <c r="Q141" s="7" t="s">
        <v>2155</v>
      </c>
      <c r="S141" s="7" t="s">
        <v>5029</v>
      </c>
      <c r="T141" s="5" t="s">
        <v>21</v>
      </c>
      <c r="U141" s="5" t="s">
        <v>16</v>
      </c>
      <c r="V141" s="7" t="str">
        <f>IF(ISERROR(MATCH('JP PINT 1.0'!C141,#REF!,0)),"",INDEX(#REF!,MATCH('JP PINT 1.0'!C141,#REF!,0),1))</f>
        <v/>
      </c>
    </row>
    <row r="142" spans="1:22" ht="15.95" customHeight="1">
      <c r="A142" s="7" t="e">
        <f>INDEX(コアインボイス!C:C,MATCH('JP PINT 1.0'!S142,コアインボイス!AC:AC,0),1)</f>
        <v>#N/A</v>
      </c>
      <c r="N142" s="7">
        <v>2400</v>
      </c>
      <c r="O142" s="7" t="s">
        <v>2957</v>
      </c>
      <c r="P142" s="7" t="s">
        <v>2958</v>
      </c>
      <c r="Q142" s="7" t="s">
        <v>2985</v>
      </c>
      <c r="S142" s="7" t="s">
        <v>5113</v>
      </c>
      <c r="T142" s="5" t="s">
        <v>21</v>
      </c>
      <c r="U142" s="5" t="s">
        <v>65</v>
      </c>
      <c r="V142" s="7" t="str">
        <f>IF(ISERROR(MATCH('JP PINT 1.0'!C142,#REF!,0)),"",INDEX(#REF!,MATCH('JP PINT 1.0'!C142,#REF!,0),1))</f>
        <v/>
      </c>
    </row>
    <row r="143" spans="1:22" ht="15.95" customHeight="1">
      <c r="A143" s="7" t="str">
        <f>INDEX(コアインボイス!C:C,MATCH('JP PINT 1.0'!S143,コアインボイス!AC:AC,0),1)</f>
        <v>JBT-186</v>
      </c>
      <c r="B143" s="7">
        <v>1880</v>
      </c>
      <c r="C143" s="7" t="s">
        <v>3560</v>
      </c>
      <c r="D143" s="5" t="s">
        <v>21</v>
      </c>
      <c r="E143" s="21">
        <v>2</v>
      </c>
      <c r="F143" s="30" t="s">
        <v>2116</v>
      </c>
      <c r="G143" s="30" t="s">
        <v>2117</v>
      </c>
      <c r="H143" s="5" t="s">
        <v>1632</v>
      </c>
      <c r="I143" s="7" t="s">
        <v>2118</v>
      </c>
      <c r="J143" s="7" t="s">
        <v>2119</v>
      </c>
      <c r="L143" s="7" t="s">
        <v>2120</v>
      </c>
      <c r="N143" s="7">
        <v>2410</v>
      </c>
      <c r="O143" s="7" t="s">
        <v>1853</v>
      </c>
      <c r="P143" s="7" t="s">
        <v>1637</v>
      </c>
      <c r="Q143" s="7" t="s">
        <v>2121</v>
      </c>
      <c r="S143" s="7" t="s">
        <v>5021</v>
      </c>
      <c r="T143" s="5" t="s">
        <v>21</v>
      </c>
      <c r="U143" s="5" t="s">
        <v>16</v>
      </c>
      <c r="V143" s="7" t="str">
        <f>IF(ISERROR(MATCH('JP PINT 1.0'!C143,#REF!,0)),"",INDEX(#REF!,MATCH('JP PINT 1.0'!C143,#REF!,0),1))</f>
        <v/>
      </c>
    </row>
    <row r="144" spans="1:22" ht="15.95" customHeight="1">
      <c r="A144" s="7" t="e">
        <f>INDEX(コアインボイス!C:C,MATCH('JP PINT 1.0'!S144,コアインボイス!AC:AC,0),1)</f>
        <v>#N/A</v>
      </c>
      <c r="N144" s="7">
        <v>2420</v>
      </c>
      <c r="O144" s="7" t="s">
        <v>2961</v>
      </c>
      <c r="P144" s="7" t="s">
        <v>2962</v>
      </c>
      <c r="Q144" s="7" t="s">
        <v>2986</v>
      </c>
      <c r="S144" s="7" t="s">
        <v>5114</v>
      </c>
      <c r="T144" s="5" t="s">
        <v>21</v>
      </c>
      <c r="U144" s="5" t="s">
        <v>21</v>
      </c>
      <c r="V144" s="7" t="str">
        <f>IF(ISERROR(MATCH('JP PINT 1.0'!C144,#REF!,0)),"",INDEX(#REF!,MATCH('JP PINT 1.0'!C144,#REF!,0),1))</f>
        <v/>
      </c>
    </row>
    <row r="145" spans="1:22" ht="15.95" customHeight="1">
      <c r="A145" s="7" t="e">
        <f>INDEX(コアインボイス!C:C,MATCH('JP PINT 1.0'!S145,コアインボイス!AC:AC,0),1)</f>
        <v>#N/A</v>
      </c>
      <c r="N145" s="7">
        <v>2430</v>
      </c>
      <c r="O145" s="7" t="s">
        <v>1636</v>
      </c>
      <c r="P145" s="7" t="s">
        <v>1637</v>
      </c>
      <c r="Q145" s="7" t="s">
        <v>2987</v>
      </c>
      <c r="S145" s="7" t="s">
        <v>5115</v>
      </c>
      <c r="T145" s="5" t="s">
        <v>21</v>
      </c>
      <c r="U145" s="5" t="s">
        <v>16</v>
      </c>
      <c r="V145" s="7" t="str">
        <f>IF(ISERROR(MATCH('JP PINT 1.0'!C145,#REF!,0)),"",INDEX(#REF!,MATCH('JP PINT 1.0'!C145,#REF!,0),1))</f>
        <v/>
      </c>
    </row>
    <row r="146" spans="1:22" ht="15.95" customHeight="1">
      <c r="A146" s="7" t="str">
        <f>INDEX(コアインボイス!C:C,MATCH('JP PINT 1.0'!S146,コアインボイス!AC:AC,0),1)</f>
        <v>JBG-073</v>
      </c>
      <c r="B146" s="7">
        <v>1970</v>
      </c>
      <c r="C146" s="7" t="s">
        <v>1444</v>
      </c>
      <c r="D146" s="5" t="s">
        <v>16</v>
      </c>
      <c r="E146" s="21">
        <v>1</v>
      </c>
      <c r="F146" s="29" t="s">
        <v>1445</v>
      </c>
      <c r="G146" s="29" t="s">
        <v>2156</v>
      </c>
      <c r="I146" s="7" t="s">
        <v>1446</v>
      </c>
      <c r="J146" s="7" t="s">
        <v>2157</v>
      </c>
      <c r="K146" s="10" t="s">
        <v>2158</v>
      </c>
      <c r="L146" s="10" t="s">
        <v>2159</v>
      </c>
      <c r="N146" s="7">
        <v>2440</v>
      </c>
      <c r="O146" s="7" t="s">
        <v>2160</v>
      </c>
      <c r="P146" s="7" t="s">
        <v>2161</v>
      </c>
      <c r="Q146" s="7" t="s">
        <v>2162</v>
      </c>
      <c r="S146" s="7" t="s">
        <v>4071</v>
      </c>
      <c r="T146" s="5" t="s">
        <v>16</v>
      </c>
      <c r="U146" s="5" t="s">
        <v>65</v>
      </c>
      <c r="V146" s="7" t="str">
        <f>IF(ISERROR(MATCH('JP PINT 1.0'!C146,#REF!,0)),"",INDEX(#REF!,MATCH('JP PINT 1.0'!C146,#REF!,0),1))</f>
        <v/>
      </c>
    </row>
    <row r="147" spans="1:22" ht="15.95" customHeight="1">
      <c r="A147" s="7" t="str">
        <f>INDEX(コアインボイス!C:C,MATCH('JP PINT 1.0'!S147,コアインボイス!AC:AC,0),1)</f>
        <v>JBT-309</v>
      </c>
      <c r="B147" s="7">
        <v>2010</v>
      </c>
      <c r="C147" s="7" t="s">
        <v>1465</v>
      </c>
      <c r="D147" s="5" t="s">
        <v>16</v>
      </c>
      <c r="E147" s="21">
        <v>2</v>
      </c>
      <c r="F147" s="30" t="s">
        <v>2175</v>
      </c>
      <c r="G147" s="30" t="s">
        <v>2176</v>
      </c>
      <c r="H147" s="5" t="s">
        <v>1640</v>
      </c>
      <c r="I147" s="7" t="s">
        <v>1466</v>
      </c>
      <c r="J147" s="7" t="s">
        <v>2177</v>
      </c>
      <c r="K147" s="7" t="s">
        <v>1642</v>
      </c>
      <c r="L147" s="7" t="s">
        <v>1643</v>
      </c>
      <c r="M147" s="9">
        <v>45217</v>
      </c>
      <c r="N147" s="7">
        <v>2450</v>
      </c>
      <c r="O147" s="7" t="s">
        <v>2178</v>
      </c>
      <c r="P147" s="7" t="s">
        <v>1645</v>
      </c>
      <c r="Q147" s="7" t="s">
        <v>2179</v>
      </c>
      <c r="S147" s="7" t="s">
        <v>4080</v>
      </c>
      <c r="T147" s="5" t="s">
        <v>16</v>
      </c>
      <c r="U147" s="5" t="s">
        <v>16</v>
      </c>
      <c r="V147" s="7" t="str">
        <f>IF(ISERROR(MATCH('JP PINT 1.0'!C147,#REF!,0)),"",INDEX(#REF!,MATCH('JP PINT 1.0'!C147,#REF!,0),1))</f>
        <v/>
      </c>
    </row>
    <row r="148" spans="1:22" ht="15.95" customHeight="1">
      <c r="A148" s="7" t="e">
        <f>INDEX(コアインボイス!C:C,MATCH('JP PINT 1.0'!S148,コアインボイス!AC:AC,0),1)</f>
        <v>#N/A</v>
      </c>
      <c r="N148" s="7">
        <v>2460</v>
      </c>
      <c r="O148" s="7" t="s">
        <v>2988</v>
      </c>
      <c r="P148" s="7" t="s">
        <v>2989</v>
      </c>
      <c r="Q148" s="7" t="s">
        <v>2990</v>
      </c>
      <c r="S148" s="7" t="s">
        <v>5116</v>
      </c>
      <c r="T148" s="5" t="s">
        <v>16</v>
      </c>
      <c r="U148" s="5" t="s">
        <v>16</v>
      </c>
      <c r="V148" s="7" t="str">
        <f>IF(ISERROR(MATCH('JP PINT 1.0'!C148,#REF!,0)),"",INDEX(#REF!,MATCH('JP PINT 1.0'!C148,#REF!,0),1))</f>
        <v/>
      </c>
    </row>
    <row r="149" spans="1:22" ht="15.95" customHeight="1">
      <c r="A149" s="7" t="str">
        <f>INDEX(コアインボイス!C:C,MATCH('JP PINT 1.0'!S149,コアインボイス!AC:AC,0),1)</f>
        <v>JBT-299</v>
      </c>
      <c r="B149" s="7">
        <v>1990</v>
      </c>
      <c r="C149" s="7" t="s">
        <v>3187</v>
      </c>
      <c r="D149" s="5" t="s">
        <v>16</v>
      </c>
      <c r="E149" s="21">
        <v>2</v>
      </c>
      <c r="F149" s="30" t="s">
        <v>2166</v>
      </c>
      <c r="G149" s="30" t="s">
        <v>2167</v>
      </c>
      <c r="H149" s="5" t="s">
        <v>1632</v>
      </c>
      <c r="I149" s="7" t="s">
        <v>2168</v>
      </c>
      <c r="J149" s="7" t="s">
        <v>2169</v>
      </c>
      <c r="M149" s="7" t="s">
        <v>1898</v>
      </c>
      <c r="N149" s="7">
        <v>2470</v>
      </c>
      <c r="O149" s="7" t="s">
        <v>1636</v>
      </c>
      <c r="P149" s="7" t="s">
        <v>1637</v>
      </c>
      <c r="Q149" s="7" t="s">
        <v>2170</v>
      </c>
      <c r="S149" s="7" t="s">
        <v>4072</v>
      </c>
      <c r="T149" s="5" t="s">
        <v>16</v>
      </c>
      <c r="U149" s="5" t="s">
        <v>16</v>
      </c>
      <c r="V149" s="7" t="str">
        <f>IF(ISERROR(MATCH('JP PINT 1.0'!C149,#REF!,0)),"",INDEX(#REF!,MATCH('JP PINT 1.0'!C149,#REF!,0),1))</f>
        <v/>
      </c>
    </row>
    <row r="150" spans="1:22" ht="15.95" customHeight="1">
      <c r="A150" s="7" t="str">
        <f>INDEX(コアインボイス!C:C,MATCH('JP PINT 1.0'!S150,コアインボイス!AC:AC,0),1)</f>
        <v>JBT-299-1</v>
      </c>
      <c r="B150" s="7">
        <v>2000</v>
      </c>
      <c r="C150" s="7" t="s">
        <v>3189</v>
      </c>
      <c r="D150" s="5" t="s">
        <v>16</v>
      </c>
      <c r="E150" s="21">
        <v>2</v>
      </c>
      <c r="F150" s="30" t="s">
        <v>2171</v>
      </c>
      <c r="G150" s="30" t="s">
        <v>1846</v>
      </c>
      <c r="H150" s="5" t="s">
        <v>1656</v>
      </c>
      <c r="I150" s="7" t="s">
        <v>2172</v>
      </c>
      <c r="J150" s="7" t="s">
        <v>2173</v>
      </c>
      <c r="K150" s="7" t="s">
        <v>1993</v>
      </c>
      <c r="L150" s="7" t="s">
        <v>2093</v>
      </c>
      <c r="M150" s="8" t="s">
        <v>1995</v>
      </c>
      <c r="N150" s="7">
        <v>2480</v>
      </c>
      <c r="O150" s="7" t="s">
        <v>1747</v>
      </c>
      <c r="P150" s="7" t="s">
        <v>1748</v>
      </c>
      <c r="Q150" s="7" t="s">
        <v>2174</v>
      </c>
      <c r="S150" s="7" t="s">
        <v>5030</v>
      </c>
      <c r="T150" s="5" t="s">
        <v>16</v>
      </c>
      <c r="U150" s="5" t="s">
        <v>16</v>
      </c>
      <c r="V150" s="7" t="str">
        <f>IF(ISERROR(MATCH('JP PINT 1.0'!C150,#REF!,0)),"",INDEX(#REF!,MATCH('JP PINT 1.0'!C150,#REF!,0),1))</f>
        <v/>
      </c>
    </row>
    <row r="151" spans="1:22" ht="15.95" customHeight="1">
      <c r="A151" s="7" t="str">
        <f>INDEX(コアインボイス!C:C,MATCH('JP PINT 1.0'!S151,コアインボイス!AC:AC,0),1)</f>
        <v>JBG-074</v>
      </c>
      <c r="B151" s="7">
        <v>2050</v>
      </c>
      <c r="C151" s="7" t="s">
        <v>1452</v>
      </c>
      <c r="D151" s="5" t="s">
        <v>16</v>
      </c>
      <c r="E151" s="21">
        <v>2</v>
      </c>
      <c r="F151" s="30" t="s">
        <v>2196</v>
      </c>
      <c r="G151" s="30" t="s">
        <v>2197</v>
      </c>
      <c r="I151" s="7" t="s">
        <v>1453</v>
      </c>
      <c r="J151" s="7" t="s">
        <v>2198</v>
      </c>
      <c r="N151" s="7">
        <v>2490</v>
      </c>
      <c r="O151" s="7" t="s">
        <v>2199</v>
      </c>
      <c r="P151" s="7" t="s">
        <v>1903</v>
      </c>
      <c r="Q151" s="7" t="s">
        <v>2200</v>
      </c>
      <c r="S151" s="7" t="s">
        <v>4074</v>
      </c>
      <c r="T151" s="5" t="s">
        <v>16</v>
      </c>
      <c r="U151" s="5" t="s">
        <v>16</v>
      </c>
      <c r="V151" s="7" t="str">
        <f>IF(ISERROR(MATCH('JP PINT 1.0'!C151,#REF!,0)),"",INDEX(#REF!,MATCH('JP PINT 1.0'!C151,#REF!,0),1))</f>
        <v/>
      </c>
    </row>
    <row r="152" spans="1:22" ht="15.95" customHeight="1">
      <c r="A152" s="7" t="str">
        <f>INDEX(コアインボイス!C:C,MATCH('JP PINT 1.0'!S152,コアインボイス!AC:AC,0),1)</f>
        <v>JBT-303</v>
      </c>
      <c r="B152" s="7">
        <v>2060</v>
      </c>
      <c r="C152" s="7" t="s">
        <v>1457</v>
      </c>
      <c r="D152" s="5" t="s">
        <v>16</v>
      </c>
      <c r="E152" s="21">
        <v>3</v>
      </c>
      <c r="F152" s="34" t="s">
        <v>2201</v>
      </c>
      <c r="G152" s="34" t="s">
        <v>2202</v>
      </c>
      <c r="H152" s="5" t="s">
        <v>1695</v>
      </c>
      <c r="I152" s="7" t="s">
        <v>1220</v>
      </c>
      <c r="J152" s="7" t="s">
        <v>2203</v>
      </c>
      <c r="M152" s="7" t="s">
        <v>2204</v>
      </c>
      <c r="N152" s="7">
        <v>2500</v>
      </c>
      <c r="O152" s="7" t="s">
        <v>1909</v>
      </c>
      <c r="P152" s="7" t="s">
        <v>1833</v>
      </c>
      <c r="Q152" s="7" t="s">
        <v>2205</v>
      </c>
      <c r="S152" s="7" t="s">
        <v>4076</v>
      </c>
      <c r="T152" s="5" t="s">
        <v>16</v>
      </c>
      <c r="U152" s="5" t="s">
        <v>16</v>
      </c>
      <c r="V152" s="7" t="str">
        <f>IF(ISERROR(MATCH('JP PINT 1.0'!C152,#REF!,0)),"",INDEX(#REF!,MATCH('JP PINT 1.0'!C152,#REF!,0),1))</f>
        <v/>
      </c>
    </row>
    <row r="153" spans="1:22" ht="15.95" customHeight="1">
      <c r="A153" s="7" t="str">
        <f>INDEX(コアインボイス!C:C,MATCH('JP PINT 1.0'!S153,コアインボイス!AC:AC,0),1)</f>
        <v>JBT-304</v>
      </c>
      <c r="B153" s="7">
        <v>2070</v>
      </c>
      <c r="C153" s="7" t="s">
        <v>1459</v>
      </c>
      <c r="D153" s="5" t="s">
        <v>16</v>
      </c>
      <c r="E153" s="21">
        <v>3</v>
      </c>
      <c r="F153" s="34" t="s">
        <v>2206</v>
      </c>
      <c r="G153" s="34" t="s">
        <v>2207</v>
      </c>
      <c r="H153" s="5" t="s">
        <v>1695</v>
      </c>
      <c r="I153" s="7" t="s">
        <v>1223</v>
      </c>
      <c r="J153" s="7" t="s">
        <v>2208</v>
      </c>
      <c r="M153" s="7" t="s">
        <v>2209</v>
      </c>
      <c r="N153" s="7">
        <v>2510</v>
      </c>
      <c r="O153" s="7" t="s">
        <v>1915</v>
      </c>
      <c r="P153" s="7" t="s">
        <v>1833</v>
      </c>
      <c r="Q153" s="7" t="s">
        <v>2210</v>
      </c>
      <c r="S153" s="7" t="s">
        <v>4077</v>
      </c>
      <c r="T153" s="5" t="s">
        <v>16</v>
      </c>
      <c r="U153" s="5" t="s">
        <v>16</v>
      </c>
      <c r="V153" s="7" t="str">
        <f>IF(ISERROR(MATCH('JP PINT 1.0'!C153,#REF!,0)),"",INDEX(#REF!,MATCH('JP PINT 1.0'!C153,#REF!,0),1))</f>
        <v/>
      </c>
    </row>
    <row r="154" spans="1:22" ht="15.95" customHeight="1">
      <c r="A154" s="7" t="str">
        <f>INDEX(コアインボイス!C:C,MATCH('JP PINT 1.0'!S154,コアインボイス!AC:AC,0),1)</f>
        <v>JBT-306</v>
      </c>
      <c r="B154" s="7">
        <v>2090</v>
      </c>
      <c r="C154" s="7" t="s">
        <v>3196</v>
      </c>
      <c r="D154" s="5" t="s">
        <v>16</v>
      </c>
      <c r="E154" s="21">
        <v>3</v>
      </c>
      <c r="F154" s="34" t="s">
        <v>2216</v>
      </c>
      <c r="G154" s="34" t="s">
        <v>2217</v>
      </c>
      <c r="H154" s="5" t="s">
        <v>1695</v>
      </c>
      <c r="I154" s="7" t="s">
        <v>2218</v>
      </c>
      <c r="J154" s="7" t="s">
        <v>2219</v>
      </c>
      <c r="M154" s="7" t="s">
        <v>2041</v>
      </c>
      <c r="N154" s="7">
        <v>2520</v>
      </c>
      <c r="O154" s="7" t="s">
        <v>1927</v>
      </c>
      <c r="P154" s="7" t="s">
        <v>1833</v>
      </c>
      <c r="Q154" s="7" t="s">
        <v>2220</v>
      </c>
      <c r="S154" s="7" t="s">
        <v>5031</v>
      </c>
      <c r="T154" s="5" t="s">
        <v>16</v>
      </c>
      <c r="U154" s="5" t="s">
        <v>16</v>
      </c>
      <c r="V154" s="7" t="str">
        <f>IF(ISERROR(MATCH('JP PINT 1.0'!C154,#REF!,0)),"",INDEX(#REF!,MATCH('JP PINT 1.0'!C154,#REF!,0),1))</f>
        <v/>
      </c>
    </row>
    <row r="155" spans="1:22" ht="15.95" customHeight="1">
      <c r="A155" s="7" t="str">
        <f>INDEX(コアインボイス!C:C,MATCH('JP PINT 1.0'!S155,コアインボイス!AC:AC,0),1)</f>
        <v>JBT-302</v>
      </c>
      <c r="B155" s="7">
        <v>2100</v>
      </c>
      <c r="C155" s="7" t="s">
        <v>1455</v>
      </c>
      <c r="D155" s="5" t="s">
        <v>16</v>
      </c>
      <c r="E155" s="21">
        <v>3</v>
      </c>
      <c r="F155" s="34" t="s">
        <v>2221</v>
      </c>
      <c r="G155" s="34" t="s">
        <v>743</v>
      </c>
      <c r="H155" s="5" t="s">
        <v>1695</v>
      </c>
      <c r="I155" s="7" t="s">
        <v>1217</v>
      </c>
      <c r="J155" s="7" t="s">
        <v>2222</v>
      </c>
      <c r="M155" s="7" t="s">
        <v>2046</v>
      </c>
      <c r="N155" s="7">
        <v>2530</v>
      </c>
      <c r="O155" s="7" t="s">
        <v>1933</v>
      </c>
      <c r="P155" s="7" t="s">
        <v>1702</v>
      </c>
      <c r="Q155" s="7" t="s">
        <v>2223</v>
      </c>
      <c r="S155" s="7" t="s">
        <v>4075</v>
      </c>
      <c r="T155" s="5" t="s">
        <v>16</v>
      </c>
      <c r="U155" s="5" t="s">
        <v>16</v>
      </c>
      <c r="V155" s="7" t="str">
        <f>IF(ISERROR(MATCH('JP PINT 1.0'!C155,#REF!,0)),"",INDEX(#REF!,MATCH('JP PINT 1.0'!C155,#REF!,0),1))</f>
        <v/>
      </c>
    </row>
    <row r="156" spans="1:22" ht="15.95" customHeight="1">
      <c r="A156" s="7" t="str">
        <f>INDEX(コアインボイス!C:C,MATCH('JP PINT 1.0'!S156,コアインボイス!AC:AC,0),1)</f>
        <v>JBT-307</v>
      </c>
      <c r="B156" s="7">
        <v>2110</v>
      </c>
      <c r="C156" s="7" t="s">
        <v>3198</v>
      </c>
      <c r="D156" s="5" t="s">
        <v>16</v>
      </c>
      <c r="E156" s="21">
        <v>3</v>
      </c>
      <c r="F156" s="34" t="s">
        <v>2224</v>
      </c>
      <c r="G156" s="34" t="s">
        <v>2225</v>
      </c>
      <c r="H156" s="5" t="s">
        <v>1695</v>
      </c>
      <c r="I156" s="7" t="s">
        <v>1937</v>
      </c>
      <c r="J156" s="7" t="s">
        <v>2226</v>
      </c>
      <c r="L156" s="7" t="s">
        <v>1939</v>
      </c>
      <c r="M156" s="7" t="s">
        <v>2051</v>
      </c>
      <c r="N156" s="7">
        <v>2540</v>
      </c>
      <c r="O156" s="7" t="s">
        <v>1941</v>
      </c>
      <c r="P156" s="7" t="s">
        <v>1702</v>
      </c>
      <c r="Q156" s="7" t="s">
        <v>2227</v>
      </c>
      <c r="S156" s="7" t="s">
        <v>5032</v>
      </c>
      <c r="T156" s="5" t="s">
        <v>16</v>
      </c>
      <c r="U156" s="5" t="s">
        <v>16</v>
      </c>
      <c r="V156" s="7" t="str">
        <f>IF(ISERROR(MATCH('JP PINT 1.0'!C156,#REF!,0)),"",INDEX(#REF!,MATCH('JP PINT 1.0'!C156,#REF!,0),1))</f>
        <v/>
      </c>
    </row>
    <row r="157" spans="1:22" ht="15.95" customHeight="1">
      <c r="A157" s="7" t="e">
        <f>INDEX(コアインボイス!C:C,MATCH('JP PINT 1.0'!S157,コアインボイス!AC:AC,0),1)</f>
        <v>#N/A</v>
      </c>
      <c r="N157" s="7">
        <v>2550</v>
      </c>
      <c r="O157" s="7" t="s">
        <v>2951</v>
      </c>
      <c r="P157" s="7" t="s">
        <v>2952</v>
      </c>
      <c r="Q157" s="7" t="s">
        <v>2991</v>
      </c>
      <c r="S157" s="7" t="s">
        <v>5117</v>
      </c>
      <c r="T157" s="5" t="s">
        <v>16</v>
      </c>
      <c r="U157" s="5" t="s">
        <v>65</v>
      </c>
      <c r="V157" s="7" t="str">
        <f>IF(ISERROR(MATCH('JP PINT 1.0'!C157,#REF!,0)),"",INDEX(#REF!,MATCH('JP PINT 1.0'!C157,#REF!,0),1))</f>
        <v/>
      </c>
    </row>
    <row r="158" spans="1:22" ht="15.95" customHeight="1">
      <c r="A158" s="7" t="str">
        <f>INDEX(コアインボイス!C:C,MATCH('JP PINT 1.0'!S158,コアインボイス!AC:AC,0),1)</f>
        <v>JBT-305</v>
      </c>
      <c r="B158" s="7">
        <v>2080</v>
      </c>
      <c r="C158" s="7" t="s">
        <v>1461</v>
      </c>
      <c r="D158" s="5" t="s">
        <v>16</v>
      </c>
      <c r="E158" s="21">
        <v>3</v>
      </c>
      <c r="F158" s="34" t="s">
        <v>2211</v>
      </c>
      <c r="G158" s="34" t="s">
        <v>2212</v>
      </c>
      <c r="H158" s="5" t="s">
        <v>1695</v>
      </c>
      <c r="I158" s="7" t="s">
        <v>1223</v>
      </c>
      <c r="J158" s="7" t="s">
        <v>2213</v>
      </c>
      <c r="M158" s="7" t="s">
        <v>2214</v>
      </c>
      <c r="N158" s="7">
        <v>2560</v>
      </c>
      <c r="O158" s="7" t="s">
        <v>1920</v>
      </c>
      <c r="P158" s="7" t="s">
        <v>1702</v>
      </c>
      <c r="Q158" s="7" t="s">
        <v>2215</v>
      </c>
      <c r="S158" s="7" t="s">
        <v>4078</v>
      </c>
      <c r="T158" s="5" t="s">
        <v>21</v>
      </c>
      <c r="U158" s="5" t="s">
        <v>21</v>
      </c>
      <c r="V158" s="7" t="str">
        <f>IF(ISERROR(MATCH('JP PINT 1.0'!C158,#REF!,0)),"",INDEX(#REF!,MATCH('JP PINT 1.0'!C158,#REF!,0),1))</f>
        <v/>
      </c>
    </row>
    <row r="159" spans="1:22" ht="15.95" customHeight="1">
      <c r="A159" s="7" t="e">
        <f>INDEX(コアインボイス!C:C,MATCH('JP PINT 1.0'!S159,コアインボイス!AC:AC,0),1)</f>
        <v>#N/A</v>
      </c>
      <c r="N159" s="7">
        <v>2570</v>
      </c>
      <c r="O159" s="7" t="s">
        <v>2954</v>
      </c>
      <c r="P159" s="7" t="s">
        <v>2955</v>
      </c>
      <c r="Q159" s="7" t="s">
        <v>2992</v>
      </c>
      <c r="S159" s="7" t="s">
        <v>5118</v>
      </c>
      <c r="T159" s="5" t="s">
        <v>21</v>
      </c>
      <c r="U159" s="5" t="s">
        <v>16</v>
      </c>
      <c r="V159" s="7" t="str">
        <f>IF(ISERROR(MATCH('JP PINT 1.0'!C159,#REF!,0)),"",INDEX(#REF!,MATCH('JP PINT 1.0'!C159,#REF!,0),1))</f>
        <v/>
      </c>
    </row>
    <row r="160" spans="1:22" ht="15.95" customHeight="1">
      <c r="A160" s="7" t="str">
        <f>INDEX(コアインボイス!C:C,MATCH('JP PINT 1.0'!S160,コアインボイス!AC:AC,0),1)</f>
        <v>JBT-308</v>
      </c>
      <c r="B160" s="7">
        <v>2120</v>
      </c>
      <c r="C160" s="7" t="s">
        <v>1463</v>
      </c>
      <c r="D160" s="5" t="s">
        <v>21</v>
      </c>
      <c r="E160" s="21">
        <v>3</v>
      </c>
      <c r="F160" s="34" t="s">
        <v>2228</v>
      </c>
      <c r="G160" s="34" t="s">
        <v>2229</v>
      </c>
      <c r="H160" s="5" t="s">
        <v>1656</v>
      </c>
      <c r="I160" s="7" t="s">
        <v>1228</v>
      </c>
      <c r="J160" s="7" t="s">
        <v>2230</v>
      </c>
      <c r="L160" s="7" t="s">
        <v>1946</v>
      </c>
      <c r="M160" s="7" t="s">
        <v>1947</v>
      </c>
      <c r="N160" s="7">
        <v>2580</v>
      </c>
      <c r="O160" s="7" t="s">
        <v>1948</v>
      </c>
      <c r="P160" s="7" t="s">
        <v>1660</v>
      </c>
      <c r="Q160" s="7" t="s">
        <v>2231</v>
      </c>
      <c r="S160" s="7" t="s">
        <v>4079</v>
      </c>
      <c r="T160" s="5" t="s">
        <v>21</v>
      </c>
      <c r="U160" s="5" t="s">
        <v>16</v>
      </c>
      <c r="V160" s="7" t="str">
        <f>IF(ISERROR(MATCH('JP PINT 1.0'!C160,#REF!,0)),"",INDEX(#REF!,MATCH('JP PINT 1.0'!C160,#REF!,0),1))</f>
        <v/>
      </c>
    </row>
    <row r="161" spans="1:22" ht="15.95" customHeight="1">
      <c r="A161" s="7" t="e">
        <f>INDEX(コアインボイス!C:C,MATCH('JP PINT 1.0'!S161,コアインボイス!AC:AC,0),1)</f>
        <v>#N/A</v>
      </c>
      <c r="N161" s="7">
        <v>2590</v>
      </c>
      <c r="O161" s="7" t="s">
        <v>2993</v>
      </c>
      <c r="P161" s="7" t="s">
        <v>2080</v>
      </c>
      <c r="Q161" s="7" t="s">
        <v>2994</v>
      </c>
      <c r="S161" s="7" t="s">
        <v>5119</v>
      </c>
      <c r="T161" s="5" t="s">
        <v>16</v>
      </c>
      <c r="U161" s="5" t="s">
        <v>16</v>
      </c>
      <c r="V161" s="7" t="str">
        <f>IF(ISERROR(MATCH('JP PINT 1.0'!C161,#REF!,0)),"",INDEX(#REF!,MATCH('JP PINT 1.0'!C161,#REF!,0),1))</f>
        <v/>
      </c>
    </row>
    <row r="162" spans="1:22" ht="15.95" customHeight="1">
      <c r="A162" s="7" t="e">
        <f>INDEX(コアインボイス!C:C,MATCH('JP PINT 1.0'!S162,コアインボイス!AC:AC,0),1)</f>
        <v>#N/A</v>
      </c>
      <c r="N162" s="7">
        <v>2600</v>
      </c>
      <c r="O162" s="7" t="s">
        <v>2948</v>
      </c>
      <c r="P162" s="7" t="s">
        <v>2949</v>
      </c>
      <c r="Q162" s="7" t="s">
        <v>2995</v>
      </c>
      <c r="S162" s="7" t="s">
        <v>5120</v>
      </c>
      <c r="T162" s="5" t="s">
        <v>21</v>
      </c>
      <c r="U162" s="5" t="s">
        <v>65</v>
      </c>
      <c r="V162" s="7" t="str">
        <f>IF(ISERROR(MATCH('JP PINT 1.0'!C162,#REF!,0)),"",INDEX(#REF!,MATCH('JP PINT 1.0'!C162,#REF!,0),1))</f>
        <v/>
      </c>
    </row>
    <row r="163" spans="1:22" ht="15.95" customHeight="1">
      <c r="A163" s="7" t="str">
        <f>INDEX(コアインボイス!C:C,MATCH('JP PINT 1.0'!S163,コアインボイス!AC:AC,0),1)</f>
        <v>JBT-301</v>
      </c>
      <c r="B163" s="7">
        <v>1980</v>
      </c>
      <c r="C163" s="7" t="s">
        <v>1450</v>
      </c>
      <c r="D163" s="5" t="s">
        <v>16</v>
      </c>
      <c r="E163" s="21">
        <v>2</v>
      </c>
      <c r="F163" s="30" t="s">
        <v>2163</v>
      </c>
      <c r="G163" s="30" t="s">
        <v>739</v>
      </c>
      <c r="H163" s="5" t="s">
        <v>1695</v>
      </c>
      <c r="I163" s="7" t="s">
        <v>1451</v>
      </c>
      <c r="J163" s="7" t="s">
        <v>2164</v>
      </c>
      <c r="M163" s="7" t="s">
        <v>2064</v>
      </c>
      <c r="N163" s="7">
        <v>2610</v>
      </c>
      <c r="O163" s="7" t="s">
        <v>1839</v>
      </c>
      <c r="P163" s="7" t="s">
        <v>1833</v>
      </c>
      <c r="Q163" s="7" t="s">
        <v>2165</v>
      </c>
      <c r="S163" s="7" t="s">
        <v>4073</v>
      </c>
      <c r="T163" s="5" t="s">
        <v>21</v>
      </c>
      <c r="U163" s="5" t="s">
        <v>21</v>
      </c>
      <c r="V163" s="7" t="str">
        <f>IF(ISERROR(MATCH('JP PINT 1.0'!C163,#REF!,0)),"",INDEX(#REF!,MATCH('JP PINT 1.0'!C163,#REF!,0),1))</f>
        <v/>
      </c>
    </row>
    <row r="164" spans="1:22" ht="15.95" customHeight="1">
      <c r="A164" s="7" t="str">
        <f>INDEX(コアインボイス!C:C,MATCH('JP PINT 1.0'!S164,コアインボイス!AC:AC,0),1)</f>
        <v>JBG-043</v>
      </c>
      <c r="B164" s="7">
        <v>2130</v>
      </c>
      <c r="C164" s="7" t="s">
        <v>1301</v>
      </c>
      <c r="D164" s="5" t="s">
        <v>65</v>
      </c>
      <c r="E164" s="21">
        <v>1</v>
      </c>
      <c r="F164" s="29" t="s">
        <v>1302</v>
      </c>
      <c r="G164" s="29" t="s">
        <v>2232</v>
      </c>
      <c r="I164" s="7" t="s">
        <v>1303</v>
      </c>
      <c r="J164" s="7" t="s">
        <v>2233</v>
      </c>
      <c r="N164" s="7">
        <v>2620</v>
      </c>
      <c r="O164" s="7" t="s">
        <v>2234</v>
      </c>
      <c r="P164" s="7" t="s">
        <v>2235</v>
      </c>
      <c r="Q164" s="7" t="s">
        <v>2236</v>
      </c>
      <c r="S164" s="7" t="s">
        <v>4020</v>
      </c>
      <c r="T164" s="5" t="s">
        <v>65</v>
      </c>
      <c r="U164" s="5" t="s">
        <v>65</v>
      </c>
      <c r="V164" s="7" t="str">
        <f>IF(ISERROR(MATCH('JP PINT 1.0'!C164,#REF!,0)),"",INDEX(#REF!,MATCH('JP PINT 1.0'!C164,#REF!,0),1))</f>
        <v/>
      </c>
    </row>
    <row r="165" spans="1:22" ht="15.95" customHeight="1">
      <c r="A165" s="7" t="e">
        <f>INDEX(コアインボイス!C:C,MATCH('JP PINT 1.0'!S165,コアインボイス!AC:AC,0),1)</f>
        <v>#N/A</v>
      </c>
      <c r="B165" s="7">
        <v>2140</v>
      </c>
      <c r="C165" s="7" t="s">
        <v>3868</v>
      </c>
      <c r="D165" s="5" t="s">
        <v>16</v>
      </c>
      <c r="E165" s="21">
        <v>2</v>
      </c>
      <c r="F165" s="30" t="s">
        <v>2237</v>
      </c>
      <c r="G165" s="30" t="s">
        <v>2238</v>
      </c>
      <c r="H165" s="5" t="s">
        <v>1632</v>
      </c>
      <c r="I165" s="7" t="s">
        <v>2239</v>
      </c>
      <c r="J165" s="7" t="s">
        <v>2240</v>
      </c>
      <c r="N165" s="7">
        <v>2630</v>
      </c>
      <c r="O165" s="7" t="s">
        <v>1636</v>
      </c>
      <c r="P165" s="7" t="s">
        <v>1637</v>
      </c>
      <c r="Q165" s="7" t="s">
        <v>2241</v>
      </c>
      <c r="S165" s="7" t="s">
        <v>5033</v>
      </c>
      <c r="T165" s="5" t="s">
        <v>16</v>
      </c>
      <c r="U165" s="5" t="s">
        <v>16</v>
      </c>
      <c r="V165" s="7" t="str">
        <f>IF(ISERROR(MATCH('JP PINT 1.0'!C165,#REF!,0)),"",INDEX(#REF!,MATCH('JP PINT 1.0'!C165,#REF!,0),1))</f>
        <v/>
      </c>
    </row>
    <row r="166" spans="1:22" ht="15.95" customHeight="1">
      <c r="A166" s="7" t="str">
        <f>INDEX(コアインボイス!C:C,MATCH('JP PINT 1.0'!S166,コアインボイス!AC:AC,0),1)</f>
        <v>JBT-194</v>
      </c>
      <c r="B166" s="7">
        <v>2150</v>
      </c>
      <c r="C166" s="7" t="s">
        <v>1305</v>
      </c>
      <c r="D166" s="5" t="s">
        <v>21</v>
      </c>
      <c r="E166" s="21">
        <v>2</v>
      </c>
      <c r="F166" s="30" t="s">
        <v>2242</v>
      </c>
      <c r="G166" s="30" t="s">
        <v>609</v>
      </c>
      <c r="H166" s="5" t="s">
        <v>1656</v>
      </c>
      <c r="I166" s="7" t="s">
        <v>2243</v>
      </c>
      <c r="J166" s="7" t="s">
        <v>2244</v>
      </c>
      <c r="M166" s="7">
        <v>30</v>
      </c>
      <c r="N166" s="7">
        <v>2640</v>
      </c>
      <c r="O166" s="7" t="s">
        <v>2245</v>
      </c>
      <c r="P166" s="7" t="s">
        <v>1660</v>
      </c>
      <c r="Q166" s="7" t="s">
        <v>2246</v>
      </c>
      <c r="S166" s="7" t="s">
        <v>4021</v>
      </c>
      <c r="T166" s="5" t="s">
        <v>21</v>
      </c>
      <c r="U166" s="5" t="s">
        <v>21</v>
      </c>
      <c r="V166" s="7" t="str">
        <f>IF(ISERROR(MATCH('JP PINT 1.0'!C166,#REF!,0)),"",INDEX(#REF!,MATCH('JP PINT 1.0'!C166,#REF!,0),1))</f>
        <v/>
      </c>
    </row>
    <row r="167" spans="1:22" ht="15.95" customHeight="1">
      <c r="A167" s="7" t="str">
        <f>INDEX(コアインボイス!C:C,MATCH('JP PINT 1.0'!S167,コアインボイス!AC:AC,0),1)</f>
        <v>JBT-195</v>
      </c>
      <c r="B167" s="7">
        <v>2160</v>
      </c>
      <c r="C167" s="7" t="s">
        <v>1307</v>
      </c>
      <c r="D167" s="5" t="s">
        <v>16</v>
      </c>
      <c r="E167" s="21">
        <v>2</v>
      </c>
      <c r="F167" s="30" t="s">
        <v>2247</v>
      </c>
      <c r="G167" s="30" t="s">
        <v>2248</v>
      </c>
      <c r="H167" s="5" t="s">
        <v>1695</v>
      </c>
      <c r="I167" s="7" t="s">
        <v>2249</v>
      </c>
      <c r="J167" s="7" t="s">
        <v>2250</v>
      </c>
      <c r="M167" s="7" t="s">
        <v>2251</v>
      </c>
      <c r="N167" s="7">
        <v>2650</v>
      </c>
      <c r="O167" s="7" t="s">
        <v>2252</v>
      </c>
      <c r="P167" s="7" t="s">
        <v>2253</v>
      </c>
      <c r="Q167" s="7" t="s">
        <v>2254</v>
      </c>
      <c r="S167" s="7" t="s">
        <v>4022</v>
      </c>
      <c r="T167" s="5" t="s">
        <v>16</v>
      </c>
      <c r="U167" s="5" t="s">
        <v>16</v>
      </c>
      <c r="V167" s="7" t="str">
        <f>IF(ISERROR(MATCH('JP PINT 1.0'!C167,#REF!,0)),"",INDEX(#REF!,MATCH('JP PINT 1.0'!C167,#REF!,0),1))</f>
        <v/>
      </c>
    </row>
    <row r="168" spans="1:22" ht="15.95" customHeight="1">
      <c r="A168" s="7" t="e">
        <f>INDEX(コアインボイス!C:C,MATCH('JP PINT 1.0'!S168,コアインボイス!AC:AC,0),1)</f>
        <v>#N/A</v>
      </c>
      <c r="B168" s="7">
        <v>2170</v>
      </c>
      <c r="C168" s="7" t="s">
        <v>3609</v>
      </c>
      <c r="D168" s="5" t="s">
        <v>65</v>
      </c>
      <c r="E168" s="21">
        <v>2</v>
      </c>
      <c r="F168" s="30" t="s">
        <v>2255</v>
      </c>
      <c r="G168" s="30" t="s">
        <v>2256</v>
      </c>
      <c r="H168" s="5" t="s">
        <v>1695</v>
      </c>
      <c r="I168" s="7" t="s">
        <v>2257</v>
      </c>
      <c r="J168" s="7" t="s">
        <v>2258</v>
      </c>
      <c r="N168" s="7">
        <v>2660</v>
      </c>
      <c r="O168" s="7" t="s">
        <v>2259</v>
      </c>
      <c r="P168" s="7" t="s">
        <v>1637</v>
      </c>
      <c r="Q168" s="7" t="s">
        <v>2260</v>
      </c>
      <c r="S168" s="7" t="s">
        <v>5034</v>
      </c>
      <c r="T168" s="5" t="s">
        <v>65</v>
      </c>
      <c r="U168" s="5" t="s">
        <v>65</v>
      </c>
      <c r="V168" s="7" t="str">
        <f>IF(ISERROR(MATCH('JP PINT 1.0'!C168,#REF!,0)),"",INDEX(#REF!,MATCH('JP PINT 1.0'!C168,#REF!,0),1))</f>
        <v/>
      </c>
    </row>
    <row r="169" spans="1:22" ht="15.95" customHeight="1">
      <c r="A169" s="7" t="e">
        <f>INDEX(コアインボイス!C:C,MATCH('JP PINT 1.0'!S169,コアインボイス!AC:AC,0),1)</f>
        <v>#N/A</v>
      </c>
      <c r="B169" s="7">
        <v>2180</v>
      </c>
      <c r="C169" s="7" t="s">
        <v>3869</v>
      </c>
      <c r="D169" s="5" t="s">
        <v>16</v>
      </c>
      <c r="E169" s="21">
        <v>3</v>
      </c>
      <c r="F169" s="34" t="s">
        <v>2261</v>
      </c>
      <c r="G169" s="34" t="s">
        <v>1846</v>
      </c>
      <c r="H169" s="5" t="s">
        <v>1656</v>
      </c>
      <c r="I169" s="7" t="s">
        <v>2262</v>
      </c>
      <c r="J169" s="7" t="s">
        <v>2263</v>
      </c>
      <c r="N169" s="7">
        <v>2670</v>
      </c>
      <c r="O169" s="7" t="s">
        <v>1747</v>
      </c>
      <c r="P169" s="7" t="s">
        <v>1748</v>
      </c>
      <c r="Q169" s="7" t="s">
        <v>2264</v>
      </c>
      <c r="S169" s="7" t="s">
        <v>5035</v>
      </c>
      <c r="T169" s="5" t="s">
        <v>16</v>
      </c>
      <c r="U169" s="5" t="s">
        <v>16</v>
      </c>
      <c r="V169" s="7" t="str">
        <f>IF(ISERROR(MATCH('JP PINT 1.0'!C169,#REF!,0)),"",INDEX(#REF!,MATCH('JP PINT 1.0'!C169,#REF!,0),1))</f>
        <v/>
      </c>
    </row>
    <row r="170" spans="1:22" ht="15.95" customHeight="1">
      <c r="A170" s="7" t="str">
        <f>INDEX(コアインボイス!C:C,MATCH('JP PINT 1.0'!S170,コアインボイス!AC:AC,0),1)</f>
        <v>JBG-047</v>
      </c>
      <c r="B170" s="7">
        <v>2320</v>
      </c>
      <c r="C170" s="7" t="s">
        <v>1319</v>
      </c>
      <c r="D170" s="5" t="s">
        <v>16</v>
      </c>
      <c r="E170" s="21">
        <v>2</v>
      </c>
      <c r="F170" s="30" t="s">
        <v>2319</v>
      </c>
      <c r="G170" s="30" t="s">
        <v>2320</v>
      </c>
      <c r="I170" s="7" t="s">
        <v>1320</v>
      </c>
      <c r="J170" s="7" t="s">
        <v>2321</v>
      </c>
      <c r="L170" s="7" t="s">
        <v>2322</v>
      </c>
      <c r="N170" s="7">
        <v>2680</v>
      </c>
      <c r="O170" s="7" t="s">
        <v>2323</v>
      </c>
      <c r="P170" s="7" t="s">
        <v>2324</v>
      </c>
      <c r="Q170" s="7" t="s">
        <v>2325</v>
      </c>
      <c r="S170" s="7" t="s">
        <v>4027</v>
      </c>
      <c r="T170" s="5" t="s">
        <v>16</v>
      </c>
      <c r="U170" s="5" t="s">
        <v>16</v>
      </c>
      <c r="V170" s="7" t="str">
        <f>IF(ISERROR(MATCH('JP PINT 1.0'!C170,#REF!,0)),"",INDEX(#REF!,MATCH('JP PINT 1.0'!C170,#REF!,0),1))</f>
        <v/>
      </c>
    </row>
    <row r="171" spans="1:22" ht="15.95" customHeight="1">
      <c r="A171" s="7" t="str">
        <f>INDEX(コアインボイス!C:C,MATCH('JP PINT 1.0'!S171,コアインボイス!AC:AC,0),1)</f>
        <v>JBT-204</v>
      </c>
      <c r="B171" s="7">
        <v>2330</v>
      </c>
      <c r="C171" s="7" t="s">
        <v>1322</v>
      </c>
      <c r="D171" s="5" t="s">
        <v>21</v>
      </c>
      <c r="E171" s="21">
        <v>3</v>
      </c>
      <c r="F171" s="34" t="s">
        <v>2326</v>
      </c>
      <c r="G171" s="34" t="s">
        <v>2327</v>
      </c>
      <c r="H171" s="5" t="s">
        <v>1695</v>
      </c>
      <c r="I171" s="7" t="s">
        <v>1323</v>
      </c>
      <c r="J171" s="7" t="s">
        <v>2328</v>
      </c>
      <c r="L171" s="10" t="s">
        <v>2329</v>
      </c>
      <c r="N171" s="7">
        <v>2690</v>
      </c>
      <c r="O171" s="7" t="s">
        <v>2330</v>
      </c>
      <c r="P171" s="7" t="s">
        <v>1637</v>
      </c>
      <c r="Q171" s="7" t="s">
        <v>2331</v>
      </c>
      <c r="S171" s="7" t="s">
        <v>4028</v>
      </c>
      <c r="T171" s="5" t="s">
        <v>21</v>
      </c>
      <c r="U171" s="5" t="s">
        <v>21</v>
      </c>
      <c r="V171" s="7" t="str">
        <f>IF(ISERROR(MATCH('JP PINT 1.0'!C171,#REF!,0)),"",INDEX(#REF!,MATCH('JP PINT 1.0'!C171,#REF!,0),1))</f>
        <v/>
      </c>
    </row>
    <row r="172" spans="1:22" ht="15.95" customHeight="1">
      <c r="A172" s="7" t="e">
        <f>INDEX(コアインボイス!C:C,MATCH('JP PINT 1.0'!S172,コアインボイス!AC:AC,0),1)</f>
        <v>#N/A</v>
      </c>
      <c r="N172" s="7">
        <v>2700</v>
      </c>
      <c r="O172" s="7" t="s">
        <v>2996</v>
      </c>
      <c r="P172" s="7" t="s">
        <v>1637</v>
      </c>
      <c r="Q172" s="7" t="s">
        <v>2997</v>
      </c>
      <c r="S172" s="7" t="s">
        <v>5121</v>
      </c>
      <c r="T172" s="5" t="s">
        <v>21</v>
      </c>
      <c r="U172" s="5" t="s">
        <v>21</v>
      </c>
      <c r="V172" s="7" t="str">
        <f>IF(ISERROR(MATCH('JP PINT 1.0'!C172,#REF!,0)),"",INDEX(#REF!,MATCH('JP PINT 1.0'!C172,#REF!,0),1))</f>
        <v/>
      </c>
    </row>
    <row r="173" spans="1:22" ht="15.95" customHeight="1">
      <c r="B173" s="7">
        <v>2340</v>
      </c>
      <c r="C173" s="7" t="s">
        <v>1326</v>
      </c>
      <c r="D173" s="5" t="s">
        <v>16</v>
      </c>
      <c r="E173" s="21">
        <v>3</v>
      </c>
      <c r="F173" s="34" t="s">
        <v>2332</v>
      </c>
      <c r="G173" s="34" t="s">
        <v>2333</v>
      </c>
      <c r="H173" s="5" t="s">
        <v>1695</v>
      </c>
      <c r="I173" s="7" t="s">
        <v>1327</v>
      </c>
      <c r="J173" s="7" t="s">
        <v>2334</v>
      </c>
      <c r="N173" s="7">
        <v>2710</v>
      </c>
      <c r="O173" s="7" t="s">
        <v>2335</v>
      </c>
      <c r="P173" s="7" t="s">
        <v>1833</v>
      </c>
      <c r="Q173" s="7" t="s">
        <v>2336</v>
      </c>
      <c r="S173" s="7" t="s">
        <v>4029</v>
      </c>
      <c r="T173" s="5" t="s">
        <v>16</v>
      </c>
      <c r="U173" s="5" t="s">
        <v>16</v>
      </c>
      <c r="V173" s="7" t="str">
        <f>IF(ISERROR(MATCH('JP PINT 1.0'!C173,#REF!,0)),"",INDEX(#REF!,MATCH('JP PINT 1.0'!C173,#REF!,0),1))</f>
        <v/>
      </c>
    </row>
    <row r="174" spans="1:22" ht="15.95" customHeight="1">
      <c r="A174" s="7" t="str">
        <f>INDEX(コアインボイス!C:C,MATCH('JP PINT 1.0'!S174,コアインボイス!AC:AC,0),1)</f>
        <v>JBG-044</v>
      </c>
      <c r="B174" s="7">
        <v>2190</v>
      </c>
      <c r="C174" s="7" t="s">
        <v>1309</v>
      </c>
      <c r="D174" s="5" t="s">
        <v>16</v>
      </c>
      <c r="E174" s="21">
        <v>2</v>
      </c>
      <c r="F174" s="30" t="s">
        <v>2265</v>
      </c>
      <c r="G174" s="30" t="s">
        <v>2266</v>
      </c>
      <c r="I174" s="7" t="s">
        <v>1310</v>
      </c>
      <c r="J174" s="7" t="s">
        <v>2267</v>
      </c>
      <c r="N174" s="7">
        <v>2720</v>
      </c>
      <c r="O174" s="7" t="s">
        <v>2268</v>
      </c>
      <c r="P174" s="7" t="s">
        <v>2269</v>
      </c>
      <c r="Q174" s="7" t="s">
        <v>2270</v>
      </c>
      <c r="S174" s="7" t="s">
        <v>4023</v>
      </c>
      <c r="T174" s="5" t="s">
        <v>16</v>
      </c>
      <c r="U174" s="5" t="s">
        <v>16</v>
      </c>
      <c r="V174" s="7" t="str">
        <f>IF(ISERROR(MATCH('JP PINT 1.0'!C174,#REF!,0)),"",INDEX(#REF!,MATCH('JP PINT 1.0'!C174,#REF!,0),1))</f>
        <v/>
      </c>
    </row>
    <row r="175" spans="1:22" ht="15.95" customHeight="1">
      <c r="A175" s="7" t="str">
        <f>INDEX(コアインボイス!C:C,MATCH('JP PINT 1.0'!S175,コアインボイス!AC:AC,0),1)</f>
        <v>JBT-198</v>
      </c>
      <c r="B175" s="7">
        <v>2200</v>
      </c>
      <c r="C175" s="7" t="s">
        <v>1313</v>
      </c>
      <c r="D175" s="5" t="s">
        <v>21</v>
      </c>
      <c r="E175" s="21">
        <v>3</v>
      </c>
      <c r="F175" s="34" t="s">
        <v>2271</v>
      </c>
      <c r="G175" s="34" t="s">
        <v>2272</v>
      </c>
      <c r="H175" s="5" t="s">
        <v>1632</v>
      </c>
      <c r="I175" s="7" t="s">
        <v>2273</v>
      </c>
      <c r="J175" s="7" t="s">
        <v>2274</v>
      </c>
      <c r="M175" s="7" t="s">
        <v>2275</v>
      </c>
      <c r="N175" s="7">
        <v>2730</v>
      </c>
      <c r="O175" s="7" t="s">
        <v>1636</v>
      </c>
      <c r="P175" s="7" t="s">
        <v>1637</v>
      </c>
      <c r="Q175" s="7" t="s">
        <v>2276</v>
      </c>
      <c r="S175" s="7" t="s">
        <v>4025</v>
      </c>
      <c r="T175" s="5" t="s">
        <v>21</v>
      </c>
      <c r="U175" s="5" t="s">
        <v>16</v>
      </c>
      <c r="V175" s="7" t="str">
        <f>IF(ISERROR(MATCH('JP PINT 1.0'!C175,#REF!,0)),"",INDEX(#REF!,MATCH('JP PINT 1.0'!C175,#REF!,0),1))</f>
        <v/>
      </c>
    </row>
    <row r="176" spans="1:22" ht="15.95" customHeight="1">
      <c r="A176" s="7" t="e">
        <f>INDEX(コアインボイス!C:C,MATCH('JP PINT 1.0'!S176,コアインボイス!AC:AC,0),1)</f>
        <v>#N/A</v>
      </c>
      <c r="B176" s="7">
        <v>2210</v>
      </c>
      <c r="C176" s="7" t="s">
        <v>3127</v>
      </c>
      <c r="D176" s="5" t="s">
        <v>16</v>
      </c>
      <c r="E176" s="21">
        <v>3</v>
      </c>
      <c r="F176" s="34" t="s">
        <v>2277</v>
      </c>
      <c r="G176" s="34" t="s">
        <v>1846</v>
      </c>
      <c r="H176" s="5" t="s">
        <v>1656</v>
      </c>
      <c r="I176" s="7" t="s">
        <v>2278</v>
      </c>
      <c r="J176" s="7" t="s">
        <v>2279</v>
      </c>
      <c r="N176" s="7">
        <v>2740</v>
      </c>
      <c r="O176" s="7" t="s">
        <v>1747</v>
      </c>
      <c r="P176" s="7" t="s">
        <v>1748</v>
      </c>
      <c r="Q176" s="7" t="s">
        <v>2280</v>
      </c>
      <c r="S176" s="7" t="s">
        <v>5036</v>
      </c>
      <c r="T176" s="5" t="s">
        <v>16</v>
      </c>
      <c r="U176" s="5" t="s">
        <v>16</v>
      </c>
      <c r="V176" s="7" t="str">
        <f>IF(ISERROR(MATCH('JP PINT 1.0'!C176,#REF!,0)),"",INDEX(#REF!,MATCH('JP PINT 1.0'!C176,#REF!,0),1))</f>
        <v/>
      </c>
    </row>
    <row r="177" spans="1:22" ht="15.95" customHeight="1">
      <c r="A177" s="7" t="str">
        <f>INDEX(コアインボイス!C:C,MATCH('JP PINT 1.0'!S177,コアインボイス!AC:AC,0),1)</f>
        <v>JBT-197</v>
      </c>
      <c r="B177" s="7">
        <v>2220</v>
      </c>
      <c r="C177" s="7" t="s">
        <v>3125</v>
      </c>
      <c r="D177" s="5" t="s">
        <v>16</v>
      </c>
      <c r="E177" s="21">
        <v>3</v>
      </c>
      <c r="F177" s="34" t="s">
        <v>2281</v>
      </c>
      <c r="G177" s="34" t="s">
        <v>2282</v>
      </c>
      <c r="H177" s="5" t="s">
        <v>1695</v>
      </c>
      <c r="I177" s="7" t="s">
        <v>2283</v>
      </c>
      <c r="J177" s="7" t="s">
        <v>2284</v>
      </c>
      <c r="M177" s="7" t="s">
        <v>2285</v>
      </c>
      <c r="N177" s="7">
        <v>2750</v>
      </c>
      <c r="O177" s="7" t="s">
        <v>1839</v>
      </c>
      <c r="P177" s="7" t="s">
        <v>1833</v>
      </c>
      <c r="Q177" s="7" t="s">
        <v>2286</v>
      </c>
      <c r="S177" s="7" t="s">
        <v>4024</v>
      </c>
      <c r="T177" s="5" t="s">
        <v>16</v>
      </c>
      <c r="U177" s="5" t="s">
        <v>16</v>
      </c>
      <c r="V177" s="7" t="str">
        <f>IF(ISERROR(MATCH('JP PINT 1.0'!C177,#REF!,0)),"",INDEX(#REF!,MATCH('JP PINT 1.0'!C177,#REF!,0),1))</f>
        <v/>
      </c>
    </row>
    <row r="178" spans="1:22" ht="15.95" customHeight="1">
      <c r="A178" s="7" t="e">
        <f>INDEX(コアインボイス!C:C,MATCH('JP PINT 1.0'!S178,コアインボイス!AC:AC,0),1)</f>
        <v>#N/A</v>
      </c>
      <c r="N178" s="7">
        <v>2760</v>
      </c>
      <c r="O178" s="7" t="s">
        <v>2998</v>
      </c>
      <c r="P178" s="7" t="s">
        <v>2999</v>
      </c>
      <c r="Q178" s="7" t="s">
        <v>3000</v>
      </c>
      <c r="S178" s="7" t="s">
        <v>5122</v>
      </c>
      <c r="T178" s="5" t="s">
        <v>16</v>
      </c>
      <c r="U178" s="5" t="s">
        <v>16</v>
      </c>
      <c r="V178" s="7" t="str">
        <f>IF(ISERROR(MATCH('JP PINT 1.0'!C178,#REF!,0)),"",INDEX(#REF!,MATCH('JP PINT 1.0'!C178,#REF!,0),1))</f>
        <v/>
      </c>
    </row>
    <row r="179" spans="1:22" ht="15.95" customHeight="1">
      <c r="A179" s="7" t="e">
        <f>INDEX(コアインボイス!C:C,MATCH('JP PINT 1.0'!S179,コアインボイス!AC:AC,0),1)</f>
        <v>#N/A</v>
      </c>
      <c r="B179" s="7">
        <v>2230</v>
      </c>
      <c r="C179" s="7" t="s">
        <v>3129</v>
      </c>
      <c r="D179" s="5" t="s">
        <v>16</v>
      </c>
      <c r="E179" s="21">
        <v>3</v>
      </c>
      <c r="F179" s="34" t="s">
        <v>2287</v>
      </c>
      <c r="G179" s="34" t="s">
        <v>2288</v>
      </c>
      <c r="H179" s="5" t="s">
        <v>1632</v>
      </c>
      <c r="I179" s="7" t="s">
        <v>2289</v>
      </c>
      <c r="J179" s="7" t="s">
        <v>2290</v>
      </c>
      <c r="N179" s="7">
        <v>2770</v>
      </c>
      <c r="O179" s="7" t="s">
        <v>1636</v>
      </c>
      <c r="P179" s="7" t="s">
        <v>1637</v>
      </c>
      <c r="Q179" s="7" t="s">
        <v>2291</v>
      </c>
      <c r="S179" s="7" t="s">
        <v>5037</v>
      </c>
      <c r="T179" s="5" t="s">
        <v>21</v>
      </c>
      <c r="U179" s="5" t="s">
        <v>16</v>
      </c>
      <c r="V179" s="7" t="str">
        <f>IF(ISERROR(MATCH('JP PINT 1.0'!C179,#REF!,0)),"",INDEX(#REF!,MATCH('JP PINT 1.0'!C179,#REF!,0),1))</f>
        <v/>
      </c>
    </row>
    <row r="180" spans="1:22" ht="15.95" customHeight="1">
      <c r="A180" s="7" t="e">
        <f>INDEX(コアインボイス!C:C,MATCH('JP PINT 1.0'!S180,コアインボイス!AC:AC,0),1)</f>
        <v>#N/A</v>
      </c>
      <c r="B180" s="7">
        <v>2240</v>
      </c>
      <c r="C180" s="7" t="s">
        <v>3895</v>
      </c>
      <c r="D180" s="5" t="s">
        <v>16</v>
      </c>
      <c r="E180" s="21">
        <v>2</v>
      </c>
      <c r="F180" s="30" t="s">
        <v>2292</v>
      </c>
      <c r="G180" s="30" t="s">
        <v>2293</v>
      </c>
      <c r="I180" s="7" t="s">
        <v>2294</v>
      </c>
      <c r="J180" s="7" t="s">
        <v>2295</v>
      </c>
      <c r="N180" s="7">
        <v>2780</v>
      </c>
      <c r="O180" s="7" t="s">
        <v>2199</v>
      </c>
      <c r="P180" s="7" t="s">
        <v>1903</v>
      </c>
      <c r="Q180" s="7" t="s">
        <v>2296</v>
      </c>
      <c r="S180" s="7" t="s">
        <v>5038</v>
      </c>
      <c r="T180" s="5" t="s">
        <v>16</v>
      </c>
      <c r="U180" s="5" t="s">
        <v>16</v>
      </c>
      <c r="V180" s="7" t="str">
        <f>IF(ISERROR(MATCH('JP PINT 1.0'!C180,#REF!,0)),"",INDEX(#REF!,MATCH('JP PINT 1.0'!C180,#REF!,0),1))</f>
        <v/>
      </c>
    </row>
    <row r="181" spans="1:22" ht="15.95" customHeight="1">
      <c r="A181" s="7" t="str">
        <f>INDEX(コアインボイス!C:C,MATCH('JP PINT 1.0'!S181,コアインボイス!AC:AC,0),1)</f>
        <v>JBT-200</v>
      </c>
      <c r="B181" s="7">
        <v>2250</v>
      </c>
      <c r="C181" s="7" t="s">
        <v>3801</v>
      </c>
      <c r="D181" s="5" t="s">
        <v>16</v>
      </c>
      <c r="E181" s="21">
        <v>3</v>
      </c>
      <c r="F181" s="34" t="s">
        <v>2297</v>
      </c>
      <c r="G181" s="34" t="s">
        <v>2298</v>
      </c>
      <c r="H181" s="5" t="s">
        <v>1695</v>
      </c>
      <c r="I181" s="7" t="s">
        <v>1220</v>
      </c>
      <c r="J181" s="7" t="s">
        <v>2129</v>
      </c>
      <c r="N181" s="7">
        <v>2790</v>
      </c>
      <c r="O181" s="7" t="s">
        <v>1909</v>
      </c>
      <c r="P181" s="7" t="s">
        <v>1833</v>
      </c>
      <c r="Q181" s="7" t="s">
        <v>2299</v>
      </c>
      <c r="S181" s="7" t="s">
        <v>4026</v>
      </c>
      <c r="T181" s="5" t="s">
        <v>16</v>
      </c>
      <c r="U181" s="5" t="s">
        <v>16</v>
      </c>
      <c r="V181" s="7" t="str">
        <f>IF(ISERROR(MATCH('JP PINT 1.0'!C181,#REF!,0)),"",INDEX(#REF!,MATCH('JP PINT 1.0'!C181,#REF!,0),1))</f>
        <v/>
      </c>
    </row>
    <row r="182" spans="1:22" ht="15.95" customHeight="1">
      <c r="A182" s="7" t="e">
        <f>INDEX(コアインボイス!C:C,MATCH('JP PINT 1.0'!S182,コアインボイス!AC:AC,0),1)</f>
        <v>#N/A</v>
      </c>
      <c r="B182" s="7">
        <v>2260</v>
      </c>
      <c r="C182" s="7" t="s">
        <v>3870</v>
      </c>
      <c r="D182" s="5" t="s">
        <v>16</v>
      </c>
      <c r="E182" s="21">
        <v>3</v>
      </c>
      <c r="F182" s="34" t="s">
        <v>2300</v>
      </c>
      <c r="G182" s="34" t="s">
        <v>2301</v>
      </c>
      <c r="H182" s="5" t="s">
        <v>1695</v>
      </c>
      <c r="I182" s="7" t="s">
        <v>1223</v>
      </c>
      <c r="J182" s="7" t="s">
        <v>2133</v>
      </c>
      <c r="N182" s="7">
        <v>2800</v>
      </c>
      <c r="O182" s="7" t="s">
        <v>1915</v>
      </c>
      <c r="P182" s="7" t="s">
        <v>1833</v>
      </c>
      <c r="Q182" s="7" t="s">
        <v>2302</v>
      </c>
      <c r="S182" s="7" t="s">
        <v>5039</v>
      </c>
      <c r="T182" s="5" t="s">
        <v>16</v>
      </c>
      <c r="U182" s="5" t="s">
        <v>16</v>
      </c>
      <c r="V182" s="7" t="str">
        <f>IF(ISERROR(MATCH('JP PINT 1.0'!C182,#REF!,0)),"",INDEX(#REF!,MATCH('JP PINT 1.0'!C182,#REF!,0),1))</f>
        <v/>
      </c>
    </row>
    <row r="183" spans="1:22" ht="15.95" customHeight="1">
      <c r="A183" s="7" t="e">
        <f>INDEX(コアインボイス!C:C,MATCH('JP PINT 1.0'!S183,コアインボイス!AC:AC,0),1)</f>
        <v>#N/A</v>
      </c>
      <c r="B183" s="7">
        <v>2270</v>
      </c>
      <c r="C183" s="7" t="s">
        <v>3871</v>
      </c>
      <c r="D183" s="5" t="s">
        <v>16</v>
      </c>
      <c r="E183" s="21">
        <v>3</v>
      </c>
      <c r="F183" s="34" t="s">
        <v>2303</v>
      </c>
      <c r="G183" s="34" t="s">
        <v>2304</v>
      </c>
      <c r="H183" s="5" t="s">
        <v>1695</v>
      </c>
      <c r="I183" s="7" t="s">
        <v>2305</v>
      </c>
      <c r="J183" s="7" t="s">
        <v>2137</v>
      </c>
      <c r="N183" s="7">
        <v>2810</v>
      </c>
      <c r="O183" s="7" t="s">
        <v>1927</v>
      </c>
      <c r="P183" s="7" t="s">
        <v>1833</v>
      </c>
      <c r="Q183" s="7" t="s">
        <v>2306</v>
      </c>
      <c r="S183" s="7" t="s">
        <v>5040</v>
      </c>
      <c r="T183" s="5" t="s">
        <v>16</v>
      </c>
      <c r="U183" s="5" t="s">
        <v>16</v>
      </c>
      <c r="V183" s="7" t="str">
        <f>IF(ISERROR(MATCH('JP PINT 1.0'!C183,#REF!,0)),"",INDEX(#REF!,MATCH('JP PINT 1.0'!C183,#REF!,0),1))</f>
        <v/>
      </c>
    </row>
    <row r="184" spans="1:22" ht="15.95" customHeight="1">
      <c r="A184" s="7" t="e">
        <f>INDEX(コアインボイス!C:C,MATCH('JP PINT 1.0'!S184,コアインボイス!AC:AC,0),1)</f>
        <v>#N/A</v>
      </c>
      <c r="B184" s="7">
        <v>2280</v>
      </c>
      <c r="C184" s="7" t="s">
        <v>3872</v>
      </c>
      <c r="D184" s="5" t="s">
        <v>16</v>
      </c>
      <c r="E184" s="21">
        <v>3</v>
      </c>
      <c r="F184" s="34" t="s">
        <v>2307</v>
      </c>
      <c r="G184" s="34" t="s">
        <v>2308</v>
      </c>
      <c r="H184" s="5" t="s">
        <v>1695</v>
      </c>
      <c r="I184" s="7" t="s">
        <v>1217</v>
      </c>
      <c r="J184" s="7" t="s">
        <v>2142</v>
      </c>
      <c r="N184" s="7">
        <v>2820</v>
      </c>
      <c r="O184" s="7" t="s">
        <v>1933</v>
      </c>
      <c r="P184" s="7" t="s">
        <v>1702</v>
      </c>
      <c r="Q184" s="7" t="s">
        <v>2309</v>
      </c>
      <c r="S184" s="7" t="s">
        <v>5041</v>
      </c>
      <c r="T184" s="5" t="s">
        <v>16</v>
      </c>
      <c r="U184" s="5" t="s">
        <v>16</v>
      </c>
      <c r="V184" s="7" t="str">
        <f>IF(ISERROR(MATCH('JP PINT 1.0'!C184,#REF!,0)),"",INDEX(#REF!,MATCH('JP PINT 1.0'!C184,#REF!,0),1))</f>
        <v/>
      </c>
    </row>
    <row r="185" spans="1:22" ht="15.95" customHeight="1">
      <c r="A185" s="7" t="e">
        <f>INDEX(コアインボイス!C:C,MATCH('JP PINT 1.0'!S185,コアインボイス!AC:AC,0),1)</f>
        <v>#N/A</v>
      </c>
      <c r="B185" s="7">
        <v>2290</v>
      </c>
      <c r="C185" s="7" t="s">
        <v>3873</v>
      </c>
      <c r="D185" s="5" t="s">
        <v>16</v>
      </c>
      <c r="E185" s="21">
        <v>3</v>
      </c>
      <c r="F185" s="34" t="s">
        <v>2310</v>
      </c>
      <c r="G185" s="34" t="s">
        <v>2311</v>
      </c>
      <c r="H185" s="5" t="s">
        <v>1695</v>
      </c>
      <c r="I185" s="7" t="s">
        <v>1937</v>
      </c>
      <c r="J185" s="7" t="s">
        <v>2146</v>
      </c>
      <c r="N185" s="7">
        <v>2830</v>
      </c>
      <c r="O185" s="7" t="s">
        <v>1941</v>
      </c>
      <c r="P185" s="7" t="s">
        <v>1702</v>
      </c>
      <c r="Q185" s="7" t="s">
        <v>2312</v>
      </c>
      <c r="S185" s="7" t="s">
        <v>5042</v>
      </c>
      <c r="T185" s="5" t="s">
        <v>16</v>
      </c>
      <c r="U185" s="5" t="s">
        <v>16</v>
      </c>
      <c r="V185" s="7" t="str">
        <f>IF(ISERROR(MATCH('JP PINT 1.0'!C185,#REF!,0)),"",INDEX(#REF!,MATCH('JP PINT 1.0'!C185,#REF!,0),1))</f>
        <v/>
      </c>
    </row>
    <row r="186" spans="1:22" ht="15.95" customHeight="1">
      <c r="A186" s="7" t="e">
        <f>INDEX(コアインボイス!C:C,MATCH('JP PINT 1.0'!S186,コアインボイス!AC:AC,0),1)</f>
        <v>#N/A</v>
      </c>
      <c r="N186" s="7">
        <v>2840</v>
      </c>
      <c r="O186" s="7" t="s">
        <v>2951</v>
      </c>
      <c r="P186" s="7" t="s">
        <v>2952</v>
      </c>
      <c r="Q186" s="7" t="s">
        <v>3001</v>
      </c>
      <c r="S186" s="7" t="s">
        <v>5123</v>
      </c>
      <c r="T186" s="5" t="s">
        <v>16</v>
      </c>
      <c r="U186" s="5" t="s">
        <v>65</v>
      </c>
      <c r="V186" s="7" t="str">
        <f>IF(ISERROR(MATCH('JP PINT 1.0'!C186,#REF!,0)),"",INDEX(#REF!,MATCH('JP PINT 1.0'!C186,#REF!,0),1))</f>
        <v/>
      </c>
    </row>
    <row r="187" spans="1:22" ht="15.95" customHeight="1">
      <c r="A187" s="7" t="e">
        <f>INDEX(コアインボイス!C:C,MATCH('JP PINT 1.0'!S187,コアインボイス!AC:AC,0),1)</f>
        <v>#N/A</v>
      </c>
      <c r="B187" s="7">
        <v>2300</v>
      </c>
      <c r="C187" s="7" t="s">
        <v>3874</v>
      </c>
      <c r="D187" s="5" t="s">
        <v>16</v>
      </c>
      <c r="E187" s="21">
        <v>3</v>
      </c>
      <c r="F187" s="34" t="s">
        <v>2313</v>
      </c>
      <c r="G187" s="34" t="s">
        <v>2314</v>
      </c>
      <c r="H187" s="5" t="s">
        <v>1695</v>
      </c>
      <c r="I187" s="7" t="s">
        <v>1223</v>
      </c>
      <c r="J187" s="7" t="s">
        <v>2150</v>
      </c>
      <c r="L187" s="7" t="s">
        <v>1939</v>
      </c>
      <c r="N187" s="7">
        <v>2850</v>
      </c>
      <c r="O187" s="7" t="s">
        <v>1920</v>
      </c>
      <c r="P187" s="7" t="s">
        <v>2253</v>
      </c>
      <c r="Q187" s="7" t="s">
        <v>2315</v>
      </c>
      <c r="S187" s="7" t="s">
        <v>5043</v>
      </c>
      <c r="T187" s="5" t="s">
        <v>21</v>
      </c>
      <c r="U187" s="5" t="s">
        <v>21</v>
      </c>
      <c r="V187" s="7" t="str">
        <f>IF(ISERROR(MATCH('JP PINT 1.0'!C187,#REF!,0)),"",INDEX(#REF!,MATCH('JP PINT 1.0'!C187,#REF!,0),1))</f>
        <v/>
      </c>
    </row>
    <row r="188" spans="1:22" ht="15.95" customHeight="1">
      <c r="A188" s="7" t="e">
        <f>INDEX(コアインボイス!C:C,MATCH('JP PINT 1.0'!S188,コアインボイス!AC:AC,0),1)</f>
        <v>#N/A</v>
      </c>
      <c r="N188" s="7">
        <v>2860</v>
      </c>
      <c r="O188" s="7" t="s">
        <v>2954</v>
      </c>
      <c r="P188" s="7" t="s">
        <v>2955</v>
      </c>
      <c r="Q188" s="7" t="s">
        <v>3002</v>
      </c>
      <c r="S188" s="7" t="s">
        <v>5124</v>
      </c>
      <c r="T188" s="5" t="s">
        <v>16</v>
      </c>
      <c r="U188" s="5" t="s">
        <v>16</v>
      </c>
      <c r="V188" s="7" t="str">
        <f>IF(ISERROR(MATCH('JP PINT 1.0'!C188,#REF!,0)),"",INDEX(#REF!,MATCH('JP PINT 1.0'!C188,#REF!,0),1))</f>
        <v/>
      </c>
    </row>
    <row r="189" spans="1:22" ht="15.95" customHeight="1">
      <c r="A189" s="7" t="e">
        <f>INDEX(コアインボイス!C:C,MATCH('JP PINT 1.0'!S189,コアインボイス!AC:AC,0),1)</f>
        <v>#N/A</v>
      </c>
      <c r="B189" s="7">
        <v>2310</v>
      </c>
      <c r="C189" s="7" t="s">
        <v>3875</v>
      </c>
      <c r="D189" s="5" t="s">
        <v>16</v>
      </c>
      <c r="E189" s="21">
        <v>3</v>
      </c>
      <c r="F189" s="34" t="s">
        <v>2316</v>
      </c>
      <c r="G189" s="34" t="s">
        <v>2317</v>
      </c>
      <c r="H189" s="5" t="s">
        <v>1656</v>
      </c>
      <c r="I189" s="7" t="s">
        <v>1228</v>
      </c>
      <c r="J189" s="7" t="s">
        <v>2154</v>
      </c>
      <c r="L189" s="7" t="s">
        <v>1946</v>
      </c>
      <c r="N189" s="7">
        <v>2870</v>
      </c>
      <c r="O189" s="7" t="s">
        <v>1948</v>
      </c>
      <c r="P189" s="7" t="s">
        <v>1660</v>
      </c>
      <c r="Q189" s="7" t="s">
        <v>2318</v>
      </c>
      <c r="S189" s="7" t="s">
        <v>5044</v>
      </c>
      <c r="T189" s="5" t="s">
        <v>21</v>
      </c>
      <c r="U189" s="5" t="s">
        <v>16</v>
      </c>
      <c r="V189" s="7" t="str">
        <f>IF(ISERROR(MATCH('JP PINT 1.0'!C189,#REF!,0)),"",INDEX(#REF!,MATCH('JP PINT 1.0'!C189,#REF!,0),1))</f>
        <v/>
      </c>
    </row>
    <row r="190" spans="1:22" ht="15.95" customHeight="1">
      <c r="A190" s="7" t="e">
        <f>INDEX(コアインボイス!C:C,MATCH('JP PINT 1.0'!S190,コアインボイス!AC:AC,0),1)</f>
        <v>#N/A</v>
      </c>
      <c r="B190" s="7">
        <v>2350</v>
      </c>
      <c r="C190" s="7" t="s">
        <v>3624</v>
      </c>
      <c r="D190" s="5" t="s">
        <v>16</v>
      </c>
      <c r="E190" s="21">
        <v>2</v>
      </c>
      <c r="F190" s="30" t="s">
        <v>2337</v>
      </c>
      <c r="G190" s="30" t="s">
        <v>2338</v>
      </c>
      <c r="I190" s="7" t="s">
        <v>2339</v>
      </c>
      <c r="J190" s="7" t="s">
        <v>2340</v>
      </c>
      <c r="N190" s="7">
        <v>2880</v>
      </c>
      <c r="O190" s="7" t="s">
        <v>2341</v>
      </c>
      <c r="P190" s="7" t="s">
        <v>2342</v>
      </c>
      <c r="Q190" s="7" t="s">
        <v>2343</v>
      </c>
      <c r="S190" s="7" t="s">
        <v>5045</v>
      </c>
      <c r="T190" s="5" t="s">
        <v>16</v>
      </c>
      <c r="U190" s="5" t="s">
        <v>16</v>
      </c>
      <c r="V190" s="7" t="str">
        <f>IF(ISERROR(MATCH('JP PINT 1.0'!C190,#REF!,0)),"",INDEX(#REF!,MATCH('JP PINT 1.0'!C190,#REF!,0),1))</f>
        <v/>
      </c>
    </row>
    <row r="191" spans="1:22" ht="15.95" customHeight="1">
      <c r="A191" s="7" t="e">
        <f>INDEX(コアインボイス!C:C,MATCH('JP PINT 1.0'!S191,コアインボイス!AC:AC,0),1)</f>
        <v>#N/A</v>
      </c>
      <c r="B191" s="7">
        <v>2360</v>
      </c>
      <c r="C191" s="7" t="s">
        <v>3626</v>
      </c>
      <c r="D191" s="5" t="s">
        <v>16</v>
      </c>
      <c r="E191" s="21">
        <v>3</v>
      </c>
      <c r="F191" s="34" t="s">
        <v>2344</v>
      </c>
      <c r="G191" s="34" t="s">
        <v>2345</v>
      </c>
      <c r="H191" s="5" t="s">
        <v>1632</v>
      </c>
      <c r="I191" s="7" t="s">
        <v>2346</v>
      </c>
      <c r="J191" s="7" t="s">
        <v>2347</v>
      </c>
      <c r="L191" s="7" t="s">
        <v>2348</v>
      </c>
      <c r="N191" s="7">
        <v>2890</v>
      </c>
      <c r="O191" s="7" t="s">
        <v>1636</v>
      </c>
      <c r="P191" s="7" t="s">
        <v>1637</v>
      </c>
      <c r="Q191" s="7" t="s">
        <v>2349</v>
      </c>
      <c r="S191" s="7" t="s">
        <v>5046</v>
      </c>
      <c r="T191" s="5" t="s">
        <v>16</v>
      </c>
      <c r="U191" s="5" t="s">
        <v>16</v>
      </c>
      <c r="V191" s="7" t="str">
        <f>IF(ISERROR(MATCH('JP PINT 1.0'!C191,#REF!,0)),"",INDEX(#REF!,MATCH('JP PINT 1.0'!C191,#REF!,0),1))</f>
        <v/>
      </c>
    </row>
    <row r="192" spans="1:22" ht="15.95" customHeight="1">
      <c r="A192" s="7" t="e">
        <f>INDEX(コアインボイス!C:C,MATCH('JP PINT 1.0'!S192,コアインボイス!AC:AC,0),1)</f>
        <v>#N/A</v>
      </c>
      <c r="N192" s="7">
        <v>2900</v>
      </c>
      <c r="O192" s="7" t="s">
        <v>3003</v>
      </c>
      <c r="P192" s="7" t="s">
        <v>2269</v>
      </c>
      <c r="Q192" s="7" t="s">
        <v>3004</v>
      </c>
      <c r="S192" s="7" t="s">
        <v>5125</v>
      </c>
      <c r="T192" s="5" t="s">
        <v>16</v>
      </c>
      <c r="U192" s="5" t="s">
        <v>16</v>
      </c>
      <c r="V192" s="7" t="str">
        <f>IF(ISERROR(MATCH('JP PINT 1.0'!C192,#REF!,0)),"",INDEX(#REF!,MATCH('JP PINT 1.0'!C192,#REF!,0),1))</f>
        <v/>
      </c>
    </row>
    <row r="193" spans="1:22" ht="15.95" customHeight="1">
      <c r="A193" s="7" t="e">
        <f>INDEX(コアインボイス!C:C,MATCH('JP PINT 1.0'!S193,コアインボイス!AC:AC,0),1)</f>
        <v>#N/A</v>
      </c>
      <c r="B193" s="7">
        <v>2370</v>
      </c>
      <c r="C193" s="7" t="s">
        <v>3630</v>
      </c>
      <c r="D193" s="5" t="s">
        <v>16</v>
      </c>
      <c r="E193" s="21">
        <v>3</v>
      </c>
      <c r="F193" s="34" t="s">
        <v>2350</v>
      </c>
      <c r="G193" s="34" t="s">
        <v>2351</v>
      </c>
      <c r="H193" s="5" t="s">
        <v>1632</v>
      </c>
      <c r="I193" s="7" t="s">
        <v>2352</v>
      </c>
      <c r="J193" s="7" t="s">
        <v>2353</v>
      </c>
      <c r="N193" s="7">
        <v>2910</v>
      </c>
      <c r="O193" s="7" t="s">
        <v>1636</v>
      </c>
      <c r="P193" s="7" t="s">
        <v>1637</v>
      </c>
      <c r="Q193" s="7" t="s">
        <v>2354</v>
      </c>
      <c r="S193" s="7" t="s">
        <v>5047</v>
      </c>
      <c r="T193" s="5" t="s">
        <v>21</v>
      </c>
      <c r="U193" s="5" t="s">
        <v>16</v>
      </c>
      <c r="V193" s="7" t="str">
        <f>IF(ISERROR(MATCH('JP PINT 1.0'!C193,#REF!,0)),"",INDEX(#REF!,MATCH('JP PINT 1.0'!C193,#REF!,0),1))</f>
        <v/>
      </c>
    </row>
    <row r="194" spans="1:22" ht="15.95" customHeight="1">
      <c r="A194" s="7" t="str">
        <f>INDEX(コアインボイス!C:C,MATCH('JP PINT 1.0'!S194,コアインボイス!AC:AC,0),1)</f>
        <v>JBG-050</v>
      </c>
      <c r="B194" s="7">
        <v>1210</v>
      </c>
      <c r="C194" s="7" t="s">
        <v>1367</v>
      </c>
      <c r="D194" s="5" t="s">
        <v>65</v>
      </c>
      <c r="E194" s="21">
        <v>1</v>
      </c>
      <c r="F194" s="29" t="s">
        <v>1368</v>
      </c>
      <c r="G194" s="29" t="s">
        <v>1756</v>
      </c>
      <c r="I194" s="7" t="s">
        <v>1369</v>
      </c>
      <c r="J194" s="7" t="s">
        <v>1757</v>
      </c>
      <c r="N194" s="7">
        <v>2920</v>
      </c>
      <c r="O194" s="7" t="s">
        <v>1758</v>
      </c>
      <c r="P194" s="7" t="s">
        <v>1759</v>
      </c>
      <c r="Q194" s="7" t="s">
        <v>1760</v>
      </c>
      <c r="S194" s="7" t="s">
        <v>4054</v>
      </c>
      <c r="T194" s="5" t="s">
        <v>65</v>
      </c>
      <c r="U194" s="5" t="s">
        <v>65</v>
      </c>
      <c r="V194" s="7" t="str">
        <f>IF(ISERROR(MATCH('JP PINT 1.0'!C194,#REF!,0)),"",INDEX(#REF!,MATCH('JP PINT 1.0'!C194,#REF!,0),1))</f>
        <v/>
      </c>
    </row>
    <row r="195" spans="1:22" ht="15.95" customHeight="1">
      <c r="A195" s="7" t="str">
        <f>INDEX(コアインボイス!C:C,MATCH('JP PINT 1.0'!S195,コアインボイス!AC:AC,0),1)</f>
        <v>JBT-216</v>
      </c>
      <c r="B195" s="7">
        <v>1220</v>
      </c>
      <c r="C195" s="7" t="s">
        <v>3860</v>
      </c>
      <c r="D195" s="5" t="s">
        <v>16</v>
      </c>
      <c r="E195" s="21">
        <v>2</v>
      </c>
      <c r="F195" s="30" t="s">
        <v>1761</v>
      </c>
      <c r="G195" s="30" t="s">
        <v>1762</v>
      </c>
      <c r="H195" s="5" t="s">
        <v>1632</v>
      </c>
      <c r="I195" s="7" t="s">
        <v>1763</v>
      </c>
      <c r="J195" s="7" t="s">
        <v>1764</v>
      </c>
      <c r="N195" s="7">
        <v>2930</v>
      </c>
      <c r="O195" s="7" t="s">
        <v>1765</v>
      </c>
      <c r="P195" s="7" t="s">
        <v>1637</v>
      </c>
      <c r="Q195" s="7" t="s">
        <v>1766</v>
      </c>
      <c r="S195" s="7" t="s">
        <v>5000</v>
      </c>
      <c r="T195" s="5" t="s">
        <v>16</v>
      </c>
      <c r="U195" s="5" t="s">
        <v>65</v>
      </c>
      <c r="V195" s="7" t="str">
        <f>IF(ISERROR(MATCH('JP PINT 1.0'!C195,#REF!,0)),"",INDEX(#REF!,MATCH('JP PINT 1.0'!C195,#REF!,0),1))</f>
        <v/>
      </c>
    </row>
    <row r="196" spans="1:22" ht="15.95" customHeight="1">
      <c r="A196" s="7" t="str">
        <f>INDEX(コアインボイス!C:C,MATCH('JP PINT 1.0'!S196,コアインボイス!AC:AC,0),1)</f>
        <v>JBT-217</v>
      </c>
      <c r="B196" s="7">
        <v>1230</v>
      </c>
      <c r="C196" s="7" t="s">
        <v>1371</v>
      </c>
      <c r="D196" s="5" t="s">
        <v>16</v>
      </c>
      <c r="E196" s="21">
        <v>2</v>
      </c>
      <c r="F196" s="30" t="s">
        <v>1767</v>
      </c>
      <c r="G196" s="30" t="s">
        <v>1756</v>
      </c>
      <c r="H196" s="5" t="s">
        <v>1695</v>
      </c>
      <c r="I196" s="7" t="s">
        <v>1372</v>
      </c>
      <c r="J196" s="7" t="s">
        <v>1768</v>
      </c>
      <c r="L196" s="10" t="s">
        <v>1769</v>
      </c>
      <c r="M196" s="7" t="s">
        <v>1770</v>
      </c>
      <c r="N196" s="7">
        <v>2940</v>
      </c>
      <c r="O196" s="7" t="s">
        <v>1771</v>
      </c>
      <c r="P196" s="7" t="s">
        <v>1702</v>
      </c>
      <c r="Q196" s="7" t="s">
        <v>1772</v>
      </c>
      <c r="S196" s="7" t="s">
        <v>4055</v>
      </c>
      <c r="T196" s="5" t="s">
        <v>16</v>
      </c>
      <c r="U196" s="5" t="s">
        <v>65</v>
      </c>
      <c r="V196" s="7" t="str">
        <f>IF(ISERROR(MATCH('JP PINT 1.0'!C196,#REF!,0)),"",INDEX(#REF!,MATCH('JP PINT 1.0'!C196,#REF!,0),1))</f>
        <v/>
      </c>
    </row>
    <row r="197" spans="1:22" ht="15.95" customHeight="1">
      <c r="A197" s="7" t="str">
        <f>INDEX(コアインボイス!C:C,MATCH('JP PINT 1.0'!S197,コアインボイス!AC:AC,0),1)</f>
        <v>JBT-220</v>
      </c>
      <c r="B197" s="7">
        <v>1240</v>
      </c>
      <c r="C197" s="7" t="s">
        <v>3861</v>
      </c>
      <c r="D197" s="5" t="s">
        <v>16</v>
      </c>
      <c r="E197" s="21">
        <v>2</v>
      </c>
      <c r="F197" s="30" t="s">
        <v>1773</v>
      </c>
      <c r="G197" s="30" t="s">
        <v>1774</v>
      </c>
      <c r="H197" s="5" t="s">
        <v>1775</v>
      </c>
      <c r="I197" s="7" t="s">
        <v>1776</v>
      </c>
      <c r="J197" s="7" t="s">
        <v>1777</v>
      </c>
      <c r="N197" s="7">
        <v>2950</v>
      </c>
      <c r="O197" s="7" t="s">
        <v>1778</v>
      </c>
      <c r="P197" s="7" t="s">
        <v>1779</v>
      </c>
      <c r="Q197" s="7" t="s">
        <v>1780</v>
      </c>
      <c r="S197" s="7" t="s">
        <v>5001</v>
      </c>
      <c r="T197" s="5" t="s">
        <v>16</v>
      </c>
      <c r="U197" s="5" t="s">
        <v>16</v>
      </c>
      <c r="V197" s="7" t="str">
        <f>IF(ISERROR(MATCH('JP PINT 1.0'!C197,#REF!,0)),"",INDEX(#REF!,MATCH('JP PINT 1.0'!C197,#REF!,0),1))</f>
        <v/>
      </c>
    </row>
    <row r="198" spans="1:22" ht="15.95" customHeight="1">
      <c r="A198" s="7" t="str">
        <f>INDEX(コアインボイス!C:C,MATCH('JP PINT 1.0'!S198,コアインボイス!AC:AC,0),1)</f>
        <v>JBT-218</v>
      </c>
      <c r="B198" s="7">
        <v>1250</v>
      </c>
      <c r="C198" s="7" t="s">
        <v>1374</v>
      </c>
      <c r="D198" s="5" t="s">
        <v>16</v>
      </c>
      <c r="E198" s="21">
        <v>2</v>
      </c>
      <c r="F198" s="30" t="s">
        <v>1781</v>
      </c>
      <c r="G198" s="30" t="s">
        <v>1782</v>
      </c>
      <c r="H198" s="5" t="s">
        <v>1640</v>
      </c>
      <c r="I198" s="7" t="s">
        <v>1375</v>
      </c>
      <c r="J198" s="7" t="s">
        <v>1783</v>
      </c>
      <c r="K198" s="7" t="s">
        <v>1642</v>
      </c>
      <c r="L198" s="7" t="s">
        <v>1643</v>
      </c>
      <c r="N198" s="7">
        <v>2960</v>
      </c>
      <c r="O198" s="7" t="s">
        <v>1784</v>
      </c>
      <c r="P198" s="7" t="s">
        <v>1645</v>
      </c>
      <c r="Q198" s="7" t="s">
        <v>1785</v>
      </c>
      <c r="S198" s="7" t="s">
        <v>4056</v>
      </c>
      <c r="T198" s="5" t="s">
        <v>16</v>
      </c>
      <c r="U198" s="5" t="s">
        <v>16</v>
      </c>
      <c r="V198" s="7" t="str">
        <f>IF(ISERROR(MATCH('JP PINT 1.0'!C198,#REF!,0)),"",INDEX(#REF!,MATCH('JP PINT 1.0'!C198,#REF!,0),1))</f>
        <v/>
      </c>
    </row>
    <row r="199" spans="1:22" ht="15.95" customHeight="1">
      <c r="A199" s="7" t="str">
        <f>INDEX(コアインボイス!C:C,MATCH('JP PINT 1.0'!S199,コアインボイス!AC:AC,0),1)</f>
        <v>JBG-023</v>
      </c>
      <c r="B199" s="7">
        <v>2380</v>
      </c>
      <c r="C199" s="7" t="s">
        <v>3896</v>
      </c>
      <c r="D199" s="5" t="s">
        <v>65</v>
      </c>
      <c r="E199" s="21">
        <v>1</v>
      </c>
      <c r="F199" s="29" t="s">
        <v>2355</v>
      </c>
      <c r="G199" s="29" t="s">
        <v>2356</v>
      </c>
      <c r="I199" s="7" t="s">
        <v>2357</v>
      </c>
      <c r="J199" s="7" t="s">
        <v>2358</v>
      </c>
      <c r="N199" s="7">
        <v>2970</v>
      </c>
      <c r="O199" s="7" t="s">
        <v>2359</v>
      </c>
      <c r="P199" s="7" t="s">
        <v>2360</v>
      </c>
      <c r="Q199" s="7" t="s">
        <v>2361</v>
      </c>
      <c r="S199" s="7" t="s">
        <v>5048</v>
      </c>
      <c r="T199" s="5" t="s">
        <v>65</v>
      </c>
      <c r="U199" s="5" t="s">
        <v>65</v>
      </c>
      <c r="V199" s="7" t="str">
        <f>IF(ISERROR(MATCH('JP PINT 1.0'!C199,#REF!,0)),"",INDEX(#REF!,MATCH('JP PINT 1.0'!C199,#REF!,0),1))</f>
        <v/>
      </c>
    </row>
    <row r="200" spans="1:22" ht="15.95" customHeight="1">
      <c r="A200" s="7" t="str">
        <f>INDEX(コアインボイス!C:C,MATCH('JP PINT 1.0'!S200,コアインボイス!AC:AC,0),1)</f>
        <v>JBT-105</v>
      </c>
      <c r="B200" s="7">
        <v>2390</v>
      </c>
      <c r="C200" s="7" t="s">
        <v>3876</v>
      </c>
      <c r="D200" s="5" t="s">
        <v>16</v>
      </c>
      <c r="E200" s="21">
        <v>2</v>
      </c>
      <c r="F200" s="30" t="s">
        <v>2362</v>
      </c>
      <c r="G200" s="30" t="s">
        <v>2363</v>
      </c>
      <c r="H200" s="5" t="s">
        <v>1632</v>
      </c>
      <c r="I200" s="7" t="s">
        <v>2364</v>
      </c>
      <c r="J200" s="7" t="s">
        <v>2365</v>
      </c>
      <c r="N200" s="7">
        <v>2980</v>
      </c>
      <c r="O200" s="7" t="s">
        <v>1636</v>
      </c>
      <c r="P200" s="7" t="s">
        <v>1637</v>
      </c>
      <c r="Q200" s="7" t="s">
        <v>2366</v>
      </c>
      <c r="S200" s="7" t="s">
        <v>5049</v>
      </c>
      <c r="T200" s="5" t="s">
        <v>16</v>
      </c>
      <c r="U200" s="5" t="s">
        <v>16</v>
      </c>
      <c r="V200" s="7" t="str">
        <f>IF(ISERROR(MATCH('JP PINT 1.0'!C200,#REF!,0)),"",INDEX(#REF!,MATCH('JP PINT 1.0'!C200,#REF!,0),1))</f>
        <v/>
      </c>
    </row>
    <row r="201" spans="1:22" ht="15.95" customHeight="1">
      <c r="A201" s="7" t="str">
        <f>INDEX(コアインボイス!C:C,MATCH('JP PINT 1.0'!S201,コアインボイス!AC:AC,0),1)</f>
        <v>JBT-103</v>
      </c>
      <c r="B201" s="7">
        <v>2400</v>
      </c>
      <c r="C201" s="7" t="s">
        <v>3877</v>
      </c>
      <c r="D201" s="5" t="s">
        <v>21</v>
      </c>
      <c r="E201" s="21">
        <v>2</v>
      </c>
      <c r="F201" s="30" t="s">
        <v>2367</v>
      </c>
      <c r="G201" s="30" t="s">
        <v>2356</v>
      </c>
      <c r="H201" s="5" t="s">
        <v>1775</v>
      </c>
      <c r="I201" s="7" t="s">
        <v>2368</v>
      </c>
      <c r="J201" s="7" t="s">
        <v>2369</v>
      </c>
      <c r="L201" s="7" t="s">
        <v>2370</v>
      </c>
      <c r="N201" s="7">
        <v>2990</v>
      </c>
      <c r="O201" s="7" t="s">
        <v>2371</v>
      </c>
      <c r="P201" s="7" t="s">
        <v>1779</v>
      </c>
      <c r="Q201" s="7" t="s">
        <v>2372</v>
      </c>
      <c r="S201" s="7" t="s">
        <v>5050</v>
      </c>
      <c r="T201" s="5" t="s">
        <v>21</v>
      </c>
      <c r="U201" s="5" t="s">
        <v>16</v>
      </c>
      <c r="V201" s="7" t="str">
        <f>IF(ISERROR(MATCH('JP PINT 1.0'!C201,#REF!,0)),"",INDEX(#REF!,MATCH('JP PINT 1.0'!C201,#REF!,0),1))</f>
        <v/>
      </c>
    </row>
    <row r="202" spans="1:22" ht="15.95" customHeight="1">
      <c r="A202" s="7" t="str">
        <f>INDEX(コアインボイス!C:C,MATCH('JP PINT 1.0'!S202,コアインボイス!AC:AC,0),1)</f>
        <v>JBT-104</v>
      </c>
      <c r="B202" s="7">
        <v>2410</v>
      </c>
      <c r="C202" s="7" t="s">
        <v>3878</v>
      </c>
      <c r="D202" s="5" t="s">
        <v>16</v>
      </c>
      <c r="E202" s="21">
        <v>2</v>
      </c>
      <c r="F202" s="30" t="s">
        <v>2373</v>
      </c>
      <c r="G202" s="30" t="s">
        <v>2374</v>
      </c>
      <c r="H202" s="5" t="s">
        <v>1640</v>
      </c>
      <c r="I202" s="7" t="s">
        <v>2375</v>
      </c>
      <c r="J202" s="7" t="s">
        <v>2376</v>
      </c>
      <c r="K202" s="7" t="s">
        <v>1642</v>
      </c>
      <c r="L202" s="7" t="s">
        <v>1643</v>
      </c>
      <c r="N202" s="7">
        <v>3000</v>
      </c>
      <c r="O202" s="7" t="s">
        <v>2377</v>
      </c>
      <c r="P202" s="7" t="s">
        <v>1645</v>
      </c>
      <c r="Q202" s="7" t="s">
        <v>2378</v>
      </c>
      <c r="S202" s="7" t="s">
        <v>5051</v>
      </c>
      <c r="T202" s="5" t="s">
        <v>16</v>
      </c>
      <c r="U202" s="5" t="s">
        <v>16</v>
      </c>
      <c r="V202" s="7" t="str">
        <f>IF(ISERROR(MATCH('JP PINT 1.0'!C202,#REF!,0)),"",INDEX(#REF!,MATCH('JP PINT 1.0'!C202,#REF!,0),1))</f>
        <v/>
      </c>
    </row>
    <row r="203" spans="1:22" ht="15.95" customHeight="1">
      <c r="A203" s="7" t="str">
        <f>INDEX(コアインボイス!C:C,MATCH('JP PINT 1.0'!S203,コアインボイス!AC:AC,0),1)</f>
        <v>JBT-106</v>
      </c>
      <c r="B203" s="7">
        <v>2420</v>
      </c>
      <c r="C203" s="7" t="s">
        <v>3879</v>
      </c>
      <c r="D203" s="5" t="s">
        <v>16</v>
      </c>
      <c r="E203" s="21">
        <v>2</v>
      </c>
      <c r="F203" s="30" t="s">
        <v>2379</v>
      </c>
      <c r="G203" s="30" t="s">
        <v>2380</v>
      </c>
      <c r="H203" s="5" t="s">
        <v>1656</v>
      </c>
      <c r="I203" s="7" t="s">
        <v>2381</v>
      </c>
      <c r="J203" s="7" t="s">
        <v>2382</v>
      </c>
      <c r="N203" s="7">
        <v>3010</v>
      </c>
      <c r="O203" s="7" t="s">
        <v>2383</v>
      </c>
      <c r="P203" s="7" t="s">
        <v>1637</v>
      </c>
      <c r="Q203" s="7" t="s">
        <v>2384</v>
      </c>
      <c r="S203" s="7" t="s">
        <v>5052</v>
      </c>
      <c r="T203" s="5" t="s">
        <v>16</v>
      </c>
      <c r="U203" s="5" t="s">
        <v>16</v>
      </c>
      <c r="V203" s="7" t="str">
        <f>IF(ISERROR(MATCH('JP PINT 1.0'!C203,#REF!,0)),"",INDEX(#REF!,MATCH('JP PINT 1.0'!C203,#REF!,0),1))</f>
        <v/>
      </c>
    </row>
    <row r="204" spans="1:22" ht="15.95" customHeight="1">
      <c r="A204" s="7" t="str">
        <f>INDEX(コアインボイス!C:C,MATCH('JP PINT 1.0'!S204,コアインボイス!AC:AC,0),1)</f>
        <v>JBG-065</v>
      </c>
      <c r="B204" s="7">
        <v>2430</v>
      </c>
      <c r="C204" s="7" t="s">
        <v>1330</v>
      </c>
      <c r="D204" s="5" t="s">
        <v>65</v>
      </c>
      <c r="E204" s="21">
        <v>1</v>
      </c>
      <c r="F204" s="29" t="s">
        <v>1331</v>
      </c>
      <c r="G204" s="29" t="s">
        <v>2385</v>
      </c>
      <c r="I204" s="7" t="s">
        <v>1332</v>
      </c>
      <c r="J204" s="7" t="s">
        <v>2386</v>
      </c>
      <c r="N204" s="7">
        <v>3020</v>
      </c>
      <c r="O204" s="7" t="s">
        <v>2387</v>
      </c>
      <c r="P204" s="7" t="s">
        <v>2388</v>
      </c>
      <c r="Q204" s="7" t="s">
        <v>2389</v>
      </c>
      <c r="R204" s="7" t="s">
        <v>2390</v>
      </c>
      <c r="S204" s="7" t="s">
        <v>4030</v>
      </c>
      <c r="T204" s="5" t="s">
        <v>65</v>
      </c>
      <c r="U204" s="5" t="s">
        <v>65</v>
      </c>
      <c r="V204" s="7" t="str">
        <f>IF(ISERROR(MATCH('JP PINT 1.0'!C204,#REF!,0)),"",INDEX(#REF!,MATCH('JP PINT 1.0'!C204,#REF!,0),1))</f>
        <v/>
      </c>
    </row>
    <row r="205" spans="1:22" ht="15.95" customHeight="1">
      <c r="A205" s="7" t="str">
        <f>INDEX(コアインボイス!C:C,MATCH('JP PINT 1.0'!S205,コアインボイス!AC:AC,0),1)</f>
        <v>JBT-265</v>
      </c>
      <c r="N205" s="7">
        <v>3030</v>
      </c>
      <c r="O205" s="7" t="s">
        <v>3005</v>
      </c>
      <c r="P205" s="7" t="s">
        <v>3006</v>
      </c>
      <c r="Q205" s="7" t="s">
        <v>3007</v>
      </c>
      <c r="S205" s="7" t="s">
        <v>5126</v>
      </c>
      <c r="T205" s="5" t="s">
        <v>21</v>
      </c>
      <c r="U205" s="5" t="s">
        <v>21</v>
      </c>
      <c r="V205" s="7" t="str">
        <f>IF(ISERROR(MATCH('JP PINT 1.0'!C205,#REF!,0)),"",INDEX(#REF!,MATCH('JP PINT 1.0'!C205,#REF!,0),1))</f>
        <v/>
      </c>
    </row>
    <row r="206" spans="1:22" ht="15.95" customHeight="1">
      <c r="A206" s="7" t="str">
        <f>INDEX(コアインボイス!C:C,MATCH('JP PINT 1.0'!S206,コアインボイス!AC:AC,0),1)</f>
        <v>JBT-269</v>
      </c>
      <c r="B206" s="7">
        <v>2480</v>
      </c>
      <c r="C206" s="7" t="s">
        <v>3142</v>
      </c>
      <c r="D206" s="5" t="s">
        <v>16</v>
      </c>
      <c r="E206" s="21">
        <v>2</v>
      </c>
      <c r="F206" s="30" t="s">
        <v>2417</v>
      </c>
      <c r="G206" s="30" t="s">
        <v>2418</v>
      </c>
      <c r="H206" s="5" t="s">
        <v>1656</v>
      </c>
      <c r="I206" s="7" t="s">
        <v>2419</v>
      </c>
      <c r="J206" s="7" t="s">
        <v>2420</v>
      </c>
      <c r="M206" s="7">
        <v>95</v>
      </c>
      <c r="N206" s="7">
        <v>3040</v>
      </c>
      <c r="O206" s="7" t="s">
        <v>2421</v>
      </c>
      <c r="P206" s="7" t="s">
        <v>1660</v>
      </c>
      <c r="Q206" s="7" t="s">
        <v>2422</v>
      </c>
      <c r="S206" s="7" t="s">
        <v>4034</v>
      </c>
      <c r="T206" s="5" t="s">
        <v>16</v>
      </c>
      <c r="U206" s="5" t="s">
        <v>16</v>
      </c>
      <c r="V206" s="7" t="str">
        <f>IF(ISERROR(MATCH('JP PINT 1.0'!C206,#REF!,0)),"",INDEX(#REF!,MATCH('JP PINT 1.0'!C206,#REF!,0),1))</f>
        <v/>
      </c>
    </row>
    <row r="207" spans="1:22" ht="15.95" customHeight="1">
      <c r="A207" s="7" t="str">
        <f>INDEX(コアインボイス!C:C,MATCH('JP PINT 1.0'!S207,コアインボイス!AC:AC,0),1)</f>
        <v>JBT-268</v>
      </c>
      <c r="B207" s="7">
        <v>2470</v>
      </c>
      <c r="C207" s="7" t="s">
        <v>3140</v>
      </c>
      <c r="D207" s="5" t="s">
        <v>16</v>
      </c>
      <c r="E207" s="21">
        <v>2</v>
      </c>
      <c r="F207" s="30" t="s">
        <v>2410</v>
      </c>
      <c r="G207" s="30" t="s">
        <v>2411</v>
      </c>
      <c r="H207" s="5" t="s">
        <v>1695</v>
      </c>
      <c r="I207" s="7" t="s">
        <v>2412</v>
      </c>
      <c r="J207" s="7" t="s">
        <v>2413</v>
      </c>
      <c r="M207" s="7" t="s">
        <v>2414</v>
      </c>
      <c r="N207" s="7">
        <v>3050</v>
      </c>
      <c r="O207" s="7" t="s">
        <v>2415</v>
      </c>
      <c r="P207" s="7" t="s">
        <v>1702</v>
      </c>
      <c r="Q207" s="7" t="s">
        <v>2416</v>
      </c>
      <c r="S207" s="7" t="s">
        <v>4033</v>
      </c>
      <c r="T207" s="5" t="s">
        <v>16</v>
      </c>
      <c r="U207" s="5" t="s">
        <v>65</v>
      </c>
      <c r="V207" s="7" t="str">
        <f>IF(ISERROR(MATCH('JP PINT 1.0'!C207,#REF!,0)),"",INDEX(#REF!,MATCH('JP PINT 1.0'!C207,#REF!,0),1))</f>
        <v/>
      </c>
    </row>
    <row r="208" spans="1:22" ht="15.95" customHeight="1">
      <c r="A208" s="7" t="str">
        <f>INDEX(コアインボイス!C:C,MATCH('JP PINT 1.0'!S208,コアインボイス!AC:AC,0),1)</f>
        <v>JBT-266</v>
      </c>
      <c r="B208" s="7">
        <v>2460</v>
      </c>
      <c r="C208" s="7" t="s">
        <v>3138</v>
      </c>
      <c r="D208" s="5" t="s">
        <v>16</v>
      </c>
      <c r="E208" s="21">
        <v>2</v>
      </c>
      <c r="F208" s="30" t="s">
        <v>2402</v>
      </c>
      <c r="G208" s="30" t="s">
        <v>2403</v>
      </c>
      <c r="H208" s="5" t="s">
        <v>2404</v>
      </c>
      <c r="I208" s="7" t="s">
        <v>2405</v>
      </c>
      <c r="J208" s="7" t="s">
        <v>2406</v>
      </c>
      <c r="N208" s="7">
        <v>3060</v>
      </c>
      <c r="O208" s="7" t="s">
        <v>2407</v>
      </c>
      <c r="P208" s="7" t="s">
        <v>2408</v>
      </c>
      <c r="Q208" s="7" t="s">
        <v>2409</v>
      </c>
      <c r="S208" s="7" t="s">
        <v>4032</v>
      </c>
      <c r="T208" s="5" t="s">
        <v>16</v>
      </c>
      <c r="U208" s="5" t="s">
        <v>16</v>
      </c>
      <c r="V208" s="7" t="str">
        <f>IF(ISERROR(MATCH('JP PINT 1.0'!C208,#REF!,0)),"",INDEX(#REF!,MATCH('JP PINT 1.0'!C208,#REF!,0),1))</f>
        <v/>
      </c>
    </row>
    <row r="209" spans="1:22" ht="15.95" customHeight="1">
      <c r="A209" s="7" t="str">
        <f>INDEX(コアインボイス!C:C,MATCH('JP PINT 1.0'!S209,コアインボイス!AC:AC,0),1)</f>
        <v>JBT-267</v>
      </c>
      <c r="B209" s="7">
        <v>2440</v>
      </c>
      <c r="C209" s="7" t="s">
        <v>1336</v>
      </c>
      <c r="D209" s="5" t="s">
        <v>21</v>
      </c>
      <c r="E209" s="21">
        <v>2</v>
      </c>
      <c r="F209" s="30" t="s">
        <v>2391</v>
      </c>
      <c r="G209" s="30" t="s">
        <v>2392</v>
      </c>
      <c r="H209" s="5" t="s">
        <v>1775</v>
      </c>
      <c r="I209" s="7" t="s">
        <v>2393</v>
      </c>
      <c r="J209" s="7" t="s">
        <v>2394</v>
      </c>
      <c r="M209" s="7">
        <v>3000</v>
      </c>
      <c r="N209" s="7">
        <v>3070</v>
      </c>
      <c r="O209" s="7" t="s">
        <v>1778</v>
      </c>
      <c r="P209" s="7" t="s">
        <v>1779</v>
      </c>
      <c r="Q209" s="7" t="s">
        <v>2395</v>
      </c>
      <c r="S209" s="7" t="s">
        <v>4036</v>
      </c>
      <c r="T209" s="5" t="s">
        <v>21</v>
      </c>
      <c r="U209" s="5" t="s">
        <v>21</v>
      </c>
      <c r="V209" s="7" t="str">
        <f>IF(ISERROR(MATCH('JP PINT 1.0'!C209,#REF!,0)),"",INDEX(#REF!,MATCH('JP PINT 1.0'!C209,#REF!,0),1))</f>
        <v/>
      </c>
    </row>
    <row r="210" spans="1:22" ht="15.95" customHeight="1">
      <c r="A210" s="7" t="e">
        <f>INDEX(コアインボイス!C:C,MATCH('JP PINT 1.0'!S210,コアインボイス!AC:AC,0),1)</f>
        <v>#N/A</v>
      </c>
      <c r="M210" s="7" t="s">
        <v>1667</v>
      </c>
      <c r="N210" s="7">
        <v>3080</v>
      </c>
      <c r="O210" s="7" t="s">
        <v>3008</v>
      </c>
      <c r="P210" s="7" t="s">
        <v>1748</v>
      </c>
      <c r="Q210" s="7" t="s">
        <v>3009</v>
      </c>
      <c r="S210" s="7" t="s">
        <v>5127</v>
      </c>
      <c r="T210" s="5" t="s">
        <v>21</v>
      </c>
      <c r="U210" s="5" t="s">
        <v>21</v>
      </c>
      <c r="V210" s="7" t="str">
        <f>IF(ISERROR(MATCH('JP PINT 1.0'!C210,#REF!,0)),"",INDEX(#REF!,MATCH('JP PINT 1.0'!C210,#REF!,0),1))</f>
        <v/>
      </c>
    </row>
    <row r="211" spans="1:22" ht="15.95" customHeight="1">
      <c r="A211" s="7" t="str">
        <f>INDEX(コアインボイス!C:C,MATCH('JP PINT 1.0'!S211,コアインボイス!AC:AC,0),1)</f>
        <v>JBT-270</v>
      </c>
      <c r="B211" s="7">
        <v>2450</v>
      </c>
      <c r="C211" s="7" t="s">
        <v>3136</v>
      </c>
      <c r="D211" s="5" t="s">
        <v>16</v>
      </c>
      <c r="E211" s="21">
        <v>2</v>
      </c>
      <c r="F211" s="30" t="s">
        <v>2396</v>
      </c>
      <c r="G211" s="30" t="s">
        <v>2397</v>
      </c>
      <c r="H211" s="5" t="s">
        <v>1775</v>
      </c>
      <c r="I211" s="7" t="s">
        <v>2398</v>
      </c>
      <c r="J211" s="7" t="s">
        <v>2399</v>
      </c>
      <c r="N211" s="7">
        <v>3090</v>
      </c>
      <c r="O211" s="7" t="s">
        <v>2400</v>
      </c>
      <c r="P211" s="7" t="s">
        <v>1779</v>
      </c>
      <c r="Q211" s="7" t="s">
        <v>2401</v>
      </c>
      <c r="S211" s="7" t="s">
        <v>4031</v>
      </c>
      <c r="T211" s="5" t="s">
        <v>16</v>
      </c>
      <c r="U211" s="5" t="s">
        <v>16</v>
      </c>
      <c r="V211" s="7" t="str">
        <f>IF(ISERROR(MATCH('JP PINT 1.0'!C211,#REF!,0)),"",INDEX(#REF!,MATCH('JP PINT 1.0'!C211,#REF!,0),1))</f>
        <v/>
      </c>
    </row>
    <row r="212" spans="1:22" ht="15.95" customHeight="1">
      <c r="A212" s="7" t="e">
        <f>INDEX(コアインボイス!C:C,MATCH('JP PINT 1.0'!S212,コアインボイス!AC:AC,0),1)</f>
        <v>#N/A</v>
      </c>
      <c r="N212" s="7">
        <v>3100</v>
      </c>
      <c r="O212" s="7" t="s">
        <v>3008</v>
      </c>
      <c r="P212" s="7" t="s">
        <v>1748</v>
      </c>
      <c r="Q212" s="7" t="s">
        <v>3010</v>
      </c>
      <c r="S212" s="7" t="s">
        <v>5128</v>
      </c>
      <c r="T212" s="5" t="s">
        <v>21</v>
      </c>
      <c r="U212" s="5" t="s">
        <v>21</v>
      </c>
      <c r="V212" s="7" t="str">
        <f>IF(ISERROR(MATCH('JP PINT 1.0'!C212,#REF!,0)),"",INDEX(#REF!,MATCH('JP PINT 1.0'!C212,#REF!,0),1))</f>
        <v/>
      </c>
    </row>
    <row r="213" spans="1:22" ht="15.95" customHeight="1">
      <c r="A213" s="7" t="e">
        <f>INDEX(コアインボイス!C:C,MATCH('JP PINT 1.0'!S213,コアインボイス!AC:AC,0),1)</f>
        <v>#N/A</v>
      </c>
      <c r="N213" s="7">
        <v>3110</v>
      </c>
      <c r="O213" s="7" t="s">
        <v>3011</v>
      </c>
      <c r="P213" s="7" t="s">
        <v>2814</v>
      </c>
      <c r="Q213" s="7" t="s">
        <v>3012</v>
      </c>
      <c r="S213" s="7" t="s">
        <v>5129</v>
      </c>
      <c r="T213" s="5" t="s">
        <v>21</v>
      </c>
      <c r="U213" s="5" t="s">
        <v>65</v>
      </c>
      <c r="V213" s="7" t="str">
        <f>IF(ISERROR(MATCH('JP PINT 1.0'!C213,#REF!,0)),"",INDEX(#REF!,MATCH('JP PINT 1.0'!C213,#REF!,0),1))</f>
        <v/>
      </c>
    </row>
    <row r="214" spans="1:22" ht="15.95" customHeight="1">
      <c r="A214" s="7" t="str">
        <f>INDEX(コアインボイス!C:C,MATCH('JP PINT 1.0'!S214,コアインボイス!AC:AC,0),1)</f>
        <v>JBT-272</v>
      </c>
      <c r="B214" s="7">
        <v>2490</v>
      </c>
      <c r="C214" s="7" t="s">
        <v>1338</v>
      </c>
      <c r="D214" s="5" t="s">
        <v>21</v>
      </c>
      <c r="E214" s="21">
        <v>2</v>
      </c>
      <c r="F214" s="30" t="s">
        <v>2423</v>
      </c>
      <c r="G214" s="30" t="s">
        <v>2424</v>
      </c>
      <c r="H214" s="5" t="s">
        <v>1656</v>
      </c>
      <c r="I214" s="7" t="s">
        <v>1339</v>
      </c>
      <c r="J214" s="7" t="s">
        <v>2425</v>
      </c>
      <c r="K214" s="10" t="s">
        <v>2426</v>
      </c>
      <c r="L214" s="7" t="s">
        <v>2370</v>
      </c>
      <c r="M214" s="7" t="s">
        <v>2427</v>
      </c>
      <c r="N214" s="7">
        <v>3120</v>
      </c>
      <c r="O214" s="7" t="s">
        <v>1636</v>
      </c>
      <c r="P214" s="7" t="s">
        <v>1637</v>
      </c>
      <c r="Q214" s="15" t="s">
        <v>2428</v>
      </c>
      <c r="S214" s="15" t="s">
        <v>4037</v>
      </c>
      <c r="T214" s="5" t="s">
        <v>21</v>
      </c>
      <c r="U214" s="5" t="s">
        <v>16</v>
      </c>
      <c r="V214" s="7" t="str">
        <f>IF(ISERROR(MATCH('JP PINT 1.0'!C214,#REF!,0)),"",INDEX(#REF!,MATCH('JP PINT 1.0'!C214,#REF!,0),1))</f>
        <v/>
      </c>
    </row>
    <row r="215" spans="1:22" ht="15.95" customHeight="1">
      <c r="A215" s="7" t="str">
        <f>INDEX(コアインボイス!C:C,MATCH('JP PINT 1.0'!S215,コアインボイス!AC:AC,0),1)</f>
        <v>JBT-271</v>
      </c>
      <c r="B215" s="7">
        <v>2510</v>
      </c>
      <c r="C215" s="7" t="s">
        <v>1334</v>
      </c>
      <c r="D215" s="5" t="s">
        <v>16</v>
      </c>
      <c r="E215" s="21">
        <v>2</v>
      </c>
      <c r="F215" s="30" t="s">
        <v>2431</v>
      </c>
      <c r="G215" s="30" t="s">
        <v>2432</v>
      </c>
      <c r="H215" s="5" t="s">
        <v>2404</v>
      </c>
      <c r="I215" s="7" t="s">
        <v>2433</v>
      </c>
      <c r="J215" s="7" t="s">
        <v>2434</v>
      </c>
      <c r="M215" s="7">
        <v>10</v>
      </c>
      <c r="N215" s="7">
        <v>3140</v>
      </c>
      <c r="O215" s="7" t="s">
        <v>2435</v>
      </c>
      <c r="P215" s="7" t="s">
        <v>2436</v>
      </c>
      <c r="Q215" s="7" t="s">
        <v>2437</v>
      </c>
      <c r="S215" s="7" t="s">
        <v>4035</v>
      </c>
      <c r="T215" s="5" t="s">
        <v>16</v>
      </c>
      <c r="U215" s="5" t="s">
        <v>16</v>
      </c>
      <c r="V215" s="7" t="str">
        <f>IF(ISERROR(MATCH('JP PINT 1.0'!C215,#REF!,0)),"",INDEX(#REF!,MATCH('JP PINT 1.0'!C215,#REF!,0),1))</f>
        <v/>
      </c>
    </row>
    <row r="216" spans="1:22" ht="15.95" customHeight="1">
      <c r="A216" s="7" t="e">
        <f>INDEX(コアインボイス!C:C,MATCH('JP PINT 1.0'!S216,コアインボイス!AC:AC,0),1)</f>
        <v>#N/A</v>
      </c>
      <c r="N216" s="7">
        <v>3170</v>
      </c>
      <c r="O216" s="7" t="s">
        <v>2961</v>
      </c>
      <c r="P216" s="7" t="s">
        <v>2962</v>
      </c>
      <c r="Q216" s="7" t="s">
        <v>3013</v>
      </c>
      <c r="S216" s="7" t="s">
        <v>5130</v>
      </c>
      <c r="T216" s="5" t="s">
        <v>21</v>
      </c>
      <c r="U216" s="5" t="s">
        <v>21</v>
      </c>
      <c r="V216" s="7" t="str">
        <f>IF(ISERROR(MATCH('JP PINT 1.0'!C216,#REF!,0)),"",INDEX(#REF!,MATCH('JP PINT 1.0'!C216,#REF!,0),1))</f>
        <v/>
      </c>
    </row>
    <row r="217" spans="1:22" ht="15.95" customHeight="1">
      <c r="A217" s="7" t="str">
        <f>INDEX(コアインボイス!C:C,MATCH('JP PINT 1.0'!S217,コアインボイス!AC:AC,0),1)</f>
        <v>JBT-272-1</v>
      </c>
      <c r="B217" s="7">
        <v>2500</v>
      </c>
      <c r="C217" s="7" t="s">
        <v>3880</v>
      </c>
      <c r="D217" s="5" t="s">
        <v>21</v>
      </c>
      <c r="E217" s="21">
        <v>3</v>
      </c>
      <c r="F217" s="48" t="s">
        <v>2429</v>
      </c>
      <c r="G217" s="50" t="s">
        <v>5493</v>
      </c>
      <c r="H217" s="5" t="s">
        <v>1656</v>
      </c>
      <c r="N217" s="7">
        <v>3180</v>
      </c>
      <c r="O217" s="7" t="s">
        <v>1636</v>
      </c>
      <c r="P217" s="7" t="s">
        <v>1637</v>
      </c>
      <c r="Q217" s="15" t="s">
        <v>2430</v>
      </c>
      <c r="S217" s="15" t="s">
        <v>5053</v>
      </c>
      <c r="T217" s="5" t="s">
        <v>21</v>
      </c>
      <c r="U217" s="5" t="s">
        <v>21</v>
      </c>
      <c r="V217" s="7" t="str">
        <f>IF(ISERROR(MATCH('JP PINT 1.0'!C217,#REF!,0)),"",INDEX(#REF!,MATCH('JP PINT 1.0'!C217,#REF!,0),1))</f>
        <v/>
      </c>
    </row>
    <row r="218" spans="1:22" ht="15.95" customHeight="1">
      <c r="A218" s="7" t="str">
        <f>INDEX(コアインボイス!C:C,MATCH('JP PINT 1.0'!S218,コアインボイス!AC:AC,0),1)</f>
        <v>JBG-067</v>
      </c>
      <c r="B218" s="7">
        <v>2540</v>
      </c>
      <c r="C218" s="7" t="s">
        <v>3146</v>
      </c>
      <c r="D218" s="5" t="s">
        <v>65</v>
      </c>
      <c r="E218" s="21">
        <v>1</v>
      </c>
      <c r="F218" s="29" t="s">
        <v>2438</v>
      </c>
      <c r="G218" s="29" t="s">
        <v>2439</v>
      </c>
      <c r="I218" s="7" t="s">
        <v>2440</v>
      </c>
      <c r="J218" s="7" t="s">
        <v>2441</v>
      </c>
      <c r="N218" s="7">
        <v>3190</v>
      </c>
      <c r="O218" s="7" t="s">
        <v>2387</v>
      </c>
      <c r="P218" s="7" t="s">
        <v>2388</v>
      </c>
      <c r="Q218" s="7" t="s">
        <v>2389</v>
      </c>
      <c r="R218" s="7" t="s">
        <v>2442</v>
      </c>
      <c r="S218" s="7" t="s">
        <v>4038</v>
      </c>
      <c r="T218" s="5" t="s">
        <v>65</v>
      </c>
      <c r="U218" s="5" t="s">
        <v>65</v>
      </c>
      <c r="V218" s="7" t="str">
        <f>IF(ISERROR(MATCH('JP PINT 1.0'!C218,#REF!,0)),"",INDEX(#REF!,MATCH('JP PINT 1.0'!C218,#REF!,0),1))</f>
        <v/>
      </c>
    </row>
    <row r="219" spans="1:22" ht="15.95" customHeight="1">
      <c r="A219" s="7" t="e">
        <f>INDEX(コアインボイス!C:C,MATCH('JP PINT 1.0'!S219,コアインボイス!AC:AC,0),1)</f>
        <v>#N/A</v>
      </c>
      <c r="N219" s="7">
        <v>3200</v>
      </c>
      <c r="O219" s="7" t="s">
        <v>3005</v>
      </c>
      <c r="P219" s="7" t="s">
        <v>3006</v>
      </c>
      <c r="Q219" s="7" t="s">
        <v>3014</v>
      </c>
      <c r="S219" s="7" t="s">
        <v>5131</v>
      </c>
      <c r="T219" s="5" t="s">
        <v>21</v>
      </c>
      <c r="U219" s="5" t="s">
        <v>21</v>
      </c>
      <c r="V219" s="7" t="str">
        <f>IF(ISERROR(MATCH('JP PINT 1.0'!C219,#REF!,0)),"",INDEX(#REF!,MATCH('JP PINT 1.0'!C219,#REF!,0),1))</f>
        <v/>
      </c>
    </row>
    <row r="220" spans="1:22" ht="15.95" customHeight="1">
      <c r="A220" s="7" t="str">
        <f>INDEX(コアインボイス!C:C,MATCH('JP PINT 1.0'!S220,コアインボイス!AC:AC,0),1)</f>
        <v>JBT-277</v>
      </c>
      <c r="B220" s="7">
        <v>2590</v>
      </c>
      <c r="C220" s="7" t="s">
        <v>3156</v>
      </c>
      <c r="D220" s="5" t="s">
        <v>16</v>
      </c>
      <c r="E220" s="21">
        <v>2</v>
      </c>
      <c r="F220" s="30" t="s">
        <v>2460</v>
      </c>
      <c r="G220" s="30" t="s">
        <v>2461</v>
      </c>
      <c r="H220" s="5" t="s">
        <v>1656</v>
      </c>
      <c r="I220" s="7" t="s">
        <v>2462</v>
      </c>
      <c r="J220" s="7" t="s">
        <v>2463</v>
      </c>
      <c r="M220" s="7" t="s">
        <v>2464</v>
      </c>
      <c r="N220" s="7">
        <v>3210</v>
      </c>
      <c r="O220" s="7" t="s">
        <v>2421</v>
      </c>
      <c r="P220" s="7" t="s">
        <v>1660</v>
      </c>
      <c r="Q220" s="7" t="s">
        <v>2422</v>
      </c>
      <c r="S220" s="7" t="s">
        <v>4042</v>
      </c>
      <c r="T220" s="5" t="s">
        <v>16</v>
      </c>
      <c r="U220" s="5" t="s">
        <v>16</v>
      </c>
      <c r="V220" s="7" t="str">
        <f>IF(ISERROR(MATCH('JP PINT 1.0'!C220,#REF!,0)),"",INDEX(#REF!,MATCH('JP PINT 1.0'!C220,#REF!,0),1))</f>
        <v/>
      </c>
    </row>
    <row r="221" spans="1:22" ht="15.95" customHeight="1">
      <c r="A221" s="7" t="str">
        <f>INDEX(コアインボイス!C:C,MATCH('JP PINT 1.0'!S221,コアインボイス!AC:AC,0),1)</f>
        <v>JBT-276</v>
      </c>
      <c r="B221" s="7">
        <v>2580</v>
      </c>
      <c r="C221" s="7" t="s">
        <v>3154</v>
      </c>
      <c r="D221" s="5" t="s">
        <v>16</v>
      </c>
      <c r="E221" s="21">
        <v>2</v>
      </c>
      <c r="F221" s="30" t="s">
        <v>2455</v>
      </c>
      <c r="G221" s="30" t="s">
        <v>2456</v>
      </c>
      <c r="H221" s="5" t="s">
        <v>1695</v>
      </c>
      <c r="I221" s="7" t="s">
        <v>2457</v>
      </c>
      <c r="J221" s="7" t="s">
        <v>2458</v>
      </c>
      <c r="M221" s="7" t="s">
        <v>2459</v>
      </c>
      <c r="N221" s="7">
        <v>3220</v>
      </c>
      <c r="O221" s="7" t="s">
        <v>2415</v>
      </c>
      <c r="P221" s="7" t="s">
        <v>1702</v>
      </c>
      <c r="Q221" s="7" t="s">
        <v>2416</v>
      </c>
      <c r="S221" s="7" t="s">
        <v>4041</v>
      </c>
      <c r="T221" s="5" t="s">
        <v>16</v>
      </c>
      <c r="U221" s="5" t="s">
        <v>65</v>
      </c>
      <c r="V221" s="7" t="str">
        <f>IF(ISERROR(MATCH('JP PINT 1.0'!C221,#REF!,0)),"",INDEX(#REF!,MATCH('JP PINT 1.0'!C221,#REF!,0),1))</f>
        <v/>
      </c>
    </row>
    <row r="222" spans="1:22" ht="15.95" customHeight="1">
      <c r="A222" s="7" t="str">
        <f>INDEX(コアインボイス!C:C,MATCH('JP PINT 1.0'!S222,コアインボイス!AC:AC,0),1)</f>
        <v>JBT-274</v>
      </c>
      <c r="B222" s="7">
        <v>2570</v>
      </c>
      <c r="C222" s="7" t="s">
        <v>3152</v>
      </c>
      <c r="D222" s="5" t="s">
        <v>16</v>
      </c>
      <c r="E222" s="21">
        <v>2</v>
      </c>
      <c r="F222" s="30" t="s">
        <v>2451</v>
      </c>
      <c r="G222" s="30" t="s">
        <v>2452</v>
      </c>
      <c r="H222" s="5" t="s">
        <v>2404</v>
      </c>
      <c r="I222" s="7" t="s">
        <v>2453</v>
      </c>
      <c r="J222" s="7" t="s">
        <v>2454</v>
      </c>
      <c r="N222" s="7">
        <v>3230</v>
      </c>
      <c r="O222" s="7" t="s">
        <v>2407</v>
      </c>
      <c r="P222" s="7" t="s">
        <v>2408</v>
      </c>
      <c r="Q222" s="7" t="s">
        <v>2409</v>
      </c>
      <c r="S222" s="7" t="s">
        <v>4040</v>
      </c>
      <c r="T222" s="5" t="s">
        <v>16</v>
      </c>
      <c r="U222" s="5" t="s">
        <v>16</v>
      </c>
      <c r="V222" s="7" t="str">
        <f>IF(ISERROR(MATCH('JP PINT 1.0'!C222,#REF!,0)),"",INDEX(#REF!,MATCH('JP PINT 1.0'!C222,#REF!,0),1))</f>
        <v/>
      </c>
    </row>
    <row r="223" spans="1:22" ht="15.95" customHeight="1">
      <c r="A223" s="7" t="str">
        <f>INDEX(コアインボイス!C:C,MATCH('JP PINT 1.0'!S223,コアインボイス!AC:AC,0),1)</f>
        <v>JBT-275</v>
      </c>
      <c r="B223" s="7">
        <v>2550</v>
      </c>
      <c r="C223" s="7" t="s">
        <v>3148</v>
      </c>
      <c r="D223" s="5" t="s">
        <v>21</v>
      </c>
      <c r="E223" s="21">
        <v>2</v>
      </c>
      <c r="F223" s="30" t="s">
        <v>2443</v>
      </c>
      <c r="G223" s="30" t="s">
        <v>2444</v>
      </c>
      <c r="H223" s="5" t="s">
        <v>1775</v>
      </c>
      <c r="I223" s="7" t="s">
        <v>2445</v>
      </c>
      <c r="J223" s="7" t="s">
        <v>2446</v>
      </c>
      <c r="M223" s="7">
        <v>3000</v>
      </c>
      <c r="N223" s="7">
        <v>3240</v>
      </c>
      <c r="O223" s="7" t="s">
        <v>1778</v>
      </c>
      <c r="P223" s="7" t="s">
        <v>1779</v>
      </c>
      <c r="Q223" s="7" t="s">
        <v>2395</v>
      </c>
      <c r="S223" s="7" t="s">
        <v>4044</v>
      </c>
      <c r="T223" s="5" t="s">
        <v>21</v>
      </c>
      <c r="U223" s="5" t="s">
        <v>21</v>
      </c>
      <c r="V223" s="7" t="str">
        <f>IF(ISERROR(MATCH('JP PINT 1.0'!C223,#REF!,0)),"",INDEX(#REF!,MATCH('JP PINT 1.0'!C223,#REF!,0),1))</f>
        <v/>
      </c>
    </row>
    <row r="224" spans="1:22" ht="15.95" customHeight="1">
      <c r="A224" s="7" t="e">
        <f>INDEX(コアインボイス!C:C,MATCH('JP PINT 1.0'!S224,コアインボイス!AC:AC,0),1)</f>
        <v>#N/A</v>
      </c>
      <c r="M224" s="7" t="s">
        <v>1667</v>
      </c>
      <c r="N224" s="7">
        <v>3250</v>
      </c>
      <c r="O224" s="7" t="s">
        <v>3008</v>
      </c>
      <c r="P224" s="7" t="s">
        <v>1748</v>
      </c>
      <c r="Q224" s="7" t="s">
        <v>3009</v>
      </c>
      <c r="S224" s="7" t="s">
        <v>5132</v>
      </c>
      <c r="T224" s="5" t="s">
        <v>21</v>
      </c>
      <c r="U224" s="5" t="s">
        <v>21</v>
      </c>
      <c r="V224" s="7" t="str">
        <f>IF(ISERROR(MATCH('JP PINT 1.0'!C224,#REF!,0)),"",INDEX(#REF!,MATCH('JP PINT 1.0'!C224,#REF!,0),1))</f>
        <v/>
      </c>
    </row>
    <row r="225" spans="1:22" ht="15.95" customHeight="1">
      <c r="A225" s="7" t="str">
        <f>INDEX(コアインボイス!C:C,MATCH('JP PINT 1.0'!S225,コアインボイス!AC:AC,0),1)</f>
        <v>JBT-278</v>
      </c>
      <c r="B225" s="7">
        <v>2560</v>
      </c>
      <c r="C225" s="7" t="s">
        <v>3150</v>
      </c>
      <c r="D225" s="5" t="s">
        <v>16</v>
      </c>
      <c r="E225" s="21">
        <v>2</v>
      </c>
      <c r="F225" s="30" t="s">
        <v>2447</v>
      </c>
      <c r="G225" s="30" t="s">
        <v>2448</v>
      </c>
      <c r="H225" s="5" t="s">
        <v>1775</v>
      </c>
      <c r="I225" s="7" t="s">
        <v>2449</v>
      </c>
      <c r="J225" s="7" t="s">
        <v>2450</v>
      </c>
      <c r="N225" s="7">
        <v>3260</v>
      </c>
      <c r="O225" s="7" t="s">
        <v>2400</v>
      </c>
      <c r="P225" s="7" t="s">
        <v>1779</v>
      </c>
      <c r="Q225" s="7" t="s">
        <v>2401</v>
      </c>
      <c r="S225" s="7" t="s">
        <v>4039</v>
      </c>
      <c r="T225" s="5" t="s">
        <v>16</v>
      </c>
      <c r="U225" s="5" t="s">
        <v>16</v>
      </c>
      <c r="V225" s="7" t="str">
        <f>IF(ISERROR(MATCH('JP PINT 1.0'!C225,#REF!,0)),"",INDEX(#REF!,MATCH('JP PINT 1.0'!C225,#REF!,0),1))</f>
        <v/>
      </c>
    </row>
    <row r="226" spans="1:22" ht="15.95" customHeight="1">
      <c r="A226" s="7" t="e">
        <f>INDEX(コアインボイス!C:C,MATCH('JP PINT 1.0'!S226,コアインボイス!AC:AC,0),1)</f>
        <v>#N/A</v>
      </c>
      <c r="N226" s="7">
        <v>3270</v>
      </c>
      <c r="O226" s="7" t="s">
        <v>3008</v>
      </c>
      <c r="P226" s="7" t="s">
        <v>1748</v>
      </c>
      <c r="Q226" s="7" t="s">
        <v>3010</v>
      </c>
      <c r="S226" s="7" t="s">
        <v>5133</v>
      </c>
      <c r="T226" s="5" t="s">
        <v>21</v>
      </c>
      <c r="U226" s="5" t="s">
        <v>21</v>
      </c>
      <c r="V226" s="7" t="str">
        <f>IF(ISERROR(MATCH('JP PINT 1.0'!C226,#REF!,0)),"",INDEX(#REF!,MATCH('JP PINT 1.0'!C226,#REF!,0),1))</f>
        <v/>
      </c>
    </row>
    <row r="227" spans="1:22" ht="15.95" customHeight="1">
      <c r="A227" s="7" t="e">
        <f>INDEX(コアインボイス!C:C,MATCH('JP PINT 1.0'!S227,コアインボイス!AC:AC,0),1)</f>
        <v>#N/A</v>
      </c>
      <c r="N227" s="7">
        <v>3280</v>
      </c>
      <c r="O227" s="7" t="s">
        <v>3011</v>
      </c>
      <c r="P227" s="7" t="s">
        <v>2814</v>
      </c>
      <c r="Q227" s="7" t="s">
        <v>3012</v>
      </c>
      <c r="S227" s="7" t="s">
        <v>5172</v>
      </c>
      <c r="T227" s="5" t="s">
        <v>21</v>
      </c>
      <c r="U227" s="5" t="s">
        <v>65</v>
      </c>
      <c r="V227" s="7" t="str">
        <f>IF(ISERROR(MATCH('JP PINT 1.0'!C227,#REF!,0)),"",INDEX(#REF!,MATCH('JP PINT 1.0'!C227,#REF!,0),1))</f>
        <v/>
      </c>
    </row>
    <row r="228" spans="1:22" ht="15.95" customHeight="1">
      <c r="A228" s="7" t="str">
        <f>INDEX(コアインボイス!C:C,MATCH('JP PINT 1.0'!S228,コアインボイス!AC:AC,0),1)</f>
        <v>JBT-280</v>
      </c>
      <c r="B228" s="7">
        <v>2600</v>
      </c>
      <c r="C228" s="7" t="s">
        <v>3160</v>
      </c>
      <c r="D228" s="5" t="s">
        <v>21</v>
      </c>
      <c r="E228" s="21">
        <v>2</v>
      </c>
      <c r="F228" s="30" t="s">
        <v>2465</v>
      </c>
      <c r="G228" s="30" t="s">
        <v>2466</v>
      </c>
      <c r="H228" s="5" t="s">
        <v>1656</v>
      </c>
      <c r="I228" s="7" t="s">
        <v>2467</v>
      </c>
      <c r="J228" s="7" t="s">
        <v>2468</v>
      </c>
      <c r="K228" s="10" t="s">
        <v>2426</v>
      </c>
      <c r="L228" s="7" t="s">
        <v>2370</v>
      </c>
      <c r="M228" s="7" t="s">
        <v>2427</v>
      </c>
      <c r="N228" s="7">
        <v>3290</v>
      </c>
      <c r="O228" s="7" t="s">
        <v>1636</v>
      </c>
      <c r="P228" s="7" t="s">
        <v>1637</v>
      </c>
      <c r="Q228" s="7" t="s">
        <v>2428</v>
      </c>
      <c r="S228" s="7" t="s">
        <v>4045</v>
      </c>
      <c r="T228" s="5" t="s">
        <v>21</v>
      </c>
      <c r="U228" s="5" t="s">
        <v>16</v>
      </c>
      <c r="V228" s="7" t="str">
        <f>IF(ISERROR(MATCH('JP PINT 1.0'!C228,#REF!,0)),"",INDEX(#REF!,MATCH('JP PINT 1.0'!C228,#REF!,0),1))</f>
        <v/>
      </c>
    </row>
    <row r="229" spans="1:22" ht="15.95" customHeight="1">
      <c r="A229" s="7" t="str">
        <f>INDEX(コアインボイス!C:C,MATCH('JP PINT 1.0'!S229,コアインボイス!AC:AC,0),1)</f>
        <v>JBT-279</v>
      </c>
      <c r="B229" s="7">
        <v>2610</v>
      </c>
      <c r="C229" s="7" t="s">
        <v>3158</v>
      </c>
      <c r="D229" s="5" t="s">
        <v>16</v>
      </c>
      <c r="E229" s="21">
        <v>2</v>
      </c>
      <c r="F229" s="30" t="s">
        <v>2470</v>
      </c>
      <c r="G229" s="30" t="s">
        <v>2471</v>
      </c>
      <c r="H229" s="5" t="s">
        <v>2404</v>
      </c>
      <c r="I229" s="7" t="s">
        <v>2472</v>
      </c>
      <c r="J229" s="7" t="s">
        <v>2473</v>
      </c>
      <c r="M229" s="7">
        <v>10</v>
      </c>
      <c r="N229" s="7">
        <v>3300</v>
      </c>
      <c r="O229" s="7" t="s">
        <v>2435</v>
      </c>
      <c r="P229" s="7" t="s">
        <v>2436</v>
      </c>
      <c r="Q229" s="7" t="s">
        <v>2437</v>
      </c>
      <c r="S229" s="7" t="s">
        <v>4043</v>
      </c>
      <c r="T229" s="5" t="s">
        <v>16</v>
      </c>
      <c r="U229" s="5" t="s">
        <v>16</v>
      </c>
      <c r="V229" s="7" t="str">
        <f>IF(ISERROR(MATCH('JP PINT 1.0'!C229,#REF!,0)),"",INDEX(#REF!,MATCH('JP PINT 1.0'!C229,#REF!,0),1))</f>
        <v/>
      </c>
    </row>
    <row r="230" spans="1:22" ht="15.95" customHeight="1">
      <c r="A230" s="7" t="e">
        <f>INDEX(コアインボイス!C:C,MATCH('JP PINT 1.0'!S230,コアインボイス!AC:AC,0),1)</f>
        <v>#N/A</v>
      </c>
      <c r="N230" s="7">
        <v>3330</v>
      </c>
      <c r="O230" s="7" t="s">
        <v>2961</v>
      </c>
      <c r="P230" s="7" t="s">
        <v>2962</v>
      </c>
      <c r="Q230" s="7" t="s">
        <v>3013</v>
      </c>
      <c r="S230" s="7" t="s">
        <v>5173</v>
      </c>
      <c r="T230" s="5" t="s">
        <v>21</v>
      </c>
      <c r="U230" s="5" t="s">
        <v>21</v>
      </c>
      <c r="V230" s="7" t="str">
        <f>IF(ISERROR(MATCH('JP PINT 1.0'!C230,#REF!,0)),"",INDEX(#REF!,MATCH('JP PINT 1.0'!C230,#REF!,0),1))</f>
        <v/>
      </c>
    </row>
    <row r="231" spans="1:22" ht="15.95" customHeight="1">
      <c r="A231" s="7" t="str">
        <f>INDEX(コアインボイス!C:C,MATCH('JP PINT 1.0'!S231,コアインボイス!AC:AC,0),1)</f>
        <v>JBT-280-1</v>
      </c>
      <c r="B231" s="7">
        <v>2605</v>
      </c>
      <c r="C231" s="7" t="s">
        <v>3881</v>
      </c>
      <c r="D231" s="5" t="s">
        <v>21</v>
      </c>
      <c r="E231" s="21">
        <v>3</v>
      </c>
      <c r="F231" s="34" t="s">
        <v>2469</v>
      </c>
      <c r="G231" s="34" t="s">
        <v>2832</v>
      </c>
      <c r="H231" s="51" t="s">
        <v>5497</v>
      </c>
      <c r="N231" s="7">
        <v>3340</v>
      </c>
      <c r="O231" s="7" t="s">
        <v>1636</v>
      </c>
      <c r="P231" s="7" t="s">
        <v>1637</v>
      </c>
      <c r="Q231" s="7" t="s">
        <v>2430</v>
      </c>
      <c r="S231" s="7" t="s">
        <v>5054</v>
      </c>
      <c r="T231" s="5" t="s">
        <v>21</v>
      </c>
      <c r="U231" s="5" t="s">
        <v>16</v>
      </c>
      <c r="V231" s="7" t="str">
        <f>IF(ISERROR(MATCH('JP PINT 1.0'!C231,#REF!,0)),"",INDEX(#REF!,MATCH('JP PINT 1.0'!C231,#REF!,0),1))</f>
        <v/>
      </c>
    </row>
    <row r="232" spans="1:22" ht="15.95" customHeight="1">
      <c r="A232" s="7" t="str">
        <f>INDEX(コアインボイス!C:C,MATCH('JP PINT 1.0'!S232,コアインボイス!AC:AC,0),1)</f>
        <v>JBG-079</v>
      </c>
      <c r="N232" s="7">
        <v>3350</v>
      </c>
      <c r="O232" s="7" t="s">
        <v>2532</v>
      </c>
      <c r="P232" s="7" t="s">
        <v>2533</v>
      </c>
      <c r="Q232" s="7" t="s">
        <v>2534</v>
      </c>
      <c r="R232" s="7" t="s">
        <v>3015</v>
      </c>
      <c r="S232" s="7" t="s">
        <v>5134</v>
      </c>
      <c r="T232" s="5" t="s">
        <v>16</v>
      </c>
      <c r="U232" s="5" t="s">
        <v>65</v>
      </c>
      <c r="V232" s="7" t="str">
        <f>IF(ISERROR(MATCH('JP PINT 1.0'!C232,#REF!,0)),"",INDEX(#REF!,MATCH('JP PINT 1.0'!C232,#REF!,0),1))</f>
        <v/>
      </c>
    </row>
    <row r="233" spans="1:22" ht="15.95" customHeight="1">
      <c r="A233" s="7" t="str">
        <f>INDEX(コアインボイス!C:C,MATCH('JP PINT 1.0'!S233,コアインボイス!AC:AC,0),1)</f>
        <v>JBT-314</v>
      </c>
      <c r="B233" s="7">
        <v>2690</v>
      </c>
      <c r="C233" s="7" t="s">
        <v>1390</v>
      </c>
      <c r="D233" s="5" t="s">
        <v>21</v>
      </c>
      <c r="E233" s="21">
        <v>2</v>
      </c>
      <c r="F233" s="30" t="s">
        <v>2502</v>
      </c>
      <c r="G233" s="30" t="s">
        <v>2503</v>
      </c>
      <c r="H233" s="5" t="s">
        <v>1775</v>
      </c>
      <c r="I233" s="7" t="s">
        <v>1391</v>
      </c>
      <c r="J233" s="7" t="s">
        <v>2504</v>
      </c>
      <c r="L233" s="7" t="s">
        <v>2505</v>
      </c>
      <c r="M233" s="7">
        <v>25000</v>
      </c>
      <c r="N233" s="7">
        <v>3360</v>
      </c>
      <c r="O233" s="7" t="s">
        <v>2506</v>
      </c>
      <c r="P233" s="7" t="s">
        <v>1779</v>
      </c>
      <c r="Q233" s="7" t="s">
        <v>2507</v>
      </c>
      <c r="S233" s="7" t="s">
        <v>4061</v>
      </c>
      <c r="T233" s="5" t="s">
        <v>21</v>
      </c>
      <c r="U233" s="5" t="s">
        <v>21</v>
      </c>
      <c r="V233" s="7" t="str">
        <f>IF(ISERROR(MATCH('JP PINT 1.0'!C233,#REF!,0)),"",INDEX(#REF!,MATCH('JP PINT 1.0'!C233,#REF!,0),1))</f>
        <v/>
      </c>
    </row>
    <row r="234" spans="1:22" ht="15.95" customHeight="1">
      <c r="A234" s="7" t="e">
        <f>INDEX(コアインボイス!C:C,MATCH('JP PINT 1.0'!S234,コアインボイス!AC:AC,0),1)</f>
        <v>#N/A</v>
      </c>
      <c r="M234" s="7" t="s">
        <v>1667</v>
      </c>
      <c r="N234" s="7">
        <v>3370</v>
      </c>
      <c r="O234" s="7" t="s">
        <v>3008</v>
      </c>
      <c r="P234" s="7" t="s">
        <v>1748</v>
      </c>
      <c r="Q234" s="7" t="s">
        <v>3016</v>
      </c>
      <c r="S234" s="7" t="s">
        <v>5135</v>
      </c>
      <c r="T234" s="5" t="s">
        <v>21</v>
      </c>
      <c r="U234" s="5" t="s">
        <v>21</v>
      </c>
      <c r="V234" s="7" t="str">
        <f>IF(ISERROR(MATCH('JP PINT 1.0'!C234,#REF!,0)),"",INDEX(#REF!,MATCH('JP PINT 1.0'!C234,#REF!,0),1))</f>
        <v/>
      </c>
    </row>
    <row r="235" spans="1:22" ht="15.95" customHeight="1">
      <c r="A235" s="7" t="str">
        <f>INDEX(コアインボイス!C:C,MATCH('JP PINT 1.0'!S235,コアインボイス!AC:AC,0),1)</f>
        <v>JBG-080</v>
      </c>
      <c r="B235" s="7">
        <v>2800</v>
      </c>
      <c r="C235" s="7" t="s">
        <v>1340</v>
      </c>
      <c r="D235" s="5" t="s">
        <v>725</v>
      </c>
      <c r="E235" s="21">
        <v>1</v>
      </c>
      <c r="F235" s="29" t="s">
        <v>1341</v>
      </c>
      <c r="G235" s="29" t="s">
        <v>2559</v>
      </c>
      <c r="I235" s="7" t="s">
        <v>2560</v>
      </c>
      <c r="J235" s="7" t="s">
        <v>2561</v>
      </c>
      <c r="N235" s="7">
        <v>3380</v>
      </c>
      <c r="O235" s="7" t="s">
        <v>2545</v>
      </c>
      <c r="P235" s="7" t="s">
        <v>2546</v>
      </c>
      <c r="Q235" s="49" t="s">
        <v>5506</v>
      </c>
      <c r="S235" s="7" t="s">
        <v>4046</v>
      </c>
      <c r="T235" s="5" t="s">
        <v>725</v>
      </c>
      <c r="U235" s="5" t="s">
        <v>65</v>
      </c>
      <c r="V235" s="7" t="str">
        <f>IF(ISERROR(MATCH('JP PINT 1.0'!C235,#REF!,0)),"",INDEX(#REF!,MATCH('JP PINT 1.0'!C235,#REF!,0),1))</f>
        <v/>
      </c>
    </row>
    <row r="236" spans="1:22" ht="15.95" customHeight="1" thickBot="1">
      <c r="A236" s="7" t="str">
        <f>INDEX(コアインボイス!C:C,MATCH('JP PINT 1.0'!S236,コアインボイス!AC:AC,0),1)</f>
        <v>JBT-322</v>
      </c>
      <c r="B236" s="7">
        <v>2810</v>
      </c>
      <c r="C236" s="7" t="s">
        <v>1347</v>
      </c>
      <c r="D236" s="5" t="s">
        <v>21</v>
      </c>
      <c r="E236" s="21">
        <v>2</v>
      </c>
      <c r="F236" s="30" t="s">
        <v>2562</v>
      </c>
      <c r="G236" s="30" t="s">
        <v>2563</v>
      </c>
      <c r="H236" s="5" t="s">
        <v>1775</v>
      </c>
      <c r="I236" s="7" t="s">
        <v>1348</v>
      </c>
      <c r="J236" s="7" t="s">
        <v>2564</v>
      </c>
      <c r="M236" s="7">
        <v>250000</v>
      </c>
      <c r="N236" s="7">
        <v>3390</v>
      </c>
      <c r="O236" s="7" t="s">
        <v>2565</v>
      </c>
      <c r="P236" s="7" t="s">
        <v>1779</v>
      </c>
      <c r="Q236" s="49" t="s">
        <v>5504</v>
      </c>
      <c r="S236" s="7" t="s">
        <v>4048</v>
      </c>
      <c r="T236" s="5" t="s">
        <v>21</v>
      </c>
      <c r="U236" s="5" t="s">
        <v>16</v>
      </c>
      <c r="V236" s="7" t="str">
        <f>IF(ISERROR(MATCH('JP PINT 1.0'!C236,#REF!,0)),"",INDEX(#REF!,MATCH('JP PINT 1.0'!C236,#REF!,0),1))</f>
        <v/>
      </c>
    </row>
    <row r="237" spans="1:22" s="11" customFormat="1" ht="16.5" customHeight="1">
      <c r="A237" s="7" t="e">
        <f>INDEX(コアインボイス!C:C,MATCH('JP PINT 1.0'!S237,コアインボイス!AC:AC,0),1)</f>
        <v>#N/A</v>
      </c>
      <c r="B237" s="7"/>
      <c r="C237" s="7"/>
      <c r="D237" s="5"/>
      <c r="E237" s="21"/>
      <c r="F237" s="39"/>
      <c r="G237" s="39"/>
      <c r="H237" s="5"/>
      <c r="I237" s="17"/>
      <c r="J237" s="7"/>
      <c r="K237" s="7"/>
      <c r="L237" s="7"/>
      <c r="M237" s="7" t="s">
        <v>1667</v>
      </c>
      <c r="N237" s="7">
        <v>3400</v>
      </c>
      <c r="O237" s="7" t="s">
        <v>3008</v>
      </c>
      <c r="P237" s="7" t="s">
        <v>1748</v>
      </c>
      <c r="Q237" s="7" t="s">
        <v>3017</v>
      </c>
      <c r="R237" s="7"/>
      <c r="S237" s="7" t="s">
        <v>5136</v>
      </c>
      <c r="T237" s="5" t="s">
        <v>21</v>
      </c>
      <c r="U237" s="5" t="s">
        <v>21</v>
      </c>
      <c r="V237" s="7" t="str">
        <f>IF(ISERROR(MATCH('JP PINT 1.0'!C237,#REF!,0)),"",INDEX(#REF!,MATCH('JP PINT 1.0'!C237,#REF!,0),1))</f>
        <v/>
      </c>
    </row>
    <row r="238" spans="1:22" ht="15.95" customHeight="1">
      <c r="A238" s="7" t="str">
        <f>INDEX(コアインボイス!C:C,MATCH('JP PINT 1.0'!S238,コアインボイス!AC:AC,0),1)</f>
        <v>JBT-320</v>
      </c>
      <c r="B238" s="7">
        <v>2820</v>
      </c>
      <c r="C238" s="7" t="s">
        <v>1343</v>
      </c>
      <c r="D238" s="5" t="s">
        <v>21</v>
      </c>
      <c r="E238" s="21">
        <v>2</v>
      </c>
      <c r="F238" s="30" t="s">
        <v>2566</v>
      </c>
      <c r="G238" s="30" t="s">
        <v>2567</v>
      </c>
      <c r="H238" s="5" t="s">
        <v>1775</v>
      </c>
      <c r="I238" s="7" t="s">
        <v>1344</v>
      </c>
      <c r="J238" s="7" t="s">
        <v>2568</v>
      </c>
      <c r="M238" s="7">
        <v>25000</v>
      </c>
      <c r="N238" s="7">
        <v>3410</v>
      </c>
      <c r="O238" s="7" t="s">
        <v>2506</v>
      </c>
      <c r="P238" s="7" t="s">
        <v>1779</v>
      </c>
      <c r="Q238" s="49" t="s">
        <v>5507</v>
      </c>
      <c r="S238" s="7" t="s">
        <v>4047</v>
      </c>
      <c r="T238" s="5" t="s">
        <v>21</v>
      </c>
      <c r="U238" s="5" t="s">
        <v>21</v>
      </c>
      <c r="V238" s="7" t="str">
        <f>IF(ISERROR(MATCH('JP PINT 1.0'!C238,#REF!,0)),"",INDEX(#REF!,MATCH('JP PINT 1.0'!C238,#REF!,0),1))</f>
        <v/>
      </c>
    </row>
    <row r="239" spans="1:22" ht="15.95" customHeight="1">
      <c r="A239" s="7" t="str">
        <f>INDEX(コアインボイス!C:C,MATCH('JP PINT 1.0'!S239,コアインボイス!AC:AC,0),1)</f>
        <v>JBT-324</v>
      </c>
      <c r="M239" s="7" t="s">
        <v>1667</v>
      </c>
      <c r="N239" s="7">
        <v>3420</v>
      </c>
      <c r="O239" s="7" t="s">
        <v>3008</v>
      </c>
      <c r="P239" s="7" t="s">
        <v>1748</v>
      </c>
      <c r="Q239" s="7" t="s">
        <v>3018</v>
      </c>
      <c r="S239" s="7" t="s">
        <v>5137</v>
      </c>
      <c r="T239" s="5" t="s">
        <v>21</v>
      </c>
      <c r="U239" s="5" t="s">
        <v>21</v>
      </c>
      <c r="V239" s="7" t="str">
        <f>IF(ISERROR(MATCH('JP PINT 1.0'!C239,#REF!,0)),"",INDEX(#REF!,MATCH('JP PINT 1.0'!C239,#REF!,0),1))</f>
        <v/>
      </c>
    </row>
    <row r="240" spans="1:22" ht="15.95" customHeight="1">
      <c r="A240" s="7" t="e">
        <f>INDEX(コアインボイス!C:C,MATCH('JP PINT 1.0'!S240,コアインボイス!AC:AC,0),1)</f>
        <v>#N/A</v>
      </c>
      <c r="N240" s="7">
        <v>3430</v>
      </c>
      <c r="O240" s="7" t="s">
        <v>3011</v>
      </c>
      <c r="P240" s="7" t="s">
        <v>2814</v>
      </c>
      <c r="Q240" s="7" t="s">
        <v>3019</v>
      </c>
      <c r="S240" s="7" t="s">
        <v>5138</v>
      </c>
      <c r="T240" s="5" t="s">
        <v>21</v>
      </c>
      <c r="U240" s="5" t="s">
        <v>21</v>
      </c>
      <c r="V240" s="7" t="str">
        <f>IF(ISERROR(MATCH('JP PINT 1.0'!C240,#REF!,0)),"",INDEX(#REF!,MATCH('JP PINT 1.0'!C240,#REF!,0),1))</f>
        <v/>
      </c>
    </row>
    <row r="241" spans="1:22" ht="15.95" customHeight="1">
      <c r="A241" s="7" t="str">
        <f>INDEX(コアインボイス!C:C,MATCH('JP PINT 1.0'!S241,コアインボイス!AC:AC,0),1)</f>
        <v>JBT-323</v>
      </c>
      <c r="B241" s="7">
        <v>2830</v>
      </c>
      <c r="C241" s="7" t="s">
        <v>1350</v>
      </c>
      <c r="D241" s="5" t="s">
        <v>21</v>
      </c>
      <c r="E241" s="21">
        <v>2</v>
      </c>
      <c r="F241" s="30" t="s">
        <v>2569</v>
      </c>
      <c r="G241" s="30" t="s">
        <v>2570</v>
      </c>
      <c r="H241" s="5" t="s">
        <v>1656</v>
      </c>
      <c r="I241" s="7" t="s">
        <v>1351</v>
      </c>
      <c r="J241" s="7" t="s">
        <v>2571</v>
      </c>
      <c r="M241" s="7" t="s">
        <v>2427</v>
      </c>
      <c r="N241" s="7">
        <v>3440</v>
      </c>
      <c r="O241" s="7" t="s">
        <v>1636</v>
      </c>
      <c r="P241" s="7" t="s">
        <v>1637</v>
      </c>
      <c r="Q241" s="49" t="s">
        <v>5508</v>
      </c>
      <c r="S241" s="7" t="s">
        <v>4049</v>
      </c>
      <c r="T241" s="5" t="s">
        <v>21</v>
      </c>
      <c r="U241" s="5" t="s">
        <v>16</v>
      </c>
      <c r="V241" s="7" t="str">
        <f>IF(ISERROR(MATCH('JP PINT 1.0'!C241,#REF!,0)),"",INDEX(#REF!,MATCH('JP PINT 1.0'!C241,#REF!,0),1))</f>
        <v/>
      </c>
    </row>
    <row r="242" spans="1:22" ht="15.95" customHeight="1">
      <c r="A242" s="7" t="str">
        <f>INDEX(コアインボイス!C:C,MATCH('JP PINT 1.0'!S242,コアインボイス!AC:AC,0),1)</f>
        <v>JBT-326</v>
      </c>
      <c r="B242" s="7">
        <v>2840</v>
      </c>
      <c r="C242" s="7" t="s">
        <v>1355</v>
      </c>
      <c r="D242" s="5" t="s">
        <v>16</v>
      </c>
      <c r="E242" s="21">
        <v>2</v>
      </c>
      <c r="F242" s="30" t="s">
        <v>2572</v>
      </c>
      <c r="G242" s="30" t="s">
        <v>2573</v>
      </c>
      <c r="H242" s="5" t="s">
        <v>2404</v>
      </c>
      <c r="I242" s="7" t="s">
        <v>2574</v>
      </c>
      <c r="J242" s="7" t="s">
        <v>2575</v>
      </c>
      <c r="M242" s="7">
        <v>10</v>
      </c>
      <c r="N242" s="7">
        <v>3450</v>
      </c>
      <c r="O242" s="7" t="s">
        <v>2435</v>
      </c>
      <c r="P242" s="7" t="s">
        <v>2436</v>
      </c>
      <c r="Q242" s="49" t="s">
        <v>5509</v>
      </c>
      <c r="S242" s="7" t="s">
        <v>4050</v>
      </c>
      <c r="T242" s="5" t="s">
        <v>16</v>
      </c>
      <c r="U242" s="5" t="s">
        <v>16</v>
      </c>
      <c r="V242" s="7" t="str">
        <f>IF(ISERROR(MATCH('JP PINT 1.0'!C242,#REF!,0)),"",INDEX(#REF!,MATCH('JP PINT 1.0'!C242,#REF!,0),1))</f>
        <v/>
      </c>
    </row>
    <row r="243" spans="1:22" ht="15.95" customHeight="1">
      <c r="A243" s="7" t="e">
        <f>INDEX(コアインボイス!C:C,MATCH('JP PINT 1.0'!S243,コアインボイス!AC:AC,0),1)</f>
        <v>#N/A</v>
      </c>
      <c r="N243" s="7">
        <v>3480</v>
      </c>
      <c r="O243" s="7" t="s">
        <v>2961</v>
      </c>
      <c r="P243" s="7" t="s">
        <v>2962</v>
      </c>
      <c r="Q243" s="7" t="s">
        <v>3020</v>
      </c>
      <c r="S243" s="7" t="s">
        <v>5139</v>
      </c>
      <c r="T243" s="5" t="s">
        <v>21</v>
      </c>
      <c r="U243" s="5" t="s">
        <v>21</v>
      </c>
      <c r="V243" s="7" t="str">
        <f>IF(ISERROR(MATCH('JP PINT 1.0'!C243,#REF!,0)),"",INDEX(#REF!,MATCH('JP PINT 1.0'!C243,#REF!,0),1))</f>
        <v/>
      </c>
    </row>
    <row r="244" spans="1:22" ht="15.95" customHeight="1">
      <c r="A244" s="7" t="str">
        <f>INDEX(コアインボイス!C:C,MATCH('JP PINT 1.0'!S244,コアインボイス!AC:AC,0),1)</f>
        <v>JBT-321</v>
      </c>
      <c r="N244" s="7">
        <v>3490</v>
      </c>
      <c r="O244" s="7" t="s">
        <v>1636</v>
      </c>
      <c r="P244" s="7" t="s">
        <v>1637</v>
      </c>
      <c r="Q244" s="7" t="s">
        <v>3021</v>
      </c>
      <c r="S244" s="7" t="s">
        <v>5140</v>
      </c>
      <c r="T244" s="5" t="s">
        <v>21</v>
      </c>
      <c r="U244" s="5" t="s">
        <v>16</v>
      </c>
      <c r="V244" s="7" t="str">
        <f>IF(ISERROR(MATCH('JP PINT 1.0'!C244,#REF!,0)),"",INDEX(#REF!,MATCH('JP PINT 1.0'!C244,#REF!,0),1))</f>
        <v/>
      </c>
    </row>
    <row r="245" spans="1:22" ht="15.95" customHeight="1">
      <c r="A245" s="7" t="str">
        <f>INDEX(コアインボイス!C:C,MATCH('JP PINT 1.0'!S245,コアインボイス!AC:AC,0),1)</f>
        <v>JBG-081</v>
      </c>
      <c r="B245" s="7">
        <v>2740</v>
      </c>
      <c r="C245" s="7" t="s">
        <v>3897</v>
      </c>
      <c r="D245" s="5" t="s">
        <v>16</v>
      </c>
      <c r="E245" s="21">
        <v>1</v>
      </c>
      <c r="F245" s="29" t="s">
        <v>2528</v>
      </c>
      <c r="G245" s="29" t="s">
        <v>2529</v>
      </c>
      <c r="I245" s="7" t="s">
        <v>2530</v>
      </c>
      <c r="J245" s="7" t="s">
        <v>2531</v>
      </c>
      <c r="N245" s="7">
        <v>3500</v>
      </c>
      <c r="O245" s="7" t="s">
        <v>2532</v>
      </c>
      <c r="P245" s="7" t="s">
        <v>2533</v>
      </c>
      <c r="Q245" s="49" t="s">
        <v>5498</v>
      </c>
      <c r="R245" s="7" t="s">
        <v>2535</v>
      </c>
      <c r="S245" s="7" t="s">
        <v>5056</v>
      </c>
      <c r="T245" s="5" t="s">
        <v>16</v>
      </c>
      <c r="U245" s="5" t="s">
        <v>65</v>
      </c>
      <c r="V245" s="7" t="str">
        <f>IF(ISERROR(MATCH('JP PINT 1.0'!C245,#REF!,0)),"",INDEX(#REF!,MATCH('JP PINT 1.0'!C245,#REF!,0),1))</f>
        <v/>
      </c>
    </row>
    <row r="246" spans="1:22" ht="15.95" customHeight="1">
      <c r="A246" s="7" t="str">
        <f>INDEX(コアインボイス!C:C,MATCH('JP PINT 1.0'!S246,コアインボイス!AC:AC,0),1)</f>
        <v>JBT-319</v>
      </c>
      <c r="B246" s="7">
        <v>2750</v>
      </c>
      <c r="C246" s="7" t="s">
        <v>3670</v>
      </c>
      <c r="D246" s="5" t="s">
        <v>16</v>
      </c>
      <c r="E246" s="21">
        <v>2</v>
      </c>
      <c r="F246" s="30" t="s">
        <v>2536</v>
      </c>
      <c r="G246" s="30" t="s">
        <v>2537</v>
      </c>
      <c r="H246" s="5" t="s">
        <v>1775</v>
      </c>
      <c r="I246" s="7" t="s">
        <v>2538</v>
      </c>
      <c r="J246" s="7" t="s">
        <v>2539</v>
      </c>
      <c r="K246" s="7" t="s">
        <v>2540</v>
      </c>
      <c r="L246" s="7" t="s">
        <v>1666</v>
      </c>
      <c r="N246" s="7">
        <v>3510</v>
      </c>
      <c r="O246" s="7" t="s">
        <v>2506</v>
      </c>
      <c r="P246" s="7" t="s">
        <v>1779</v>
      </c>
      <c r="Q246" s="49" t="s">
        <v>5499</v>
      </c>
      <c r="S246" s="7" t="s">
        <v>4062</v>
      </c>
      <c r="T246" s="5" t="s">
        <v>21</v>
      </c>
      <c r="U246" s="5" t="s">
        <v>21</v>
      </c>
      <c r="V246" s="7" t="str">
        <f>IF(ISERROR(MATCH('JP PINT 1.0'!C246,#REF!,0)),"",INDEX(#REF!,MATCH('JP PINT 1.0'!C246,#REF!,0),1))</f>
        <v/>
      </c>
    </row>
    <row r="247" spans="1:22" ht="15.95" customHeight="1">
      <c r="N247" s="7">
        <v>3520</v>
      </c>
      <c r="O247" s="7" t="s">
        <v>3008</v>
      </c>
      <c r="P247" s="7" t="s">
        <v>1748</v>
      </c>
      <c r="Q247" s="7" t="s">
        <v>3016</v>
      </c>
      <c r="S247" s="7" t="s">
        <v>5141</v>
      </c>
      <c r="T247" s="5" t="s">
        <v>21</v>
      </c>
      <c r="U247" s="5" t="s">
        <v>21</v>
      </c>
    </row>
    <row r="248" spans="1:22" ht="15.95" customHeight="1">
      <c r="B248" s="7">
        <v>2760</v>
      </c>
      <c r="C248" s="7" t="s">
        <v>3898</v>
      </c>
      <c r="D248" s="5" t="s">
        <v>725</v>
      </c>
      <c r="E248" s="21">
        <v>2</v>
      </c>
      <c r="F248" s="30" t="s">
        <v>2541</v>
      </c>
      <c r="G248" s="30" t="s">
        <v>2542</v>
      </c>
      <c r="I248" s="7" t="s">
        <v>2543</v>
      </c>
      <c r="J248" s="7" t="s">
        <v>2544</v>
      </c>
      <c r="N248" s="7">
        <v>3530</v>
      </c>
      <c r="O248" s="7" t="s">
        <v>2545</v>
      </c>
      <c r="P248" s="7" t="s">
        <v>2546</v>
      </c>
      <c r="Q248" s="49" t="s">
        <v>5500</v>
      </c>
      <c r="S248" s="7" t="s">
        <v>5057</v>
      </c>
      <c r="T248" s="5" t="s">
        <v>725</v>
      </c>
      <c r="U248" s="5" t="s">
        <v>65</v>
      </c>
    </row>
    <row r="249" spans="1:22" ht="15.95" customHeight="1">
      <c r="B249" s="7">
        <v>2770</v>
      </c>
      <c r="C249" s="7" t="s">
        <v>3882</v>
      </c>
      <c r="D249" s="5" t="s">
        <v>16</v>
      </c>
      <c r="E249" s="21">
        <v>3</v>
      </c>
      <c r="F249" s="34" t="s">
        <v>2547</v>
      </c>
      <c r="G249" s="34" t="s">
        <v>2548</v>
      </c>
      <c r="H249" s="5" t="s">
        <v>1775</v>
      </c>
      <c r="I249" s="7" t="s">
        <v>2549</v>
      </c>
      <c r="J249" s="7" t="s">
        <v>2550</v>
      </c>
      <c r="N249" s="7">
        <v>3540</v>
      </c>
      <c r="O249" s="7" t="s">
        <v>2506</v>
      </c>
      <c r="P249" s="7" t="s">
        <v>1779</v>
      </c>
      <c r="Q249" s="49" t="s">
        <v>5501</v>
      </c>
      <c r="S249" s="7" t="s">
        <v>5058</v>
      </c>
      <c r="T249" s="5" t="s">
        <v>21</v>
      </c>
      <c r="U249" s="5" t="s">
        <v>21</v>
      </c>
    </row>
    <row r="250" spans="1:22" ht="15.95" customHeight="1">
      <c r="N250" s="7">
        <v>3550</v>
      </c>
      <c r="O250" s="7" t="s">
        <v>3008</v>
      </c>
      <c r="P250" s="7" t="s">
        <v>1748</v>
      </c>
      <c r="Q250" s="7" t="s">
        <v>3018</v>
      </c>
      <c r="S250" s="7" t="s">
        <v>5142</v>
      </c>
      <c r="T250" s="5" t="s">
        <v>21</v>
      </c>
      <c r="U250" s="5" t="s">
        <v>21</v>
      </c>
    </row>
    <row r="251" spans="1:22" ht="15.95" customHeight="1">
      <c r="N251" s="7">
        <v>3560</v>
      </c>
      <c r="O251" s="7" t="s">
        <v>3011</v>
      </c>
      <c r="P251" s="7" t="s">
        <v>2814</v>
      </c>
      <c r="Q251" s="7" t="s">
        <v>3019</v>
      </c>
      <c r="S251" s="7" t="s">
        <v>5143</v>
      </c>
      <c r="T251" s="5" t="s">
        <v>21</v>
      </c>
      <c r="U251" s="5" t="s">
        <v>21</v>
      </c>
    </row>
    <row r="252" spans="1:22" ht="15.95" customHeight="1">
      <c r="B252" s="7">
        <v>2780</v>
      </c>
      <c r="C252" s="7" t="s">
        <v>3883</v>
      </c>
      <c r="D252" s="5" t="s">
        <v>21</v>
      </c>
      <c r="E252" s="21">
        <v>3</v>
      </c>
      <c r="F252" s="34" t="s">
        <v>2551</v>
      </c>
      <c r="G252" s="34" t="s">
        <v>2552</v>
      </c>
      <c r="H252" s="5" t="s">
        <v>1656</v>
      </c>
      <c r="I252" s="7" t="s">
        <v>2553</v>
      </c>
      <c r="J252" s="7" t="s">
        <v>2554</v>
      </c>
      <c r="N252" s="7">
        <v>3570</v>
      </c>
      <c r="O252" s="7" t="s">
        <v>1636</v>
      </c>
      <c r="P252" s="7" t="s">
        <v>1637</v>
      </c>
      <c r="Q252" s="49" t="s">
        <v>5502</v>
      </c>
      <c r="S252" s="7" t="s">
        <v>5059</v>
      </c>
      <c r="T252" s="5" t="s">
        <v>21</v>
      </c>
      <c r="U252" s="5" t="s">
        <v>16</v>
      </c>
    </row>
    <row r="253" spans="1:22" ht="15.95" customHeight="1">
      <c r="B253" s="7">
        <v>2790</v>
      </c>
      <c r="C253" s="7" t="s">
        <v>3884</v>
      </c>
      <c r="D253" s="5" t="s">
        <v>16</v>
      </c>
      <c r="E253" s="21">
        <v>3</v>
      </c>
      <c r="F253" s="34" t="s">
        <v>2555</v>
      </c>
      <c r="G253" s="34" t="s">
        <v>2556</v>
      </c>
      <c r="H253" s="5" t="s">
        <v>2404</v>
      </c>
      <c r="I253" s="7" t="s">
        <v>2557</v>
      </c>
      <c r="J253" s="7" t="s">
        <v>2558</v>
      </c>
      <c r="N253" s="7">
        <v>3580</v>
      </c>
      <c r="O253" s="7" t="s">
        <v>2435</v>
      </c>
      <c r="P253" s="7" t="s">
        <v>2436</v>
      </c>
      <c r="Q253" s="49" t="s">
        <v>5503</v>
      </c>
      <c r="S253" s="7" t="s">
        <v>5060</v>
      </c>
      <c r="T253" s="5" t="s">
        <v>16</v>
      </c>
      <c r="U253" s="5" t="s">
        <v>16</v>
      </c>
    </row>
    <row r="254" spans="1:22" ht="15.95" customHeight="1">
      <c r="B254" s="7">
        <v>2640</v>
      </c>
      <c r="C254" s="7" t="s">
        <v>1377</v>
      </c>
      <c r="D254" s="5" t="s">
        <v>21</v>
      </c>
      <c r="E254" s="21">
        <v>1</v>
      </c>
      <c r="F254" s="29" t="s">
        <v>1378</v>
      </c>
      <c r="G254" s="29" t="s">
        <v>2474</v>
      </c>
      <c r="I254" s="7" t="s">
        <v>1379</v>
      </c>
      <c r="J254" s="7" t="s">
        <v>2475</v>
      </c>
      <c r="N254" s="7">
        <v>3590</v>
      </c>
      <c r="O254" s="7" t="s">
        <v>2476</v>
      </c>
      <c r="P254" s="7" t="s">
        <v>2477</v>
      </c>
      <c r="Q254" s="7" t="s">
        <v>2478</v>
      </c>
      <c r="S254" s="7" t="s">
        <v>4057</v>
      </c>
      <c r="T254" s="5" t="s">
        <v>21</v>
      </c>
      <c r="U254" s="5" t="s">
        <v>21</v>
      </c>
    </row>
    <row r="255" spans="1:22" ht="15.95" customHeight="1">
      <c r="B255" s="7">
        <v>2650</v>
      </c>
      <c r="C255" s="7" t="s">
        <v>1402</v>
      </c>
      <c r="D255" s="5" t="s">
        <v>21</v>
      </c>
      <c r="E255" s="21">
        <v>2</v>
      </c>
      <c r="F255" s="30" t="s">
        <v>2479</v>
      </c>
      <c r="G255" s="30" t="s">
        <v>2480</v>
      </c>
      <c r="H255" s="5" t="s">
        <v>1775</v>
      </c>
      <c r="I255" s="7" t="s">
        <v>1403</v>
      </c>
      <c r="J255" s="7" t="s">
        <v>2481</v>
      </c>
      <c r="K255" s="7" t="s">
        <v>2482</v>
      </c>
      <c r="L255" s="7" t="s">
        <v>2483</v>
      </c>
      <c r="M255" s="7">
        <v>250000</v>
      </c>
      <c r="N255" s="7">
        <v>3600</v>
      </c>
      <c r="O255" s="7" t="s">
        <v>2484</v>
      </c>
      <c r="P255" s="7" t="s">
        <v>1779</v>
      </c>
      <c r="Q255" s="7" t="s">
        <v>2485</v>
      </c>
      <c r="S255" s="7" t="s">
        <v>4066</v>
      </c>
      <c r="T255" s="5" t="s">
        <v>21</v>
      </c>
      <c r="U255" s="5" t="s">
        <v>21</v>
      </c>
    </row>
    <row r="256" spans="1:22" ht="15.95" customHeight="1">
      <c r="M256" s="7" t="s">
        <v>1667</v>
      </c>
      <c r="N256" s="7">
        <v>3610</v>
      </c>
      <c r="O256" s="7" t="s">
        <v>3008</v>
      </c>
      <c r="P256" s="7" t="s">
        <v>1748</v>
      </c>
      <c r="Q256" s="7" t="s">
        <v>3022</v>
      </c>
      <c r="S256" s="7" t="s">
        <v>5144</v>
      </c>
      <c r="T256" s="5" t="s">
        <v>21</v>
      </c>
      <c r="U256" s="5" t="s">
        <v>21</v>
      </c>
    </row>
    <row r="257" spans="2:21" ht="15.95" customHeight="1">
      <c r="B257" s="7">
        <v>2680</v>
      </c>
      <c r="C257" s="7" t="s">
        <v>1387</v>
      </c>
      <c r="D257" s="5" t="s">
        <v>21</v>
      </c>
      <c r="E257" s="21">
        <v>2</v>
      </c>
      <c r="F257" s="30" t="s">
        <v>2496</v>
      </c>
      <c r="G257" s="30" t="s">
        <v>2497</v>
      </c>
      <c r="H257" s="5" t="s">
        <v>1775</v>
      </c>
      <c r="I257" s="7" t="s">
        <v>1388</v>
      </c>
      <c r="J257" s="7" t="s">
        <v>2498</v>
      </c>
      <c r="L257" s="7" t="s">
        <v>2499</v>
      </c>
      <c r="M257" s="7">
        <v>250000</v>
      </c>
      <c r="N257" s="7">
        <v>3620</v>
      </c>
      <c r="O257" s="7" t="s">
        <v>2500</v>
      </c>
      <c r="P257" s="7" t="s">
        <v>1779</v>
      </c>
      <c r="Q257" s="7" t="s">
        <v>2501</v>
      </c>
      <c r="S257" s="7" t="s">
        <v>4060</v>
      </c>
      <c r="T257" s="5" t="s">
        <v>21</v>
      </c>
      <c r="U257" s="5" t="s">
        <v>16</v>
      </c>
    </row>
    <row r="258" spans="2:21" ht="15.95" customHeight="1">
      <c r="M258" s="7" t="s">
        <v>1667</v>
      </c>
      <c r="N258" s="7">
        <v>3630</v>
      </c>
      <c r="O258" s="7" t="s">
        <v>3008</v>
      </c>
      <c r="P258" s="7" t="s">
        <v>1748</v>
      </c>
      <c r="Q258" s="7" t="s">
        <v>3023</v>
      </c>
      <c r="S258" s="7" t="s">
        <v>5145</v>
      </c>
      <c r="T258" s="5" t="s">
        <v>21</v>
      </c>
      <c r="U258" s="5" t="s">
        <v>21</v>
      </c>
    </row>
    <row r="259" spans="2:21" ht="15.95" customHeight="1">
      <c r="B259" s="7">
        <v>2700</v>
      </c>
      <c r="C259" s="7" t="s">
        <v>1393</v>
      </c>
      <c r="D259" s="5" t="s">
        <v>21</v>
      </c>
      <c r="E259" s="21">
        <v>2</v>
      </c>
      <c r="F259" s="30" t="s">
        <v>2508</v>
      </c>
      <c r="G259" s="30" t="s">
        <v>2509</v>
      </c>
      <c r="H259" s="5" t="s">
        <v>1775</v>
      </c>
      <c r="I259" s="7" t="s">
        <v>1394</v>
      </c>
      <c r="J259" s="7" t="s">
        <v>2510</v>
      </c>
      <c r="L259" s="7" t="s">
        <v>2511</v>
      </c>
      <c r="M259" s="7">
        <v>275000</v>
      </c>
      <c r="N259" s="7">
        <v>3640</v>
      </c>
      <c r="O259" s="7" t="s">
        <v>2512</v>
      </c>
      <c r="P259" s="7" t="s">
        <v>1779</v>
      </c>
      <c r="Q259" s="7" t="s">
        <v>2513</v>
      </c>
      <c r="S259" s="7" t="s">
        <v>4063</v>
      </c>
      <c r="T259" s="5" t="s">
        <v>21</v>
      </c>
      <c r="U259" s="5" t="s">
        <v>16</v>
      </c>
    </row>
    <row r="260" spans="2:21" ht="15.95" customHeight="1">
      <c r="M260" s="7" t="s">
        <v>1667</v>
      </c>
      <c r="N260" s="7">
        <v>3650</v>
      </c>
      <c r="O260" s="7" t="s">
        <v>3008</v>
      </c>
      <c r="P260" s="7" t="s">
        <v>1748</v>
      </c>
      <c r="Q260" s="7" t="s">
        <v>3024</v>
      </c>
      <c r="S260" s="7" t="s">
        <v>5146</v>
      </c>
      <c r="T260" s="5" t="s">
        <v>21</v>
      </c>
      <c r="U260" s="5" t="s">
        <v>21</v>
      </c>
    </row>
    <row r="261" spans="2:21" ht="15.95" customHeight="1">
      <c r="B261" s="7">
        <v>2660</v>
      </c>
      <c r="C261" s="7" t="s">
        <v>1384</v>
      </c>
      <c r="D261" s="5" t="s">
        <v>16</v>
      </c>
      <c r="E261" s="21">
        <v>2</v>
      </c>
      <c r="F261" s="30" t="s">
        <v>2486</v>
      </c>
      <c r="G261" s="30" t="s">
        <v>2487</v>
      </c>
      <c r="H261" s="5" t="s">
        <v>1775</v>
      </c>
      <c r="I261" s="7" t="s">
        <v>1385</v>
      </c>
      <c r="J261" s="7" t="s">
        <v>2488</v>
      </c>
      <c r="M261" s="7">
        <v>3000</v>
      </c>
      <c r="N261" s="7">
        <v>3660</v>
      </c>
      <c r="O261" s="7" t="s">
        <v>2489</v>
      </c>
      <c r="P261" s="7" t="s">
        <v>1779</v>
      </c>
      <c r="Q261" s="7" t="s">
        <v>2490</v>
      </c>
      <c r="S261" s="7" t="s">
        <v>4059</v>
      </c>
      <c r="T261" s="5" t="s">
        <v>16</v>
      </c>
      <c r="U261" s="5" t="s">
        <v>16</v>
      </c>
    </row>
    <row r="262" spans="2:21" ht="15.95" customHeight="1">
      <c r="M262" s="7" t="s">
        <v>1667</v>
      </c>
      <c r="N262" s="7">
        <v>3670</v>
      </c>
      <c r="O262" s="7" t="s">
        <v>3008</v>
      </c>
      <c r="P262" s="7" t="s">
        <v>1748</v>
      </c>
      <c r="Q262" s="7" t="s">
        <v>3025</v>
      </c>
      <c r="S262" s="7" t="s">
        <v>5147</v>
      </c>
      <c r="T262" s="5" t="s">
        <v>21</v>
      </c>
      <c r="U262" s="5" t="s">
        <v>21</v>
      </c>
    </row>
    <row r="263" spans="2:21" ht="15.95" customHeight="1">
      <c r="B263" s="7">
        <v>2670</v>
      </c>
      <c r="C263" s="7" t="s">
        <v>1381</v>
      </c>
      <c r="D263" s="5" t="s">
        <v>16</v>
      </c>
      <c r="E263" s="21">
        <v>2</v>
      </c>
      <c r="F263" s="30" t="s">
        <v>2491</v>
      </c>
      <c r="G263" s="30" t="s">
        <v>2492</v>
      </c>
      <c r="H263" s="5" t="s">
        <v>1775</v>
      </c>
      <c r="I263" s="7" t="s">
        <v>1382</v>
      </c>
      <c r="J263" s="7" t="s">
        <v>2493</v>
      </c>
      <c r="M263" s="7">
        <v>3000</v>
      </c>
      <c r="N263" s="7">
        <v>3680</v>
      </c>
      <c r="O263" s="7" t="s">
        <v>2494</v>
      </c>
      <c r="P263" s="7" t="s">
        <v>1779</v>
      </c>
      <c r="Q263" s="7" t="s">
        <v>2495</v>
      </c>
      <c r="S263" s="7" t="s">
        <v>4058</v>
      </c>
      <c r="T263" s="5" t="s">
        <v>16</v>
      </c>
      <c r="U263" s="5" t="s">
        <v>16</v>
      </c>
    </row>
    <row r="264" spans="2:21" ht="15.95" customHeight="1">
      <c r="M264" s="7" t="s">
        <v>1667</v>
      </c>
      <c r="N264" s="7">
        <v>3690</v>
      </c>
      <c r="O264" s="7" t="s">
        <v>3008</v>
      </c>
      <c r="P264" s="7" t="s">
        <v>1748</v>
      </c>
      <c r="Q264" s="7" t="s">
        <v>3026</v>
      </c>
      <c r="S264" s="7" t="s">
        <v>5148</v>
      </c>
      <c r="T264" s="5" t="s">
        <v>21</v>
      </c>
      <c r="U264" s="5" t="s">
        <v>21</v>
      </c>
    </row>
    <row r="265" spans="2:21" ht="15.95" customHeight="1">
      <c r="B265" s="7">
        <v>2710</v>
      </c>
      <c r="C265" s="7" t="s">
        <v>1396</v>
      </c>
      <c r="D265" s="5" t="s">
        <v>16</v>
      </c>
      <c r="E265" s="21">
        <v>2</v>
      </c>
      <c r="F265" s="30" t="s">
        <v>2367</v>
      </c>
      <c r="G265" s="30" t="s">
        <v>2356</v>
      </c>
      <c r="H265" s="5" t="s">
        <v>1775</v>
      </c>
      <c r="I265" s="7" t="s">
        <v>1397</v>
      </c>
      <c r="J265" s="7" t="s">
        <v>2514</v>
      </c>
      <c r="N265" s="7">
        <v>3700</v>
      </c>
      <c r="O265" s="7" t="s">
        <v>2515</v>
      </c>
      <c r="P265" s="7" t="s">
        <v>1779</v>
      </c>
      <c r="Q265" s="7" t="s">
        <v>2516</v>
      </c>
      <c r="S265" s="7" t="s">
        <v>4064</v>
      </c>
      <c r="T265" s="5" t="s">
        <v>16</v>
      </c>
      <c r="U265" s="5" t="s">
        <v>16</v>
      </c>
    </row>
    <row r="266" spans="2:21" ht="15.95" customHeight="1">
      <c r="N266" s="7">
        <v>3710</v>
      </c>
      <c r="O266" s="7" t="s">
        <v>3008</v>
      </c>
      <c r="P266" s="7" t="s">
        <v>1748</v>
      </c>
      <c r="Q266" s="7" t="s">
        <v>3027</v>
      </c>
      <c r="S266" s="7" t="s">
        <v>5149</v>
      </c>
      <c r="T266" s="5" t="s">
        <v>21</v>
      </c>
      <c r="U266" s="5" t="s">
        <v>21</v>
      </c>
    </row>
    <row r="267" spans="2:21" ht="15.95" customHeight="1">
      <c r="B267" s="7">
        <v>2720</v>
      </c>
      <c r="C267" s="7" t="s">
        <v>3676</v>
      </c>
      <c r="D267" s="5" t="s">
        <v>16</v>
      </c>
      <c r="E267" s="21">
        <v>2</v>
      </c>
      <c r="F267" s="30" t="s">
        <v>2517</v>
      </c>
      <c r="G267" s="30" t="s">
        <v>2518</v>
      </c>
      <c r="H267" s="5" t="s">
        <v>1775</v>
      </c>
      <c r="I267" s="7" t="s">
        <v>2519</v>
      </c>
      <c r="J267" s="7" t="s">
        <v>2520</v>
      </c>
      <c r="N267" s="7">
        <v>3720</v>
      </c>
      <c r="O267" s="7" t="s">
        <v>2521</v>
      </c>
      <c r="P267" s="7" t="s">
        <v>1779</v>
      </c>
      <c r="Q267" s="7" t="s">
        <v>2522</v>
      </c>
      <c r="S267" s="7" t="s">
        <v>5055</v>
      </c>
      <c r="T267" s="5" t="s">
        <v>16</v>
      </c>
      <c r="U267" s="5" t="s">
        <v>16</v>
      </c>
    </row>
    <row r="268" spans="2:21" ht="15.95" customHeight="1">
      <c r="N268" s="7">
        <v>3730</v>
      </c>
      <c r="O268" s="7" t="s">
        <v>3008</v>
      </c>
      <c r="P268" s="7" t="s">
        <v>1748</v>
      </c>
      <c r="Q268" s="7" t="s">
        <v>3028</v>
      </c>
      <c r="S268" s="7" t="s">
        <v>5150</v>
      </c>
      <c r="T268" s="5" t="s">
        <v>21</v>
      </c>
      <c r="U268" s="5" t="s">
        <v>21</v>
      </c>
    </row>
    <row r="269" spans="2:21" ht="15.95" customHeight="1">
      <c r="B269" s="7">
        <v>2730</v>
      </c>
      <c r="C269" s="7" t="s">
        <v>1399</v>
      </c>
      <c r="D269" s="5" t="s">
        <v>21</v>
      </c>
      <c r="E269" s="21">
        <v>2</v>
      </c>
      <c r="F269" s="30" t="s">
        <v>2523</v>
      </c>
      <c r="G269" s="30" t="s">
        <v>2524</v>
      </c>
      <c r="H269" s="5" t="s">
        <v>1775</v>
      </c>
      <c r="I269" s="7" t="s">
        <v>1400</v>
      </c>
      <c r="J269" s="7" t="s">
        <v>2525</v>
      </c>
      <c r="M269" s="7">
        <v>275000</v>
      </c>
      <c r="N269" s="7">
        <v>3740</v>
      </c>
      <c r="O269" s="7" t="s">
        <v>2526</v>
      </c>
      <c r="P269" s="7" t="s">
        <v>1779</v>
      </c>
      <c r="Q269" s="7" t="s">
        <v>2527</v>
      </c>
      <c r="S269" s="7" t="s">
        <v>4065</v>
      </c>
      <c r="T269" s="5" t="s">
        <v>21</v>
      </c>
      <c r="U269" s="5" t="s">
        <v>21</v>
      </c>
    </row>
    <row r="270" spans="2:21" ht="15.95" customHeight="1">
      <c r="M270" s="7" t="s">
        <v>1667</v>
      </c>
      <c r="N270" s="7">
        <v>3750</v>
      </c>
      <c r="O270" s="7" t="s">
        <v>3008</v>
      </c>
      <c r="P270" s="7" t="s">
        <v>1748</v>
      </c>
      <c r="Q270" s="7" t="s">
        <v>3029</v>
      </c>
      <c r="S270" s="7" t="s">
        <v>5151</v>
      </c>
      <c r="T270" s="5" t="s">
        <v>21</v>
      </c>
      <c r="U270" s="5" t="s">
        <v>21</v>
      </c>
    </row>
    <row r="271" spans="2:21" ht="15.95" customHeight="1">
      <c r="B271" s="7">
        <v>2940</v>
      </c>
      <c r="C271" s="7" t="s">
        <v>3202</v>
      </c>
      <c r="D271" s="5" t="s">
        <v>725</v>
      </c>
      <c r="E271" s="21">
        <v>1</v>
      </c>
      <c r="F271" s="29" t="s">
        <v>2617</v>
      </c>
      <c r="G271" s="29" t="s">
        <v>2618</v>
      </c>
      <c r="I271" s="7" t="s">
        <v>2619</v>
      </c>
      <c r="J271" s="7" t="s">
        <v>2620</v>
      </c>
      <c r="N271" s="7">
        <v>3760</v>
      </c>
      <c r="O271" s="7" t="s">
        <v>2621</v>
      </c>
      <c r="P271" s="7" t="s">
        <v>2622</v>
      </c>
      <c r="Q271" s="7" t="s">
        <v>2623</v>
      </c>
      <c r="S271" s="7" t="s">
        <v>5061</v>
      </c>
      <c r="T271" s="5" t="s">
        <v>725</v>
      </c>
      <c r="U271" s="5" t="s">
        <v>725</v>
      </c>
    </row>
    <row r="272" spans="2:21" ht="15.95" customHeight="1">
      <c r="B272" s="7">
        <v>2950</v>
      </c>
      <c r="C272" s="7" t="s">
        <v>3180</v>
      </c>
      <c r="D272" s="5" t="s">
        <v>21</v>
      </c>
      <c r="E272" s="21">
        <v>2</v>
      </c>
      <c r="F272" s="30" t="s">
        <v>2624</v>
      </c>
      <c r="G272" s="30" t="s">
        <v>2625</v>
      </c>
      <c r="H272" s="5" t="s">
        <v>1632</v>
      </c>
      <c r="I272" s="7" t="s">
        <v>2626</v>
      </c>
      <c r="J272" s="7" t="s">
        <v>2627</v>
      </c>
      <c r="M272" s="7">
        <v>1</v>
      </c>
      <c r="N272" s="7">
        <v>3770</v>
      </c>
      <c r="O272" s="7" t="s">
        <v>1636</v>
      </c>
      <c r="P272" s="7" t="s">
        <v>1637</v>
      </c>
      <c r="Q272" s="7" t="s">
        <v>2628</v>
      </c>
      <c r="S272" s="7" t="s">
        <v>5062</v>
      </c>
      <c r="T272" s="5" t="s">
        <v>21</v>
      </c>
      <c r="U272" s="5" t="s">
        <v>21</v>
      </c>
    </row>
    <row r="273" spans="2:21" ht="15.95" customHeight="1">
      <c r="B273" s="7">
        <v>2960</v>
      </c>
      <c r="C273" s="7" t="s">
        <v>3711</v>
      </c>
      <c r="D273" s="5" t="s">
        <v>16</v>
      </c>
      <c r="E273" s="21">
        <v>2</v>
      </c>
      <c r="F273" s="30" t="s">
        <v>2629</v>
      </c>
      <c r="G273" s="30" t="s">
        <v>2630</v>
      </c>
      <c r="H273" s="5" t="s">
        <v>1695</v>
      </c>
      <c r="I273" s="7" t="s">
        <v>2631</v>
      </c>
      <c r="J273" s="7" t="s">
        <v>2632</v>
      </c>
      <c r="N273" s="7">
        <v>3780</v>
      </c>
      <c r="O273" s="7" t="s">
        <v>1771</v>
      </c>
      <c r="P273" s="7" t="s">
        <v>1702</v>
      </c>
      <c r="Q273" s="7" t="s">
        <v>2633</v>
      </c>
      <c r="S273" s="7" t="s">
        <v>5063</v>
      </c>
      <c r="T273" s="5" t="s">
        <v>16</v>
      </c>
      <c r="U273" s="5" t="s">
        <v>65</v>
      </c>
    </row>
    <row r="274" spans="2:21" ht="15.95" customHeight="1">
      <c r="B274" s="7">
        <v>3020</v>
      </c>
      <c r="C274" s="7" t="s">
        <v>1507</v>
      </c>
      <c r="D274" s="5" t="s">
        <v>21</v>
      </c>
      <c r="E274" s="21">
        <v>2</v>
      </c>
      <c r="F274" s="30" t="s">
        <v>2659</v>
      </c>
      <c r="G274" s="30" t="s">
        <v>2660</v>
      </c>
      <c r="H274" s="5" t="s">
        <v>2661</v>
      </c>
      <c r="I274" s="7" t="s">
        <v>1508</v>
      </c>
      <c r="J274" s="7" t="s">
        <v>2662</v>
      </c>
      <c r="K274" s="7" t="s">
        <v>2663</v>
      </c>
      <c r="L274" s="10" t="s">
        <v>2664</v>
      </c>
      <c r="M274" s="7">
        <v>5</v>
      </c>
      <c r="N274" s="7">
        <v>3790</v>
      </c>
      <c r="O274" s="7" t="s">
        <v>2665</v>
      </c>
      <c r="P274" s="7" t="s">
        <v>2666</v>
      </c>
      <c r="Q274" s="7" t="s">
        <v>2667</v>
      </c>
      <c r="S274" s="7" t="s">
        <v>4094</v>
      </c>
      <c r="T274" s="5" t="s">
        <v>21</v>
      </c>
      <c r="U274" s="5" t="s">
        <v>16</v>
      </c>
    </row>
    <row r="275" spans="2:21" ht="15.95" customHeight="1">
      <c r="B275" s="7">
        <v>3030</v>
      </c>
      <c r="C275" s="7" t="s">
        <v>1510</v>
      </c>
      <c r="D275" s="5" t="s">
        <v>21</v>
      </c>
      <c r="E275" s="21">
        <v>2</v>
      </c>
      <c r="F275" s="30" t="s">
        <v>2668</v>
      </c>
      <c r="G275" s="30" t="s">
        <v>2669</v>
      </c>
      <c r="H275" s="5" t="s">
        <v>1656</v>
      </c>
      <c r="I275" s="7" t="s">
        <v>1511</v>
      </c>
      <c r="J275" s="7" t="s">
        <v>2670</v>
      </c>
      <c r="L275" s="10" t="s">
        <v>2671</v>
      </c>
      <c r="M275" s="7" t="s">
        <v>2672</v>
      </c>
      <c r="N275" s="7">
        <v>3800</v>
      </c>
      <c r="O275" s="7" t="s">
        <v>2673</v>
      </c>
      <c r="P275" s="7" t="s">
        <v>1748</v>
      </c>
      <c r="Q275" s="7" t="s">
        <v>2674</v>
      </c>
      <c r="S275" s="7" t="s">
        <v>4095</v>
      </c>
      <c r="T275" s="5" t="s">
        <v>21</v>
      </c>
      <c r="U275" s="5" t="s">
        <v>16</v>
      </c>
    </row>
    <row r="276" spans="2:21" ht="15.95" customHeight="1">
      <c r="B276" s="7">
        <v>3040</v>
      </c>
      <c r="C276" s="7" t="s">
        <v>1515</v>
      </c>
      <c r="D276" s="5" t="s">
        <v>21</v>
      </c>
      <c r="E276" s="21">
        <v>2</v>
      </c>
      <c r="F276" s="30" t="s">
        <v>2681</v>
      </c>
      <c r="G276" s="30" t="s">
        <v>2682</v>
      </c>
      <c r="H276" s="5" t="s">
        <v>1775</v>
      </c>
      <c r="I276" s="7" t="s">
        <v>2683</v>
      </c>
      <c r="J276" s="7" t="s">
        <v>2684</v>
      </c>
      <c r="L276" s="10" t="s">
        <v>2685</v>
      </c>
      <c r="M276" s="7">
        <v>250000</v>
      </c>
      <c r="N276" s="7">
        <v>3810</v>
      </c>
      <c r="O276" s="7" t="s">
        <v>2484</v>
      </c>
      <c r="P276" s="7" t="s">
        <v>1779</v>
      </c>
      <c r="Q276" s="7" t="s">
        <v>2686</v>
      </c>
      <c r="S276" s="7" t="s">
        <v>4096</v>
      </c>
      <c r="T276" s="5" t="s">
        <v>21</v>
      </c>
      <c r="U276" s="5" t="s">
        <v>21</v>
      </c>
    </row>
    <row r="277" spans="2:21" ht="15.95" customHeight="1">
      <c r="B277" s="15">
        <v>3035</v>
      </c>
      <c r="C277" s="15" t="s">
        <v>3888</v>
      </c>
      <c r="D277" s="16" t="s">
        <v>16</v>
      </c>
      <c r="E277" s="22">
        <v>2</v>
      </c>
      <c r="F277" s="33" t="s">
        <v>2675</v>
      </c>
      <c r="G277" s="33" t="s">
        <v>2676</v>
      </c>
      <c r="H277" s="16" t="s">
        <v>1775</v>
      </c>
      <c r="I277" s="15" t="s">
        <v>2677</v>
      </c>
      <c r="J277" s="15" t="s">
        <v>2678</v>
      </c>
      <c r="K277" s="15"/>
      <c r="L277" s="15"/>
      <c r="M277" s="15"/>
      <c r="N277" s="15">
        <v>3815</v>
      </c>
      <c r="O277" s="15" t="s">
        <v>2679</v>
      </c>
      <c r="P277" s="15" t="s">
        <v>1779</v>
      </c>
      <c r="Q277" s="15" t="s">
        <v>2680</v>
      </c>
      <c r="R277" s="15"/>
      <c r="S277" s="15" t="s">
        <v>5064</v>
      </c>
      <c r="T277" s="16" t="s">
        <v>16</v>
      </c>
      <c r="U277" s="16" t="s">
        <v>16</v>
      </c>
    </row>
    <row r="278" spans="2:21" ht="15.95" customHeight="1">
      <c r="M278" s="7" t="s">
        <v>1667</v>
      </c>
      <c r="N278" s="7">
        <v>3820</v>
      </c>
      <c r="O278" s="7" t="s">
        <v>3008</v>
      </c>
      <c r="P278" s="7" t="s">
        <v>1748</v>
      </c>
      <c r="Q278" s="7" t="s">
        <v>3030</v>
      </c>
      <c r="S278" s="7" t="s">
        <v>5152</v>
      </c>
      <c r="T278" s="5" t="s">
        <v>21</v>
      </c>
      <c r="U278" s="5" t="s">
        <v>21</v>
      </c>
    </row>
    <row r="279" spans="2:21" ht="15.95" customHeight="1">
      <c r="B279" s="7">
        <v>3080</v>
      </c>
      <c r="C279" s="7" t="s">
        <v>3728</v>
      </c>
      <c r="D279" s="5" t="s">
        <v>16</v>
      </c>
      <c r="E279" s="21">
        <v>2</v>
      </c>
      <c r="F279" s="30" t="s">
        <v>2704</v>
      </c>
      <c r="G279" s="30" t="s">
        <v>2705</v>
      </c>
      <c r="H279" s="5" t="s">
        <v>1695</v>
      </c>
      <c r="I279" s="7" t="s">
        <v>1752</v>
      </c>
      <c r="J279" s="7" t="s">
        <v>2706</v>
      </c>
      <c r="L279" s="7" t="s">
        <v>2707</v>
      </c>
      <c r="N279" s="7">
        <v>3830</v>
      </c>
      <c r="O279" s="7" t="s">
        <v>1755</v>
      </c>
      <c r="P279" s="7" t="s">
        <v>1702</v>
      </c>
      <c r="Q279" s="7" t="s">
        <v>2708</v>
      </c>
      <c r="S279" s="7" t="s">
        <v>5066</v>
      </c>
      <c r="T279" s="5" t="s">
        <v>16</v>
      </c>
      <c r="U279" s="5" t="s">
        <v>16</v>
      </c>
    </row>
    <row r="280" spans="2:21" ht="15.95" customHeight="1">
      <c r="B280" s="7">
        <v>3090</v>
      </c>
      <c r="C280" s="7" t="s">
        <v>1532</v>
      </c>
      <c r="D280" s="5" t="s">
        <v>16</v>
      </c>
      <c r="E280" s="21">
        <v>2</v>
      </c>
      <c r="F280" s="30" t="s">
        <v>2709</v>
      </c>
      <c r="G280" s="30" t="s">
        <v>2710</v>
      </c>
      <c r="I280" s="7" t="s">
        <v>1533</v>
      </c>
      <c r="J280" s="7" t="s">
        <v>2711</v>
      </c>
      <c r="N280" s="7">
        <v>3840</v>
      </c>
      <c r="O280" s="7" t="s">
        <v>2183</v>
      </c>
      <c r="P280" s="7" t="s">
        <v>2184</v>
      </c>
      <c r="Q280" s="7" t="s">
        <v>2712</v>
      </c>
      <c r="S280" s="7" t="s">
        <v>4111</v>
      </c>
      <c r="T280" s="5" t="s">
        <v>16</v>
      </c>
      <c r="U280" s="5" t="s">
        <v>65</v>
      </c>
    </row>
    <row r="281" spans="2:21" ht="15.95" customHeight="1">
      <c r="B281" s="7">
        <v>3100</v>
      </c>
      <c r="C281" s="7" t="s">
        <v>1535</v>
      </c>
      <c r="D281" s="5" t="s">
        <v>16</v>
      </c>
      <c r="E281" s="21">
        <v>3</v>
      </c>
      <c r="F281" s="34" t="s">
        <v>2713</v>
      </c>
      <c r="G281" s="34" t="s">
        <v>2714</v>
      </c>
      <c r="H281" s="5" t="s">
        <v>1640</v>
      </c>
      <c r="I281" s="7" t="s">
        <v>1536</v>
      </c>
      <c r="J281" s="7" t="s">
        <v>2715</v>
      </c>
      <c r="K281" s="7" t="s">
        <v>1642</v>
      </c>
      <c r="L281" s="7" t="s">
        <v>1643</v>
      </c>
      <c r="M281" s="9">
        <v>45217</v>
      </c>
      <c r="N281" s="7">
        <v>3850</v>
      </c>
      <c r="O281" s="7" t="s">
        <v>2189</v>
      </c>
      <c r="P281" s="7" t="s">
        <v>1645</v>
      </c>
      <c r="Q281" s="7" t="s">
        <v>2716</v>
      </c>
      <c r="S281" s="7" t="s">
        <v>4112</v>
      </c>
      <c r="T281" s="5" t="s">
        <v>16</v>
      </c>
      <c r="U281" s="5" t="s">
        <v>16</v>
      </c>
    </row>
    <row r="282" spans="2:21" ht="15.95" customHeight="1">
      <c r="B282" s="7">
        <v>3110</v>
      </c>
      <c r="C282" s="7" t="s">
        <v>1538</v>
      </c>
      <c r="D282" s="5" t="s">
        <v>16</v>
      </c>
      <c r="E282" s="21">
        <v>3</v>
      </c>
      <c r="F282" s="34" t="s">
        <v>2717</v>
      </c>
      <c r="G282" s="34" t="s">
        <v>2718</v>
      </c>
      <c r="H282" s="5" t="s">
        <v>1640</v>
      </c>
      <c r="I282" s="7" t="s">
        <v>1539</v>
      </c>
      <c r="J282" s="7" t="s">
        <v>2719</v>
      </c>
      <c r="K282" s="7" t="s">
        <v>1642</v>
      </c>
      <c r="L282" s="7" t="s">
        <v>1643</v>
      </c>
      <c r="M282" s="9">
        <v>45217</v>
      </c>
      <c r="N282" s="7">
        <v>3860</v>
      </c>
      <c r="O282" s="7" t="s">
        <v>2194</v>
      </c>
      <c r="P282" s="7" t="s">
        <v>1645</v>
      </c>
      <c r="Q282" s="7" t="s">
        <v>2720</v>
      </c>
      <c r="S282" s="7" t="s">
        <v>4113</v>
      </c>
      <c r="T282" s="5" t="s">
        <v>16</v>
      </c>
      <c r="U282" s="5" t="s">
        <v>16</v>
      </c>
    </row>
    <row r="283" spans="2:21" ht="15.95" customHeight="1">
      <c r="N283" s="7">
        <v>3870</v>
      </c>
      <c r="O283" s="7" t="s">
        <v>3031</v>
      </c>
      <c r="P283" s="7" t="s">
        <v>3032</v>
      </c>
      <c r="Q283" s="7" t="s">
        <v>3033</v>
      </c>
      <c r="S283" s="7" t="s">
        <v>5153</v>
      </c>
      <c r="T283" s="5" t="s">
        <v>16</v>
      </c>
      <c r="U283" s="5" t="s">
        <v>65</v>
      </c>
    </row>
    <row r="284" spans="2:21" ht="15.95" customHeight="1">
      <c r="B284" s="7">
        <v>3060</v>
      </c>
      <c r="C284" s="7" t="s">
        <v>1484</v>
      </c>
      <c r="D284" s="5" t="s">
        <v>16</v>
      </c>
      <c r="E284" s="21">
        <v>2</v>
      </c>
      <c r="F284" s="30" t="s">
        <v>2692</v>
      </c>
      <c r="G284" s="30" t="s">
        <v>2693</v>
      </c>
      <c r="H284" s="5" t="s">
        <v>1705</v>
      </c>
      <c r="I284" s="7" t="s">
        <v>2694</v>
      </c>
      <c r="J284" s="7" t="s">
        <v>2695</v>
      </c>
      <c r="M284" s="7" t="s">
        <v>2696</v>
      </c>
      <c r="N284" s="7">
        <v>3880</v>
      </c>
      <c r="O284" s="7" t="s">
        <v>2697</v>
      </c>
      <c r="P284" s="7" t="s">
        <v>1637</v>
      </c>
      <c r="Q284" s="7" t="s">
        <v>2698</v>
      </c>
      <c r="S284" s="7" t="s">
        <v>4084</v>
      </c>
      <c r="T284" s="5" t="s">
        <v>21</v>
      </c>
      <c r="U284" s="5" t="s">
        <v>21</v>
      </c>
    </row>
    <row r="285" spans="2:21" ht="15.95" customHeight="1">
      <c r="N285" s="7">
        <v>3890</v>
      </c>
      <c r="O285" s="7" t="s">
        <v>2918</v>
      </c>
      <c r="P285" s="7" t="s">
        <v>2919</v>
      </c>
      <c r="Q285" s="7" t="s">
        <v>3034</v>
      </c>
      <c r="S285" s="7" t="s">
        <v>5154</v>
      </c>
      <c r="T285" s="5" t="s">
        <v>16</v>
      </c>
      <c r="U285" s="5" t="s">
        <v>16</v>
      </c>
    </row>
    <row r="286" spans="2:21" ht="15.95" customHeight="1">
      <c r="B286" s="7">
        <v>3050</v>
      </c>
      <c r="C286" s="7" t="s">
        <v>1482</v>
      </c>
      <c r="D286" s="5" t="s">
        <v>16</v>
      </c>
      <c r="E286" s="21">
        <v>2</v>
      </c>
      <c r="F286" s="30" t="s">
        <v>1437</v>
      </c>
      <c r="G286" s="30" t="s">
        <v>2687</v>
      </c>
      <c r="H286" s="5" t="s">
        <v>1705</v>
      </c>
      <c r="I286" s="7" t="s">
        <v>2688</v>
      </c>
      <c r="J286" s="7" t="s">
        <v>2689</v>
      </c>
      <c r="M286" s="7" t="s">
        <v>2690</v>
      </c>
      <c r="N286" s="7">
        <v>3900</v>
      </c>
      <c r="O286" s="7" t="s">
        <v>1636</v>
      </c>
      <c r="P286" s="7" t="s">
        <v>1637</v>
      </c>
      <c r="Q286" s="7" t="s">
        <v>2691</v>
      </c>
      <c r="S286" s="7" t="s">
        <v>4083</v>
      </c>
      <c r="T286" s="5" t="s">
        <v>21</v>
      </c>
      <c r="U286" s="5" t="s">
        <v>21</v>
      </c>
    </row>
    <row r="287" spans="2:21" ht="15.95" customHeight="1">
      <c r="N287" s="7">
        <v>3910</v>
      </c>
      <c r="O287" s="7" t="s">
        <v>3035</v>
      </c>
      <c r="P287" s="7" t="s">
        <v>3036</v>
      </c>
      <c r="Q287" s="7" t="s">
        <v>3037</v>
      </c>
      <c r="S287" s="7" t="s">
        <v>5155</v>
      </c>
      <c r="T287" s="5" t="s">
        <v>16</v>
      </c>
      <c r="U287" s="5" t="s">
        <v>65</v>
      </c>
    </row>
    <row r="288" spans="2:21" ht="15.95" customHeight="1">
      <c r="N288" s="7">
        <v>3920</v>
      </c>
      <c r="O288" s="7" t="s">
        <v>2697</v>
      </c>
      <c r="P288" s="7" t="s">
        <v>1637</v>
      </c>
      <c r="Q288" s="7" t="s">
        <v>3038</v>
      </c>
      <c r="S288" s="7" t="s">
        <v>5156</v>
      </c>
      <c r="T288" s="5" t="s">
        <v>21</v>
      </c>
      <c r="U288" s="5" t="s">
        <v>21</v>
      </c>
    </row>
    <row r="289" spans="2:21" ht="15.95" customHeight="1">
      <c r="N289" s="7">
        <v>3930</v>
      </c>
      <c r="O289" s="7" t="s">
        <v>2639</v>
      </c>
      <c r="P289" s="7" t="s">
        <v>2581</v>
      </c>
      <c r="Q289" s="7" t="s">
        <v>3039</v>
      </c>
      <c r="S289" s="7" t="s">
        <v>5157</v>
      </c>
      <c r="T289" s="5" t="s">
        <v>16</v>
      </c>
      <c r="U289" s="5" t="s">
        <v>16</v>
      </c>
    </row>
    <row r="290" spans="2:21" ht="15.95" customHeight="1">
      <c r="B290" s="7">
        <v>3070</v>
      </c>
      <c r="C290" s="7" t="s">
        <v>3889</v>
      </c>
      <c r="D290" s="5" t="s">
        <v>16</v>
      </c>
      <c r="E290" s="21">
        <v>2</v>
      </c>
      <c r="F290" s="30" t="s">
        <v>1469</v>
      </c>
      <c r="G290" s="30" t="s">
        <v>1730</v>
      </c>
      <c r="H290" s="5" t="s">
        <v>1705</v>
      </c>
      <c r="I290" s="7" t="s">
        <v>2699</v>
      </c>
      <c r="J290" s="7" t="s">
        <v>2700</v>
      </c>
      <c r="K290" s="10" t="s">
        <v>2701</v>
      </c>
      <c r="L290" s="10" t="s">
        <v>2702</v>
      </c>
      <c r="N290" s="7">
        <v>3940</v>
      </c>
      <c r="O290" s="7" t="s">
        <v>1636</v>
      </c>
      <c r="P290" s="7" t="s">
        <v>1637</v>
      </c>
      <c r="Q290" s="7" t="s">
        <v>2703</v>
      </c>
      <c r="S290" s="7" t="s">
        <v>5065</v>
      </c>
      <c r="T290" s="5" t="s">
        <v>21</v>
      </c>
      <c r="U290" s="5" t="s">
        <v>21</v>
      </c>
    </row>
    <row r="291" spans="2:21" ht="15.95" customHeight="1">
      <c r="B291" s="7">
        <v>2970</v>
      </c>
      <c r="C291" s="7" t="s">
        <v>1475</v>
      </c>
      <c r="D291" s="5" t="s">
        <v>16</v>
      </c>
      <c r="E291" s="21">
        <v>2</v>
      </c>
      <c r="F291" s="30" t="s">
        <v>2635</v>
      </c>
      <c r="G291" s="30" t="s">
        <v>2636</v>
      </c>
      <c r="I291" s="7" t="s">
        <v>2637</v>
      </c>
      <c r="J291" s="7" t="s">
        <v>2638</v>
      </c>
      <c r="N291" s="7">
        <v>3950</v>
      </c>
      <c r="O291" s="7" t="s">
        <v>2639</v>
      </c>
      <c r="P291" s="7" t="s">
        <v>2581</v>
      </c>
      <c r="Q291" s="7" t="s">
        <v>2640</v>
      </c>
      <c r="R291" s="7" t="s">
        <v>2583</v>
      </c>
      <c r="S291" s="7" t="s">
        <v>4081</v>
      </c>
      <c r="T291" s="5" t="s">
        <v>16</v>
      </c>
      <c r="U291" s="5" t="s">
        <v>65</v>
      </c>
    </row>
    <row r="292" spans="2:21" ht="15.95" customHeight="1">
      <c r="B292" s="7">
        <v>2980</v>
      </c>
      <c r="C292" s="7" t="s">
        <v>1476</v>
      </c>
      <c r="D292" s="5" t="s">
        <v>21</v>
      </c>
      <c r="E292" s="21">
        <v>3</v>
      </c>
      <c r="F292" s="34" t="s">
        <v>2642</v>
      </c>
      <c r="G292" s="34" t="s">
        <v>2643</v>
      </c>
      <c r="H292" s="5" t="s">
        <v>1632</v>
      </c>
      <c r="I292" s="7" t="s">
        <v>1477</v>
      </c>
      <c r="J292" s="7" t="s">
        <v>2644</v>
      </c>
      <c r="N292" s="7">
        <v>3960</v>
      </c>
      <c r="O292" s="7" t="s">
        <v>1636</v>
      </c>
      <c r="P292" s="7" t="s">
        <v>1637</v>
      </c>
      <c r="Q292" s="7" t="s">
        <v>2645</v>
      </c>
      <c r="S292" s="7" t="s">
        <v>4082</v>
      </c>
      <c r="T292" s="5" t="s">
        <v>21</v>
      </c>
      <c r="U292" s="5" t="s">
        <v>21</v>
      </c>
    </row>
    <row r="293" spans="2:21" ht="15.95" customHeight="1">
      <c r="B293" s="7">
        <v>2990</v>
      </c>
      <c r="C293" s="7" t="s">
        <v>1486</v>
      </c>
      <c r="D293" s="5" t="s">
        <v>16</v>
      </c>
      <c r="E293" s="21">
        <v>3</v>
      </c>
      <c r="F293" s="34" t="s">
        <v>2646</v>
      </c>
      <c r="G293" s="34" t="s">
        <v>2647</v>
      </c>
      <c r="H293" s="5" t="s">
        <v>1656</v>
      </c>
      <c r="I293" s="7" t="s">
        <v>1487</v>
      </c>
      <c r="J293" s="7" t="s">
        <v>2648</v>
      </c>
      <c r="N293" s="7">
        <v>3970</v>
      </c>
      <c r="O293" s="7" t="s">
        <v>2649</v>
      </c>
      <c r="P293" s="7" t="s">
        <v>1660</v>
      </c>
      <c r="Q293" s="7" t="s">
        <v>2650</v>
      </c>
      <c r="S293" s="7" t="s">
        <v>4085</v>
      </c>
      <c r="T293" s="5" t="s">
        <v>16</v>
      </c>
      <c r="U293" s="5" t="s">
        <v>16</v>
      </c>
    </row>
    <row r="294" spans="2:21" ht="15.95" customHeight="1">
      <c r="N294" s="7">
        <v>3980</v>
      </c>
      <c r="O294" s="7" t="s">
        <v>2639</v>
      </c>
      <c r="P294" s="7" t="s">
        <v>2581</v>
      </c>
      <c r="Q294" s="7" t="s">
        <v>2640</v>
      </c>
      <c r="R294" s="7" t="s">
        <v>2931</v>
      </c>
      <c r="S294" s="7" t="s">
        <v>5158</v>
      </c>
      <c r="T294" s="5" t="s">
        <v>16</v>
      </c>
      <c r="U294" s="5" t="s">
        <v>65</v>
      </c>
    </row>
    <row r="295" spans="2:21" ht="15.95" customHeight="1">
      <c r="B295" s="7">
        <v>3000</v>
      </c>
      <c r="C295" s="7" t="s">
        <v>3713</v>
      </c>
      <c r="D295" s="5" t="s">
        <v>16</v>
      </c>
      <c r="E295" s="21">
        <v>2</v>
      </c>
      <c r="F295" s="30" t="s">
        <v>2652</v>
      </c>
      <c r="G295" s="30" t="s">
        <v>2653</v>
      </c>
      <c r="H295" s="5" t="s">
        <v>1632</v>
      </c>
      <c r="I295" s="7" t="s">
        <v>2637</v>
      </c>
      <c r="J295" s="7" t="s">
        <v>2654</v>
      </c>
      <c r="N295" s="7">
        <v>3990</v>
      </c>
      <c r="O295" s="7" t="s">
        <v>1636</v>
      </c>
      <c r="P295" s="7" t="s">
        <v>1637</v>
      </c>
      <c r="Q295" s="7" t="s">
        <v>2645</v>
      </c>
      <c r="S295" s="7" t="s">
        <v>4086</v>
      </c>
      <c r="T295" s="5" t="s">
        <v>21</v>
      </c>
      <c r="U295" s="5" t="s">
        <v>21</v>
      </c>
    </row>
    <row r="296" spans="2:21" ht="15.95" customHeight="1">
      <c r="B296" s="7">
        <v>3010</v>
      </c>
      <c r="C296" s="7" t="s">
        <v>3887</v>
      </c>
      <c r="D296" s="5" t="s">
        <v>16</v>
      </c>
      <c r="E296" s="21">
        <v>3</v>
      </c>
      <c r="F296" s="34" t="s">
        <v>2656</v>
      </c>
      <c r="G296" s="34" t="s">
        <v>1846</v>
      </c>
      <c r="H296" s="5" t="s">
        <v>1656</v>
      </c>
      <c r="I296" s="7" t="s">
        <v>1477</v>
      </c>
      <c r="J296" s="7" t="s">
        <v>2657</v>
      </c>
      <c r="N296" s="7">
        <v>4000</v>
      </c>
      <c r="O296" s="7" t="s">
        <v>1747</v>
      </c>
      <c r="P296" s="7" t="s">
        <v>1748</v>
      </c>
      <c r="Q296" s="7" t="s">
        <v>2658</v>
      </c>
      <c r="S296" s="7" t="s">
        <v>4087</v>
      </c>
      <c r="T296" s="5" t="s">
        <v>16</v>
      </c>
      <c r="U296" s="5" t="s">
        <v>16</v>
      </c>
    </row>
    <row r="297" spans="2:21" ht="15.95" customHeight="1">
      <c r="B297" s="7">
        <v>3120</v>
      </c>
      <c r="C297" s="7" t="s">
        <v>1523</v>
      </c>
      <c r="D297" s="5" t="s">
        <v>65</v>
      </c>
      <c r="E297" s="21">
        <v>2</v>
      </c>
      <c r="F297" s="30" t="s">
        <v>2721</v>
      </c>
      <c r="G297" s="30" t="s">
        <v>2722</v>
      </c>
      <c r="I297" s="7" t="s">
        <v>1524</v>
      </c>
      <c r="J297" s="7" t="s">
        <v>2723</v>
      </c>
      <c r="N297" s="7">
        <v>4010</v>
      </c>
      <c r="O297" s="7" t="s">
        <v>2387</v>
      </c>
      <c r="P297" s="7" t="s">
        <v>2388</v>
      </c>
      <c r="Q297" s="7" t="s">
        <v>2724</v>
      </c>
      <c r="R297" s="7" t="s">
        <v>2390</v>
      </c>
      <c r="S297" s="7" t="s">
        <v>4099</v>
      </c>
      <c r="T297" s="5" t="s">
        <v>65</v>
      </c>
      <c r="U297" s="5" t="s">
        <v>65</v>
      </c>
    </row>
    <row r="298" spans="2:21" ht="15.95" customHeight="1">
      <c r="N298" s="7">
        <v>4020</v>
      </c>
      <c r="O298" s="7" t="s">
        <v>3005</v>
      </c>
      <c r="P298" s="7" t="s">
        <v>3006</v>
      </c>
      <c r="Q298" s="7" t="s">
        <v>3040</v>
      </c>
      <c r="S298" s="7" t="s">
        <v>5159</v>
      </c>
      <c r="T298" s="5" t="s">
        <v>21</v>
      </c>
      <c r="U298" s="5" t="s">
        <v>21</v>
      </c>
    </row>
    <row r="299" spans="2:21" ht="15.95" customHeight="1">
      <c r="B299" s="7">
        <v>3170</v>
      </c>
      <c r="C299" s="7" t="s">
        <v>1529</v>
      </c>
      <c r="D299" s="5" t="s">
        <v>16</v>
      </c>
      <c r="E299" s="21">
        <v>3</v>
      </c>
      <c r="F299" s="34" t="s">
        <v>2743</v>
      </c>
      <c r="G299" s="34" t="s">
        <v>2744</v>
      </c>
      <c r="H299" s="5" t="s">
        <v>1656</v>
      </c>
      <c r="I299" s="7" t="s">
        <v>2745</v>
      </c>
      <c r="J299" s="7" t="s">
        <v>2746</v>
      </c>
      <c r="N299" s="7">
        <v>4030</v>
      </c>
      <c r="O299" s="7" t="s">
        <v>2421</v>
      </c>
      <c r="P299" s="7" t="s">
        <v>1660</v>
      </c>
      <c r="Q299" s="7" t="s">
        <v>2747</v>
      </c>
      <c r="S299" s="7" t="s">
        <v>4101</v>
      </c>
      <c r="T299" s="5" t="s">
        <v>16</v>
      </c>
      <c r="U299" s="5" t="s">
        <v>16</v>
      </c>
    </row>
    <row r="300" spans="2:21" ht="15.95" customHeight="1">
      <c r="B300" s="7">
        <v>3160</v>
      </c>
      <c r="C300" s="7" t="s">
        <v>1531</v>
      </c>
      <c r="D300" s="5" t="s">
        <v>16</v>
      </c>
      <c r="E300" s="21">
        <v>3</v>
      </c>
      <c r="F300" s="34" t="s">
        <v>2738</v>
      </c>
      <c r="G300" s="34" t="s">
        <v>2739</v>
      </c>
      <c r="H300" s="5" t="s">
        <v>1695</v>
      </c>
      <c r="I300" s="7" t="s">
        <v>2740</v>
      </c>
      <c r="J300" s="7" t="s">
        <v>2741</v>
      </c>
      <c r="N300" s="7">
        <v>4040</v>
      </c>
      <c r="O300" s="7" t="s">
        <v>2415</v>
      </c>
      <c r="P300" s="7" t="s">
        <v>1702</v>
      </c>
      <c r="Q300" s="7" t="s">
        <v>2742</v>
      </c>
      <c r="S300" s="7" t="s">
        <v>4102</v>
      </c>
      <c r="T300" s="5" t="s">
        <v>16</v>
      </c>
      <c r="U300" s="5" t="s">
        <v>65</v>
      </c>
    </row>
    <row r="301" spans="2:21" ht="15.95" customHeight="1">
      <c r="B301" s="7">
        <v>3150</v>
      </c>
      <c r="C301" s="7" t="s">
        <v>3219</v>
      </c>
      <c r="D301" s="5" t="s">
        <v>16</v>
      </c>
      <c r="E301" s="21">
        <v>3</v>
      </c>
      <c r="F301" s="34" t="s">
        <v>2733</v>
      </c>
      <c r="G301" s="34" t="s">
        <v>2734</v>
      </c>
      <c r="H301" s="5" t="s">
        <v>2404</v>
      </c>
      <c r="I301" s="7" t="s">
        <v>2735</v>
      </c>
      <c r="J301" s="7" t="s">
        <v>2736</v>
      </c>
      <c r="N301" s="7">
        <v>4050</v>
      </c>
      <c r="O301" s="7" t="s">
        <v>2407</v>
      </c>
      <c r="P301" s="7" t="s">
        <v>2408</v>
      </c>
      <c r="Q301" s="7" t="s">
        <v>2737</v>
      </c>
      <c r="S301" s="7" t="s">
        <v>4104</v>
      </c>
      <c r="T301" s="5" t="s">
        <v>16</v>
      </c>
      <c r="U301" s="5" t="s">
        <v>16</v>
      </c>
    </row>
    <row r="302" spans="2:21" ht="15.95" customHeight="1">
      <c r="B302" s="7">
        <v>3130</v>
      </c>
      <c r="C302" s="7" t="s">
        <v>3217</v>
      </c>
      <c r="D302" s="5" t="s">
        <v>21</v>
      </c>
      <c r="E302" s="21">
        <v>3</v>
      </c>
      <c r="F302" s="34" t="s">
        <v>2725</v>
      </c>
      <c r="G302" s="34" t="s">
        <v>2726</v>
      </c>
      <c r="H302" s="5" t="s">
        <v>1775</v>
      </c>
      <c r="I302" s="7" t="s">
        <v>2393</v>
      </c>
      <c r="J302" s="7" t="s">
        <v>2394</v>
      </c>
      <c r="N302" s="7">
        <v>4060</v>
      </c>
      <c r="O302" s="7" t="s">
        <v>1778</v>
      </c>
      <c r="P302" s="7" t="s">
        <v>1779</v>
      </c>
      <c r="Q302" s="7" t="s">
        <v>2727</v>
      </c>
      <c r="S302" s="7" t="s">
        <v>4100</v>
      </c>
      <c r="T302" s="5" t="s">
        <v>21</v>
      </c>
      <c r="U302" s="5" t="s">
        <v>21</v>
      </c>
    </row>
    <row r="303" spans="2:21" ht="15.95" customHeight="1">
      <c r="N303" s="7">
        <v>4070</v>
      </c>
      <c r="O303" s="7" t="s">
        <v>3008</v>
      </c>
      <c r="P303" s="7" t="s">
        <v>1748</v>
      </c>
      <c r="Q303" s="7" t="s">
        <v>3041</v>
      </c>
      <c r="S303" s="7" t="s">
        <v>5160</v>
      </c>
      <c r="T303" s="5" t="s">
        <v>21</v>
      </c>
      <c r="U303" s="5" t="s">
        <v>21</v>
      </c>
    </row>
    <row r="304" spans="2:21" ht="15.95" customHeight="1">
      <c r="B304" s="7">
        <v>3140</v>
      </c>
      <c r="C304" s="7" t="s">
        <v>1527</v>
      </c>
      <c r="D304" s="5" t="s">
        <v>16</v>
      </c>
      <c r="E304" s="21">
        <v>3</v>
      </c>
      <c r="F304" s="34" t="s">
        <v>2728</v>
      </c>
      <c r="G304" s="34" t="s">
        <v>2729</v>
      </c>
      <c r="H304" s="5" t="s">
        <v>1775</v>
      </c>
      <c r="I304" s="7" t="s">
        <v>2730</v>
      </c>
      <c r="J304" s="7" t="s">
        <v>2731</v>
      </c>
      <c r="N304" s="7">
        <v>4080</v>
      </c>
      <c r="O304" s="7" t="s">
        <v>2400</v>
      </c>
      <c r="P304" s="7" t="s">
        <v>1779</v>
      </c>
      <c r="Q304" s="7" t="s">
        <v>2732</v>
      </c>
      <c r="S304" s="7" t="s">
        <v>4103</v>
      </c>
      <c r="T304" s="5" t="s">
        <v>16</v>
      </c>
      <c r="U304" s="5" t="s">
        <v>16</v>
      </c>
    </row>
    <row r="305" spans="2:21" ht="15.95" customHeight="1">
      <c r="N305" s="7">
        <v>4090</v>
      </c>
      <c r="O305" s="7" t="s">
        <v>3008</v>
      </c>
      <c r="P305" s="7" t="s">
        <v>1748</v>
      </c>
      <c r="Q305" s="7" t="s">
        <v>3042</v>
      </c>
      <c r="S305" s="7" t="s">
        <v>5161</v>
      </c>
      <c r="T305" s="5" t="s">
        <v>21</v>
      </c>
      <c r="U305" s="5" t="s">
        <v>21</v>
      </c>
    </row>
    <row r="306" spans="2:21" ht="15.95" customHeight="1">
      <c r="B306" s="7">
        <v>3180</v>
      </c>
      <c r="C306" s="7" t="s">
        <v>3223</v>
      </c>
      <c r="D306" s="5" t="s">
        <v>65</v>
      </c>
      <c r="E306" s="21">
        <v>2</v>
      </c>
      <c r="F306" s="30" t="s">
        <v>2748</v>
      </c>
      <c r="G306" s="30" t="s">
        <v>2749</v>
      </c>
      <c r="I306" s="7" t="s">
        <v>2750</v>
      </c>
      <c r="J306" s="7" t="s">
        <v>2751</v>
      </c>
      <c r="N306" s="7">
        <v>4100</v>
      </c>
      <c r="O306" s="7" t="s">
        <v>2387</v>
      </c>
      <c r="P306" s="7" t="s">
        <v>2388</v>
      </c>
      <c r="Q306" s="7" t="s">
        <v>2724</v>
      </c>
      <c r="R306" s="7" t="s">
        <v>2442</v>
      </c>
      <c r="S306" s="7" t="s">
        <v>4105</v>
      </c>
      <c r="T306" s="5" t="s">
        <v>65</v>
      </c>
      <c r="U306" s="5" t="s">
        <v>65</v>
      </c>
    </row>
    <row r="307" spans="2:21" ht="15.95" customHeight="1">
      <c r="N307" s="7">
        <v>4110</v>
      </c>
      <c r="O307" s="7" t="s">
        <v>3005</v>
      </c>
      <c r="P307" s="7" t="s">
        <v>3006</v>
      </c>
      <c r="Q307" s="7" t="s">
        <v>3040</v>
      </c>
      <c r="S307" s="7" t="s">
        <v>5162</v>
      </c>
      <c r="T307" s="5" t="s">
        <v>21</v>
      </c>
      <c r="U307" s="5" t="s">
        <v>21</v>
      </c>
    </row>
    <row r="308" spans="2:21" ht="15.95" customHeight="1">
      <c r="B308" s="7">
        <v>3230</v>
      </c>
      <c r="C308" s="7" t="s">
        <v>3229</v>
      </c>
      <c r="D308" s="5" t="s">
        <v>16</v>
      </c>
      <c r="E308" s="21">
        <v>3</v>
      </c>
      <c r="F308" s="34" t="s">
        <v>2766</v>
      </c>
      <c r="G308" s="34" t="s">
        <v>2767</v>
      </c>
      <c r="H308" s="5" t="s">
        <v>1656</v>
      </c>
      <c r="I308" s="7" t="s">
        <v>2768</v>
      </c>
      <c r="J308" s="7" t="s">
        <v>2769</v>
      </c>
      <c r="N308" s="7">
        <v>4120</v>
      </c>
      <c r="O308" s="7" t="s">
        <v>2421</v>
      </c>
      <c r="P308" s="7" t="s">
        <v>1660</v>
      </c>
      <c r="Q308" s="7" t="s">
        <v>2747</v>
      </c>
      <c r="S308" s="7" t="s">
        <v>4107</v>
      </c>
      <c r="T308" s="5" t="s">
        <v>16</v>
      </c>
      <c r="U308" s="5" t="s">
        <v>16</v>
      </c>
    </row>
    <row r="309" spans="2:21" ht="15.95" customHeight="1">
      <c r="B309" s="7">
        <v>3220</v>
      </c>
      <c r="C309" s="7" t="s">
        <v>3231</v>
      </c>
      <c r="D309" s="5" t="s">
        <v>16</v>
      </c>
      <c r="E309" s="21">
        <v>3</v>
      </c>
      <c r="F309" s="34" t="s">
        <v>2762</v>
      </c>
      <c r="G309" s="34" t="s">
        <v>2763</v>
      </c>
      <c r="H309" s="5" t="s">
        <v>1695</v>
      </c>
      <c r="I309" s="7" t="s">
        <v>2764</v>
      </c>
      <c r="J309" s="7" t="s">
        <v>2765</v>
      </c>
      <c r="N309" s="7">
        <v>4130</v>
      </c>
      <c r="O309" s="7" t="s">
        <v>2415</v>
      </c>
      <c r="P309" s="7" t="s">
        <v>1702</v>
      </c>
      <c r="Q309" s="7" t="s">
        <v>2742</v>
      </c>
      <c r="S309" s="7" t="s">
        <v>4108</v>
      </c>
      <c r="T309" s="5" t="s">
        <v>16</v>
      </c>
      <c r="U309" s="5" t="s">
        <v>65</v>
      </c>
    </row>
    <row r="310" spans="2:21" ht="15.95" customHeight="1">
      <c r="B310" s="7">
        <v>3210</v>
      </c>
      <c r="C310" s="7" t="s">
        <v>3227</v>
      </c>
      <c r="D310" s="5" t="s">
        <v>16</v>
      </c>
      <c r="E310" s="21">
        <v>3</v>
      </c>
      <c r="F310" s="34" t="s">
        <v>2758</v>
      </c>
      <c r="G310" s="34" t="s">
        <v>2759</v>
      </c>
      <c r="H310" s="5" t="s">
        <v>2404</v>
      </c>
      <c r="I310" s="7" t="s">
        <v>2760</v>
      </c>
      <c r="J310" s="7" t="s">
        <v>2761</v>
      </c>
      <c r="N310" s="7">
        <v>4140</v>
      </c>
      <c r="O310" s="7" t="s">
        <v>2407</v>
      </c>
      <c r="P310" s="7" t="s">
        <v>2408</v>
      </c>
      <c r="Q310" s="7" t="s">
        <v>2737</v>
      </c>
      <c r="S310" s="7" t="s">
        <v>4110</v>
      </c>
      <c r="T310" s="5" t="s">
        <v>16</v>
      </c>
      <c r="U310" s="5" t="s">
        <v>16</v>
      </c>
    </row>
    <row r="311" spans="2:21" ht="15.95" customHeight="1">
      <c r="B311" s="7">
        <v>3190</v>
      </c>
      <c r="C311" s="7" t="s">
        <v>3224</v>
      </c>
      <c r="D311" s="5" t="s">
        <v>21</v>
      </c>
      <c r="E311" s="21">
        <v>3</v>
      </c>
      <c r="F311" s="34" t="s">
        <v>2752</v>
      </c>
      <c r="G311" s="34" t="s">
        <v>2753</v>
      </c>
      <c r="H311" s="5" t="s">
        <v>1775</v>
      </c>
      <c r="I311" s="7" t="s">
        <v>2445</v>
      </c>
      <c r="J311" s="7" t="s">
        <v>2446</v>
      </c>
      <c r="N311" s="7">
        <v>4150</v>
      </c>
      <c r="O311" s="7" t="s">
        <v>1778</v>
      </c>
      <c r="P311" s="7" t="s">
        <v>1779</v>
      </c>
      <c r="Q311" s="7" t="s">
        <v>2727</v>
      </c>
      <c r="S311" s="7" t="s">
        <v>4106</v>
      </c>
      <c r="T311" s="5" t="s">
        <v>21</v>
      </c>
      <c r="U311" s="5" t="s">
        <v>21</v>
      </c>
    </row>
    <row r="312" spans="2:21" ht="15.95" customHeight="1">
      <c r="N312" s="7">
        <v>4160</v>
      </c>
      <c r="O312" s="7" t="s">
        <v>3008</v>
      </c>
      <c r="P312" s="7" t="s">
        <v>1748</v>
      </c>
      <c r="Q312" s="7" t="s">
        <v>3041</v>
      </c>
      <c r="S312" s="7" t="s">
        <v>5163</v>
      </c>
      <c r="T312" s="5" t="s">
        <v>21</v>
      </c>
      <c r="U312" s="5" t="s">
        <v>21</v>
      </c>
    </row>
    <row r="313" spans="2:21" ht="15.95" customHeight="1">
      <c r="B313" s="7">
        <v>3200</v>
      </c>
      <c r="C313" s="7" t="s">
        <v>3226</v>
      </c>
      <c r="D313" s="5" t="s">
        <v>16</v>
      </c>
      <c r="E313" s="21">
        <v>3</v>
      </c>
      <c r="F313" s="34" t="s">
        <v>2754</v>
      </c>
      <c r="G313" s="34" t="s">
        <v>2755</v>
      </c>
      <c r="H313" s="5" t="s">
        <v>1775</v>
      </c>
      <c r="I313" s="7" t="s">
        <v>2756</v>
      </c>
      <c r="J313" s="7" t="s">
        <v>2757</v>
      </c>
      <c r="N313" s="7">
        <v>4170</v>
      </c>
      <c r="O313" s="7" t="s">
        <v>2400</v>
      </c>
      <c r="P313" s="7" t="s">
        <v>1779</v>
      </c>
      <c r="Q313" s="7" t="s">
        <v>2732</v>
      </c>
      <c r="S313" s="7" t="s">
        <v>4109</v>
      </c>
      <c r="T313" s="5" t="s">
        <v>16</v>
      </c>
      <c r="U313" s="5" t="s">
        <v>16</v>
      </c>
    </row>
    <row r="314" spans="2:21" ht="15.95" customHeight="1">
      <c r="N314" s="7">
        <v>4180</v>
      </c>
      <c r="O314" s="7" t="s">
        <v>3008</v>
      </c>
      <c r="P314" s="7" t="s">
        <v>1748</v>
      </c>
      <c r="Q314" s="7" t="s">
        <v>3042</v>
      </c>
      <c r="S314" s="7" t="s">
        <v>5164</v>
      </c>
      <c r="T314" s="5" t="s">
        <v>21</v>
      </c>
      <c r="U314" s="5" t="s">
        <v>21</v>
      </c>
    </row>
    <row r="315" spans="2:21" ht="15.95" customHeight="1">
      <c r="B315" s="7">
        <v>3370</v>
      </c>
      <c r="C315" s="7" t="s">
        <v>1540</v>
      </c>
      <c r="D315" s="5" t="s">
        <v>21</v>
      </c>
      <c r="E315" s="21">
        <v>2</v>
      </c>
      <c r="F315" s="30" t="s">
        <v>2839</v>
      </c>
      <c r="G315" s="30" t="s">
        <v>2840</v>
      </c>
      <c r="I315" s="7" t="s">
        <v>1541</v>
      </c>
      <c r="J315" s="7" t="s">
        <v>2841</v>
      </c>
      <c r="N315" s="7">
        <v>4190</v>
      </c>
      <c r="O315" s="7" t="s">
        <v>2842</v>
      </c>
      <c r="P315" s="7" t="s">
        <v>2843</v>
      </c>
      <c r="Q315" s="7" t="s">
        <v>2844</v>
      </c>
      <c r="S315" s="7" t="s">
        <v>4114</v>
      </c>
      <c r="T315" s="5" t="s">
        <v>21</v>
      </c>
      <c r="U315" s="5" t="s">
        <v>21</v>
      </c>
    </row>
    <row r="316" spans="2:21" ht="15.95" customHeight="1">
      <c r="B316" s="7">
        <v>3390</v>
      </c>
      <c r="C316" s="7" t="s">
        <v>1547</v>
      </c>
      <c r="D316" s="5" t="s">
        <v>16</v>
      </c>
      <c r="E316" s="21">
        <v>3</v>
      </c>
      <c r="F316" s="34" t="s">
        <v>2849</v>
      </c>
      <c r="G316" s="34" t="s">
        <v>850</v>
      </c>
      <c r="H316" s="5" t="s">
        <v>1695</v>
      </c>
      <c r="I316" s="7" t="s">
        <v>1548</v>
      </c>
      <c r="J316" s="7" t="s">
        <v>2850</v>
      </c>
      <c r="N316" s="7">
        <v>4200</v>
      </c>
      <c r="O316" s="7" t="s">
        <v>2851</v>
      </c>
      <c r="P316" s="7" t="s">
        <v>1702</v>
      </c>
      <c r="Q316" s="7" t="s">
        <v>2852</v>
      </c>
      <c r="S316" s="7" t="s">
        <v>4121</v>
      </c>
      <c r="T316" s="5" t="s">
        <v>16</v>
      </c>
      <c r="U316" s="5" t="s">
        <v>65</v>
      </c>
    </row>
    <row r="317" spans="2:21" ht="15.95" customHeight="1">
      <c r="B317" s="7">
        <v>3380</v>
      </c>
      <c r="C317" s="7" t="s">
        <v>1544</v>
      </c>
      <c r="D317" s="5" t="s">
        <v>21</v>
      </c>
      <c r="E317" s="21">
        <v>3</v>
      </c>
      <c r="F317" s="34" t="s">
        <v>2845</v>
      </c>
      <c r="G317" s="34" t="s">
        <v>848</v>
      </c>
      <c r="H317" s="5" t="s">
        <v>1695</v>
      </c>
      <c r="I317" s="7" t="s">
        <v>1545</v>
      </c>
      <c r="J317" s="7" t="s">
        <v>2846</v>
      </c>
      <c r="M317" s="7" t="s">
        <v>2847</v>
      </c>
      <c r="N317" s="7">
        <v>4210</v>
      </c>
      <c r="O317" s="7" t="s">
        <v>1839</v>
      </c>
      <c r="P317" s="7" t="s">
        <v>1833</v>
      </c>
      <c r="Q317" s="7" t="s">
        <v>2848</v>
      </c>
      <c r="S317" s="7" t="s">
        <v>4120</v>
      </c>
      <c r="T317" s="5" t="s">
        <v>21</v>
      </c>
      <c r="U317" s="5" t="s">
        <v>16</v>
      </c>
    </row>
    <row r="318" spans="2:21" ht="15.95" customHeight="1">
      <c r="N318" s="7">
        <v>4220</v>
      </c>
      <c r="O318" s="7" t="s">
        <v>3043</v>
      </c>
      <c r="P318" s="7" t="s">
        <v>3044</v>
      </c>
      <c r="Q318" s="7" t="s">
        <v>3045</v>
      </c>
      <c r="S318" s="7" t="s">
        <v>5165</v>
      </c>
      <c r="T318" s="5" t="s">
        <v>16</v>
      </c>
      <c r="U318" s="5" t="s">
        <v>16</v>
      </c>
    </row>
    <row r="319" spans="2:21" ht="15.95" customHeight="1">
      <c r="B319" s="7">
        <v>3410</v>
      </c>
      <c r="C319" s="7" t="s">
        <v>3237</v>
      </c>
      <c r="D319" s="5" t="s">
        <v>16</v>
      </c>
      <c r="E319" s="21">
        <v>3</v>
      </c>
      <c r="F319" s="34" t="s">
        <v>2858</v>
      </c>
      <c r="G319" s="34" t="s">
        <v>2859</v>
      </c>
      <c r="H319" s="5" t="s">
        <v>1632</v>
      </c>
      <c r="I319" s="63" t="s">
        <v>2860</v>
      </c>
      <c r="J319" s="7" t="s">
        <v>2861</v>
      </c>
      <c r="N319" s="7">
        <v>4230</v>
      </c>
      <c r="O319" s="7" t="s">
        <v>1636</v>
      </c>
      <c r="P319" s="7" t="s">
        <v>1637</v>
      </c>
      <c r="Q319" s="7" t="s">
        <v>2862</v>
      </c>
      <c r="S319" s="7" t="s">
        <v>4116</v>
      </c>
      <c r="T319" s="5" t="s">
        <v>21</v>
      </c>
      <c r="U319" s="5" t="s">
        <v>21</v>
      </c>
    </row>
    <row r="320" spans="2:21" ht="15.95" customHeight="1">
      <c r="N320" s="7">
        <v>4240</v>
      </c>
      <c r="O320" s="7" t="s">
        <v>3046</v>
      </c>
      <c r="P320" s="7" t="s">
        <v>3044</v>
      </c>
      <c r="Q320" s="7" t="s">
        <v>3047</v>
      </c>
      <c r="S320" s="7" t="s">
        <v>5166</v>
      </c>
      <c r="T320" s="5" t="s">
        <v>16</v>
      </c>
      <c r="U320" s="5" t="s">
        <v>16</v>
      </c>
    </row>
    <row r="321" spans="2:21" ht="15.95" customHeight="1">
      <c r="B321" s="7">
        <v>3400</v>
      </c>
      <c r="C321" s="7" t="s">
        <v>3236</v>
      </c>
      <c r="D321" s="5" t="s">
        <v>16</v>
      </c>
      <c r="E321" s="21">
        <v>3</v>
      </c>
      <c r="F321" s="34" t="s">
        <v>2853</v>
      </c>
      <c r="G321" s="34" t="s">
        <v>2854</v>
      </c>
      <c r="H321" s="5" t="s">
        <v>1632</v>
      </c>
      <c r="I321" s="7" t="s">
        <v>2855</v>
      </c>
      <c r="J321" s="7" t="s">
        <v>2856</v>
      </c>
      <c r="N321" s="7">
        <v>4250</v>
      </c>
      <c r="O321" s="7" t="s">
        <v>1636</v>
      </c>
      <c r="P321" s="7" t="s">
        <v>1637</v>
      </c>
      <c r="Q321" s="7" t="s">
        <v>2857</v>
      </c>
      <c r="S321" s="7" t="s">
        <v>4115</v>
      </c>
      <c r="T321" s="5" t="s">
        <v>21</v>
      </c>
      <c r="U321" s="5" t="s">
        <v>21</v>
      </c>
    </row>
    <row r="322" spans="2:21" ht="15.95" customHeight="1">
      <c r="N322" s="7">
        <v>4260</v>
      </c>
      <c r="O322" s="7" t="s">
        <v>3048</v>
      </c>
      <c r="P322" s="7" t="s">
        <v>3044</v>
      </c>
      <c r="Q322" s="7" t="s">
        <v>3049</v>
      </c>
      <c r="S322" s="7" t="s">
        <v>5167</v>
      </c>
      <c r="T322" s="5" t="s">
        <v>16</v>
      </c>
      <c r="U322" s="5" t="s">
        <v>16</v>
      </c>
    </row>
    <row r="323" spans="2:21" ht="15.95" customHeight="1">
      <c r="B323" s="7">
        <v>3420</v>
      </c>
      <c r="C323" s="7" t="s">
        <v>3238</v>
      </c>
      <c r="D323" s="5" t="s">
        <v>16</v>
      </c>
      <c r="E323" s="21">
        <v>3</v>
      </c>
      <c r="F323" s="34" t="s">
        <v>2863</v>
      </c>
      <c r="G323" s="34" t="s">
        <v>2864</v>
      </c>
      <c r="H323" s="5" t="s">
        <v>1632</v>
      </c>
      <c r="I323" s="7" t="s">
        <v>2865</v>
      </c>
      <c r="J323" s="7" t="s">
        <v>2866</v>
      </c>
      <c r="N323" s="7">
        <v>4270</v>
      </c>
      <c r="O323" s="7" t="s">
        <v>1636</v>
      </c>
      <c r="P323" s="7" t="s">
        <v>1637</v>
      </c>
      <c r="Q323" s="7" t="s">
        <v>2867</v>
      </c>
      <c r="S323" s="7" t="s">
        <v>4117</v>
      </c>
      <c r="T323" s="5" t="s">
        <v>21</v>
      </c>
      <c r="U323" s="5" t="s">
        <v>21</v>
      </c>
    </row>
    <row r="324" spans="2:21" ht="15.95" customHeight="1">
      <c r="B324" s="7">
        <v>3430</v>
      </c>
      <c r="C324" s="7" t="s">
        <v>3891</v>
      </c>
      <c r="D324" s="12" t="s">
        <v>21</v>
      </c>
      <c r="E324" s="21">
        <v>4</v>
      </c>
      <c r="F324" s="37" t="s">
        <v>2868</v>
      </c>
      <c r="G324" s="38" t="s">
        <v>1846</v>
      </c>
      <c r="H324" s="12" t="s">
        <v>1656</v>
      </c>
      <c r="I324" s="18" t="s">
        <v>2869</v>
      </c>
      <c r="J324" s="11" t="s">
        <v>1857</v>
      </c>
      <c r="K324" s="11"/>
      <c r="L324" s="11"/>
      <c r="N324" s="7">
        <v>4280</v>
      </c>
      <c r="O324" s="7" t="s">
        <v>1747</v>
      </c>
      <c r="P324" s="7" t="s">
        <v>1748</v>
      </c>
      <c r="Q324" s="7" t="s">
        <v>2870</v>
      </c>
      <c r="S324" s="7" t="s">
        <v>5070</v>
      </c>
      <c r="T324" s="5" t="s">
        <v>21</v>
      </c>
      <c r="U324" s="5" t="s">
        <v>16</v>
      </c>
    </row>
    <row r="325" spans="2:21" ht="15.95" customHeight="1">
      <c r="N325" s="7">
        <v>4290</v>
      </c>
      <c r="O325" s="7" t="s">
        <v>3050</v>
      </c>
      <c r="P325" s="7" t="s">
        <v>2955</v>
      </c>
      <c r="Q325" s="7" t="s">
        <v>3051</v>
      </c>
      <c r="S325" s="7" t="s">
        <v>5168</v>
      </c>
      <c r="T325" s="5" t="s">
        <v>16</v>
      </c>
      <c r="U325" s="5" t="s">
        <v>16</v>
      </c>
    </row>
    <row r="326" spans="2:21" ht="15.95" customHeight="1">
      <c r="B326" s="7">
        <v>3470</v>
      </c>
      <c r="C326" s="7" t="s">
        <v>3240</v>
      </c>
      <c r="D326" s="5" t="s">
        <v>16</v>
      </c>
      <c r="E326" s="21">
        <v>3</v>
      </c>
      <c r="F326" s="34" t="s">
        <v>2891</v>
      </c>
      <c r="G326" s="34" t="s">
        <v>2892</v>
      </c>
      <c r="H326" s="5" t="s">
        <v>1656</v>
      </c>
      <c r="I326" s="7" t="s">
        <v>2893</v>
      </c>
      <c r="J326" s="7" t="s">
        <v>2894</v>
      </c>
      <c r="N326" s="7">
        <v>4300</v>
      </c>
      <c r="O326" s="7" t="s">
        <v>1948</v>
      </c>
      <c r="P326" s="7" t="s">
        <v>1660</v>
      </c>
      <c r="Q326" s="7" t="s">
        <v>2895</v>
      </c>
      <c r="S326" s="7" t="s">
        <v>4119</v>
      </c>
      <c r="T326" s="5" t="s">
        <v>21</v>
      </c>
      <c r="U326" s="5" t="s">
        <v>16</v>
      </c>
    </row>
    <row r="327" spans="2:21" ht="15.95" customHeight="1">
      <c r="N327" s="7">
        <v>4310</v>
      </c>
      <c r="O327" s="7" t="s">
        <v>3052</v>
      </c>
      <c r="P327" s="7" t="s">
        <v>3053</v>
      </c>
      <c r="Q327" s="7" t="s">
        <v>3054</v>
      </c>
      <c r="S327" s="7" t="s">
        <v>5169</v>
      </c>
      <c r="T327" s="5" t="s">
        <v>65</v>
      </c>
      <c r="U327" s="5" t="s">
        <v>65</v>
      </c>
    </row>
    <row r="328" spans="2:21" ht="15.95" customHeight="1">
      <c r="B328" s="7">
        <v>3440</v>
      </c>
      <c r="C328" s="7" t="s">
        <v>3239</v>
      </c>
      <c r="D328" s="5" t="s">
        <v>65</v>
      </c>
      <c r="E328" s="21">
        <v>3</v>
      </c>
      <c r="F328" s="34" t="s">
        <v>2871</v>
      </c>
      <c r="G328" s="34" t="s">
        <v>2872</v>
      </c>
      <c r="H328" s="5" t="s">
        <v>1632</v>
      </c>
      <c r="I328" s="7" t="s">
        <v>2873</v>
      </c>
      <c r="J328" s="7" t="s">
        <v>2874</v>
      </c>
      <c r="L328" s="7" t="s">
        <v>2875</v>
      </c>
      <c r="N328" s="7">
        <v>4320</v>
      </c>
      <c r="O328" s="7" t="s">
        <v>2876</v>
      </c>
      <c r="P328" s="7" t="s">
        <v>1660</v>
      </c>
      <c r="Q328" s="7" t="s">
        <v>2877</v>
      </c>
      <c r="S328" s="7" t="s">
        <v>4118</v>
      </c>
      <c r="T328" s="5" t="s">
        <v>21</v>
      </c>
      <c r="U328" s="5" t="s">
        <v>16</v>
      </c>
    </row>
    <row r="329" spans="2:21" ht="15.95" customHeight="1">
      <c r="B329" s="7">
        <v>3450</v>
      </c>
      <c r="C329" s="7" t="s">
        <v>3892</v>
      </c>
      <c r="D329" s="5" t="s">
        <v>21</v>
      </c>
      <c r="E329" s="21">
        <v>4</v>
      </c>
      <c r="F329" s="36" t="s">
        <v>2878</v>
      </c>
      <c r="G329" s="36" t="s">
        <v>1846</v>
      </c>
      <c r="H329" s="5" t="s">
        <v>1656</v>
      </c>
      <c r="I329" s="7" t="s">
        <v>2879</v>
      </c>
      <c r="J329" s="7" t="s">
        <v>2880</v>
      </c>
      <c r="K329" s="10" t="s">
        <v>2881</v>
      </c>
      <c r="L329" s="10" t="s">
        <v>2882</v>
      </c>
      <c r="N329" s="7">
        <v>4330</v>
      </c>
      <c r="O329" s="7" t="s">
        <v>2883</v>
      </c>
      <c r="P329" s="7" t="s">
        <v>1748</v>
      </c>
      <c r="Q329" s="7" t="s">
        <v>2884</v>
      </c>
      <c r="S329" s="7" t="s">
        <v>5071</v>
      </c>
      <c r="T329" s="5" t="s">
        <v>21</v>
      </c>
      <c r="U329" s="5" t="s">
        <v>16</v>
      </c>
    </row>
    <row r="330" spans="2:21" ht="15.95" customHeight="1">
      <c r="B330" s="7">
        <v>3460</v>
      </c>
      <c r="C330" s="7" t="s">
        <v>3893</v>
      </c>
      <c r="D330" s="5" t="s">
        <v>16</v>
      </c>
      <c r="E330" s="21">
        <v>4</v>
      </c>
      <c r="F330" s="36" t="s">
        <v>2885</v>
      </c>
      <c r="G330" s="36" t="s">
        <v>2886</v>
      </c>
      <c r="H330" s="5" t="s">
        <v>1695</v>
      </c>
      <c r="I330" s="7" t="s">
        <v>2887</v>
      </c>
      <c r="J330" s="7" t="s">
        <v>2888</v>
      </c>
      <c r="N330" s="7">
        <v>4340</v>
      </c>
      <c r="O330" s="7" t="s">
        <v>2889</v>
      </c>
      <c r="P330" s="7" t="s">
        <v>1748</v>
      </c>
      <c r="Q330" s="7" t="s">
        <v>2890</v>
      </c>
      <c r="S330" s="7" t="s">
        <v>5072</v>
      </c>
      <c r="T330" s="5" t="s">
        <v>16</v>
      </c>
      <c r="U330" s="5" t="s">
        <v>16</v>
      </c>
    </row>
    <row r="331" spans="2:21" ht="15.95" customHeight="1">
      <c r="B331" s="7">
        <v>3300</v>
      </c>
      <c r="C331" s="7" t="s">
        <v>3211</v>
      </c>
      <c r="D331" s="5" t="s">
        <v>725</v>
      </c>
      <c r="E331" s="21">
        <v>2</v>
      </c>
      <c r="F331" s="30" t="s">
        <v>2808</v>
      </c>
      <c r="G331" s="30" t="s">
        <v>2809</v>
      </c>
      <c r="I331" s="7" t="s">
        <v>2810</v>
      </c>
      <c r="J331" s="7" t="s">
        <v>2811</v>
      </c>
      <c r="L331" s="7" t="s">
        <v>2812</v>
      </c>
      <c r="N331" s="7">
        <v>4350</v>
      </c>
      <c r="O331" s="7" t="s">
        <v>2813</v>
      </c>
      <c r="P331" s="7" t="s">
        <v>2814</v>
      </c>
      <c r="Q331" s="7" t="s">
        <v>2815</v>
      </c>
      <c r="S331" s="7" t="s">
        <v>5067</v>
      </c>
      <c r="T331" s="5" t="s">
        <v>725</v>
      </c>
      <c r="U331" s="5" t="s">
        <v>65</v>
      </c>
    </row>
    <row r="332" spans="2:21" ht="15.95" customHeight="1">
      <c r="B332" s="7">
        <v>3310</v>
      </c>
      <c r="C332" s="7" t="s">
        <v>1517</v>
      </c>
      <c r="D332" s="5" t="s">
        <v>21</v>
      </c>
      <c r="E332" s="21">
        <v>3</v>
      </c>
      <c r="F332" s="34" t="s">
        <v>2816</v>
      </c>
      <c r="G332" s="34" t="s">
        <v>2817</v>
      </c>
      <c r="H332" s="5" t="s">
        <v>1656</v>
      </c>
      <c r="I332" s="7" t="s">
        <v>1518</v>
      </c>
      <c r="J332" s="7" t="s">
        <v>2818</v>
      </c>
      <c r="M332" s="7" t="s">
        <v>2427</v>
      </c>
      <c r="N332" s="7">
        <v>4360</v>
      </c>
      <c r="O332" s="7" t="s">
        <v>1636</v>
      </c>
      <c r="P332" s="7" t="s">
        <v>1637</v>
      </c>
      <c r="Q332" s="7" t="s">
        <v>2819</v>
      </c>
      <c r="S332" s="7" t="s">
        <v>4097</v>
      </c>
      <c r="T332" s="5" t="s">
        <v>21</v>
      </c>
      <c r="U332" s="5" t="s">
        <v>16</v>
      </c>
    </row>
    <row r="333" spans="2:21" ht="15.95" customHeight="1">
      <c r="B333" s="7">
        <v>3320</v>
      </c>
      <c r="C333" s="7" t="s">
        <v>1521</v>
      </c>
      <c r="D333" s="5" t="s">
        <v>16</v>
      </c>
      <c r="E333" s="21">
        <v>3</v>
      </c>
      <c r="F333" s="34" t="s">
        <v>2820</v>
      </c>
      <c r="G333" s="34" t="s">
        <v>2821</v>
      </c>
      <c r="H333" s="5" t="s">
        <v>2404</v>
      </c>
      <c r="I333" s="7" t="s">
        <v>2822</v>
      </c>
      <c r="J333" s="7" t="s">
        <v>2823</v>
      </c>
      <c r="M333" s="7">
        <v>10</v>
      </c>
      <c r="N333" s="7">
        <v>4370</v>
      </c>
      <c r="O333" s="7" t="s">
        <v>2435</v>
      </c>
      <c r="P333" s="7" t="s">
        <v>2436</v>
      </c>
      <c r="Q333" s="7" t="s">
        <v>2824</v>
      </c>
      <c r="S333" s="7" t="s">
        <v>4098</v>
      </c>
      <c r="T333" s="5" t="s">
        <v>16</v>
      </c>
      <c r="U333" s="5" t="s">
        <v>16</v>
      </c>
    </row>
    <row r="334" spans="2:21" ht="15.95" customHeight="1">
      <c r="B334" s="7">
        <v>3330</v>
      </c>
      <c r="C334" s="7" t="s">
        <v>3215</v>
      </c>
      <c r="D334" s="5" t="s">
        <v>16</v>
      </c>
      <c r="E334" s="21">
        <v>3</v>
      </c>
      <c r="F334" s="34" t="s">
        <v>2825</v>
      </c>
      <c r="G334" s="34" t="s">
        <v>2826</v>
      </c>
      <c r="H334" s="5" t="s">
        <v>1775</v>
      </c>
      <c r="I334" s="7" t="s">
        <v>2827</v>
      </c>
      <c r="J334" s="7" t="s">
        <v>2828</v>
      </c>
      <c r="N334" s="7">
        <v>4380</v>
      </c>
      <c r="O334" s="7" t="s">
        <v>2829</v>
      </c>
      <c r="P334" s="7" t="s">
        <v>1779</v>
      </c>
      <c r="Q334" s="7" t="s">
        <v>2830</v>
      </c>
      <c r="S334" s="7" t="s">
        <v>5068</v>
      </c>
      <c r="T334" s="5" t="s">
        <v>16</v>
      </c>
      <c r="U334" s="5" t="s">
        <v>16</v>
      </c>
    </row>
    <row r="335" spans="2:21" ht="15.95" customHeight="1">
      <c r="N335" s="7">
        <v>4410</v>
      </c>
      <c r="O335" s="7" t="s">
        <v>2961</v>
      </c>
      <c r="P335" s="7" t="s">
        <v>2962</v>
      </c>
      <c r="Q335" s="7" t="s">
        <v>3055</v>
      </c>
      <c r="S335" s="7" t="s">
        <v>5170</v>
      </c>
      <c r="T335" s="5" t="s">
        <v>16</v>
      </c>
      <c r="U335" s="5" t="s">
        <v>21</v>
      </c>
    </row>
    <row r="336" spans="2:21" ht="15.95" customHeight="1">
      <c r="B336" s="7">
        <v>3360</v>
      </c>
      <c r="C336" s="7" t="s">
        <v>3890</v>
      </c>
      <c r="D336" s="5" t="s">
        <v>16</v>
      </c>
      <c r="E336" s="21">
        <v>3</v>
      </c>
      <c r="F336" s="34" t="s">
        <v>2831</v>
      </c>
      <c r="G336" s="34" t="s">
        <v>2832</v>
      </c>
      <c r="H336" s="5" t="s">
        <v>1656</v>
      </c>
      <c r="I336" s="7" t="s">
        <v>2833</v>
      </c>
      <c r="J336" s="7" t="s">
        <v>2834</v>
      </c>
      <c r="K336" s="7" t="s">
        <v>2835</v>
      </c>
      <c r="L336" s="7" t="s">
        <v>2836</v>
      </c>
      <c r="M336" s="7" t="s">
        <v>2837</v>
      </c>
      <c r="N336" s="7">
        <v>4420</v>
      </c>
      <c r="O336" s="7" t="s">
        <v>1636</v>
      </c>
      <c r="P336" s="7" t="s">
        <v>1637</v>
      </c>
      <c r="Q336" s="7" t="s">
        <v>2838</v>
      </c>
      <c r="S336" s="7" t="s">
        <v>5069</v>
      </c>
      <c r="T336" s="5" t="s">
        <v>21</v>
      </c>
      <c r="U336" s="5" t="s">
        <v>16</v>
      </c>
    </row>
    <row r="337" spans="2:21" ht="15.95" customHeight="1">
      <c r="B337" s="7">
        <v>3480</v>
      </c>
      <c r="C337" s="7" t="s">
        <v>3243</v>
      </c>
      <c r="D337" s="5" t="s">
        <v>65</v>
      </c>
      <c r="E337" s="21">
        <v>3</v>
      </c>
      <c r="F337" s="34" t="s">
        <v>2896</v>
      </c>
      <c r="G337" s="34" t="s">
        <v>2897</v>
      </c>
      <c r="I337" s="7" t="s">
        <v>2898</v>
      </c>
      <c r="J337" s="7" t="s">
        <v>2899</v>
      </c>
      <c r="N337" s="7">
        <v>4430</v>
      </c>
      <c r="O337" s="7" t="s">
        <v>2900</v>
      </c>
      <c r="P337" s="7" t="s">
        <v>2901</v>
      </c>
      <c r="Q337" s="7" t="s">
        <v>2902</v>
      </c>
      <c r="S337" s="7" t="s">
        <v>4122</v>
      </c>
      <c r="T337" s="5" t="s">
        <v>65</v>
      </c>
      <c r="U337" s="5" t="s">
        <v>65</v>
      </c>
    </row>
    <row r="338" spans="2:21" ht="15.95" customHeight="1">
      <c r="B338" s="7">
        <v>3490</v>
      </c>
      <c r="C338" s="7" t="s">
        <v>3244</v>
      </c>
      <c r="D338" s="5" t="s">
        <v>21</v>
      </c>
      <c r="E338" s="21">
        <v>4</v>
      </c>
      <c r="F338" s="36" t="s">
        <v>2903</v>
      </c>
      <c r="G338" s="36" t="s">
        <v>2904</v>
      </c>
      <c r="H338" s="5" t="s">
        <v>1695</v>
      </c>
      <c r="I338" s="7" t="s">
        <v>2905</v>
      </c>
      <c r="J338" s="7" t="s">
        <v>2906</v>
      </c>
      <c r="K338" s="7" t="s">
        <v>2907</v>
      </c>
      <c r="L338" s="7" t="s">
        <v>2908</v>
      </c>
      <c r="N338" s="7">
        <v>4440</v>
      </c>
      <c r="O338" s="7" t="s">
        <v>1839</v>
      </c>
      <c r="P338" s="7" t="s">
        <v>1833</v>
      </c>
      <c r="Q338" s="7" t="s">
        <v>2909</v>
      </c>
      <c r="S338" s="7" t="s">
        <v>4123</v>
      </c>
      <c r="T338" s="5" t="s">
        <v>21</v>
      </c>
      <c r="U338" s="5" t="s">
        <v>21</v>
      </c>
    </row>
    <row r="339" spans="2:21" ht="15.95" customHeight="1">
      <c r="B339" s="7">
        <v>3500</v>
      </c>
      <c r="C339" s="7" t="s">
        <v>3245</v>
      </c>
      <c r="D339" s="5" t="s">
        <v>21</v>
      </c>
      <c r="E339" s="21">
        <v>4</v>
      </c>
      <c r="F339" s="36" t="s">
        <v>2910</v>
      </c>
      <c r="G339" s="36" t="s">
        <v>2911</v>
      </c>
      <c r="H339" s="5" t="s">
        <v>1695</v>
      </c>
      <c r="I339" s="7" t="s">
        <v>2912</v>
      </c>
      <c r="J339" s="7" t="s">
        <v>2913</v>
      </c>
      <c r="K339" s="7" t="s">
        <v>2914</v>
      </c>
      <c r="L339" s="7" t="s">
        <v>2915</v>
      </c>
      <c r="N339" s="7">
        <v>4450</v>
      </c>
      <c r="O339" s="7" t="s">
        <v>2916</v>
      </c>
      <c r="P339" s="7" t="s">
        <v>1702</v>
      </c>
      <c r="Q339" s="7" t="s">
        <v>2917</v>
      </c>
      <c r="S339" s="7" t="s">
        <v>4124</v>
      </c>
      <c r="T339" s="5" t="s">
        <v>21</v>
      </c>
      <c r="U339" s="5" t="s">
        <v>16</v>
      </c>
    </row>
    <row r="340" spans="2:21" ht="15.95" customHeight="1">
      <c r="B340" s="7">
        <v>3240</v>
      </c>
      <c r="C340" s="7" t="s">
        <v>1494</v>
      </c>
      <c r="D340" s="5" t="s">
        <v>21</v>
      </c>
      <c r="E340" s="21">
        <v>2</v>
      </c>
      <c r="F340" s="30" t="s">
        <v>2770</v>
      </c>
      <c r="G340" s="30" t="s">
        <v>2771</v>
      </c>
      <c r="I340" s="7" t="s">
        <v>1495</v>
      </c>
      <c r="J340" s="7" t="s">
        <v>2772</v>
      </c>
      <c r="N340" s="7">
        <v>4460</v>
      </c>
      <c r="O340" s="7" t="s">
        <v>2773</v>
      </c>
      <c r="P340" s="7" t="s">
        <v>2774</v>
      </c>
      <c r="Q340" s="7" t="s">
        <v>2775</v>
      </c>
      <c r="S340" s="7" t="s">
        <v>4088</v>
      </c>
      <c r="T340" s="5" t="s">
        <v>21</v>
      </c>
      <c r="U340" s="5" t="s">
        <v>16</v>
      </c>
    </row>
    <row r="341" spans="2:21" ht="15.95" customHeight="1">
      <c r="B341" s="7">
        <v>3250</v>
      </c>
      <c r="C341" s="7" t="s">
        <v>1496</v>
      </c>
      <c r="D341" s="5" t="s">
        <v>21</v>
      </c>
      <c r="E341" s="21">
        <v>3</v>
      </c>
      <c r="F341" s="34" t="s">
        <v>2776</v>
      </c>
      <c r="G341" s="34" t="s">
        <v>2777</v>
      </c>
      <c r="H341" s="5" t="s">
        <v>2778</v>
      </c>
      <c r="I341" s="7" t="s">
        <v>2779</v>
      </c>
      <c r="J341" s="7" t="s">
        <v>2780</v>
      </c>
      <c r="L341" s="7" t="s">
        <v>2781</v>
      </c>
      <c r="M341" s="7">
        <v>50000</v>
      </c>
      <c r="N341" s="7">
        <v>4470</v>
      </c>
      <c r="O341" s="7" t="s">
        <v>2782</v>
      </c>
      <c r="P341" s="7" t="s">
        <v>1779</v>
      </c>
      <c r="Q341" s="7" t="s">
        <v>2783</v>
      </c>
      <c r="S341" s="7" t="s">
        <v>4089</v>
      </c>
      <c r="T341" s="5" t="s">
        <v>21</v>
      </c>
      <c r="U341" s="5" t="s">
        <v>21</v>
      </c>
    </row>
    <row r="342" spans="2:21" ht="15.95" customHeight="1">
      <c r="M342" s="7" t="s">
        <v>1667</v>
      </c>
      <c r="N342" s="7">
        <v>4480</v>
      </c>
      <c r="O342" s="7" t="s">
        <v>3008</v>
      </c>
      <c r="P342" s="7" t="s">
        <v>1748</v>
      </c>
      <c r="Q342" s="7" t="s">
        <v>3056</v>
      </c>
      <c r="S342" s="7" t="s">
        <v>5171</v>
      </c>
      <c r="T342" s="5" t="s">
        <v>21</v>
      </c>
      <c r="U342" s="5" t="s">
        <v>21</v>
      </c>
    </row>
    <row r="343" spans="2:21" ht="15.95" customHeight="1">
      <c r="B343" s="7">
        <v>3280</v>
      </c>
      <c r="C343" s="7" t="s">
        <v>1498</v>
      </c>
      <c r="D343" s="5" t="s">
        <v>16</v>
      </c>
      <c r="E343" s="21">
        <v>3</v>
      </c>
      <c r="F343" s="34" t="s">
        <v>2796</v>
      </c>
      <c r="G343" s="34" t="s">
        <v>2797</v>
      </c>
      <c r="H343" s="5" t="s">
        <v>2661</v>
      </c>
      <c r="I343" s="7" t="s">
        <v>1499</v>
      </c>
      <c r="J343" s="7" t="s">
        <v>2798</v>
      </c>
      <c r="L343" s="10" t="s">
        <v>2799</v>
      </c>
      <c r="M343" s="7">
        <v>1</v>
      </c>
      <c r="N343" s="7">
        <v>4490</v>
      </c>
      <c r="O343" s="7" t="s">
        <v>2800</v>
      </c>
      <c r="P343" s="7" t="s">
        <v>2666</v>
      </c>
      <c r="Q343" s="7" t="s">
        <v>2801</v>
      </c>
      <c r="S343" s="7" t="s">
        <v>4092</v>
      </c>
      <c r="T343" s="5" t="s">
        <v>16</v>
      </c>
      <c r="U343" s="5" t="s">
        <v>16</v>
      </c>
    </row>
    <row r="344" spans="2:21" ht="15.95" customHeight="1">
      <c r="B344" s="7">
        <v>3290</v>
      </c>
      <c r="C344" s="7" t="s">
        <v>1501</v>
      </c>
      <c r="D344" s="5" t="s">
        <v>16</v>
      </c>
      <c r="E344" s="21">
        <v>3</v>
      </c>
      <c r="F344" s="34" t="s">
        <v>2802</v>
      </c>
      <c r="G344" s="34" t="s">
        <v>2803</v>
      </c>
      <c r="H344" s="5" t="s">
        <v>1656</v>
      </c>
      <c r="I344" s="7" t="s">
        <v>1502</v>
      </c>
      <c r="J344" s="7" t="s">
        <v>2804</v>
      </c>
      <c r="K344" s="10" t="s">
        <v>2805</v>
      </c>
      <c r="L344" s="7" t="s">
        <v>2806</v>
      </c>
      <c r="M344" s="7" t="s">
        <v>2672</v>
      </c>
      <c r="N344" s="7">
        <v>4500</v>
      </c>
      <c r="O344" s="7" t="s">
        <v>2673</v>
      </c>
      <c r="P344" s="7" t="s">
        <v>1748</v>
      </c>
      <c r="Q344" s="7" t="s">
        <v>2807</v>
      </c>
      <c r="S344" s="7" t="s">
        <v>4093</v>
      </c>
      <c r="T344" s="5" t="s">
        <v>16</v>
      </c>
      <c r="U344" s="5" t="s">
        <v>16</v>
      </c>
    </row>
    <row r="345" spans="2:21" ht="15.95" customHeight="1">
      <c r="N345" s="7">
        <v>4510</v>
      </c>
      <c r="O345" s="7" t="s">
        <v>2387</v>
      </c>
      <c r="P345" s="7" t="s">
        <v>2388</v>
      </c>
      <c r="Q345" s="7" t="s">
        <v>3057</v>
      </c>
      <c r="S345" s="7" t="s">
        <v>5174</v>
      </c>
      <c r="T345" s="5" t="s">
        <v>16</v>
      </c>
      <c r="U345" s="5" t="s">
        <v>65</v>
      </c>
    </row>
    <row r="346" spans="2:21" ht="15.95" customHeight="1">
      <c r="N346" s="7">
        <v>4520</v>
      </c>
      <c r="O346" s="7" t="s">
        <v>3005</v>
      </c>
      <c r="P346" s="7" t="s">
        <v>3006</v>
      </c>
      <c r="Q346" s="7" t="s">
        <v>3058</v>
      </c>
      <c r="S346" s="7" t="s">
        <v>5175</v>
      </c>
      <c r="T346" s="5" t="s">
        <v>21</v>
      </c>
      <c r="U346" s="5" t="s">
        <v>21</v>
      </c>
    </row>
    <row r="347" spans="2:21" ht="15.95" customHeight="1">
      <c r="B347" s="7">
        <v>3260</v>
      </c>
      <c r="C347" s="7" t="s">
        <v>3755</v>
      </c>
      <c r="D347" s="5" t="s">
        <v>16</v>
      </c>
      <c r="E347" s="21">
        <v>3</v>
      </c>
      <c r="F347" s="34" t="s">
        <v>2785</v>
      </c>
      <c r="G347" s="34" t="s">
        <v>2786</v>
      </c>
      <c r="H347" s="5" t="s">
        <v>2778</v>
      </c>
      <c r="I347" s="7" t="s">
        <v>2787</v>
      </c>
      <c r="J347" s="7" t="s">
        <v>2788</v>
      </c>
      <c r="N347" s="7">
        <v>4530</v>
      </c>
      <c r="O347" s="7" t="s">
        <v>1778</v>
      </c>
      <c r="P347" s="7" t="s">
        <v>1779</v>
      </c>
      <c r="Q347" s="7" t="s">
        <v>2789</v>
      </c>
      <c r="S347" s="7" t="s">
        <v>4090</v>
      </c>
      <c r="T347" s="5" t="s">
        <v>21</v>
      </c>
      <c r="U347" s="5" t="s">
        <v>21</v>
      </c>
    </row>
    <row r="348" spans="2:21" ht="15.95" customHeight="1">
      <c r="N348" s="7">
        <v>4540</v>
      </c>
      <c r="O348" s="7" t="s">
        <v>3008</v>
      </c>
      <c r="P348" s="7" t="s">
        <v>1748</v>
      </c>
      <c r="Q348" s="7" t="s">
        <v>3059</v>
      </c>
      <c r="S348" s="7" t="s">
        <v>5176</v>
      </c>
      <c r="T348" s="5" t="s">
        <v>21</v>
      </c>
      <c r="U348" s="5" t="s">
        <v>21</v>
      </c>
    </row>
    <row r="349" spans="2:21" ht="15.95" customHeight="1">
      <c r="B349" s="7">
        <v>3270</v>
      </c>
      <c r="C349" s="7" t="s">
        <v>3758</v>
      </c>
      <c r="D349" s="5" t="s">
        <v>16</v>
      </c>
      <c r="E349" s="21">
        <v>3</v>
      </c>
      <c r="F349" s="34" t="s">
        <v>2791</v>
      </c>
      <c r="G349" s="34" t="s">
        <v>2792</v>
      </c>
      <c r="H349" s="5" t="s">
        <v>2778</v>
      </c>
      <c r="I349" s="7" t="s">
        <v>2793</v>
      </c>
      <c r="J349" s="7" t="s">
        <v>2794</v>
      </c>
      <c r="N349" s="7">
        <v>4550</v>
      </c>
      <c r="O349" s="7" t="s">
        <v>2400</v>
      </c>
      <c r="P349" s="7" t="s">
        <v>1779</v>
      </c>
      <c r="Q349" s="7" t="s">
        <v>2795</v>
      </c>
      <c r="S349" s="7" t="s">
        <v>4091</v>
      </c>
      <c r="T349" s="5" t="s">
        <v>16</v>
      </c>
      <c r="U349" s="5" t="s">
        <v>16</v>
      </c>
    </row>
    <row r="350" spans="2:21" ht="15.95" customHeight="1">
      <c r="N350" s="7">
        <v>4560</v>
      </c>
      <c r="O350" s="7" t="s">
        <v>3008</v>
      </c>
      <c r="P350" s="7" t="s">
        <v>1748</v>
      </c>
      <c r="Q350" s="7" t="s">
        <v>3060</v>
      </c>
      <c r="S350" s="7" t="s">
        <v>5177</v>
      </c>
      <c r="T350" s="5" t="s">
        <v>21</v>
      </c>
      <c r="U350" s="5" t="s">
        <v>21</v>
      </c>
    </row>
    <row r="351" spans="2:21" ht="15.95" customHeight="1">
      <c r="B351" s="7">
        <v>1270</v>
      </c>
      <c r="C351" s="7" t="s">
        <v>1121</v>
      </c>
      <c r="D351" s="5" t="s">
        <v>21</v>
      </c>
      <c r="E351" s="21">
        <v>1</v>
      </c>
      <c r="F351" s="29" t="s">
        <v>1122</v>
      </c>
      <c r="G351" s="29" t="s">
        <v>1790</v>
      </c>
      <c r="I351" s="7" t="s">
        <v>1123</v>
      </c>
      <c r="J351" s="7" t="s">
        <v>1791</v>
      </c>
      <c r="N351" s="7">
        <v>4570</v>
      </c>
    </row>
  </sheetData>
  <autoFilter ref="B1:U351" xr:uid="{00000000-0001-0000-0000-000000000000}">
    <sortState xmlns:xlrd2="http://schemas.microsoft.com/office/spreadsheetml/2017/richdata2" ref="B2:U351">
      <sortCondition ref="N1:N351"/>
    </sortState>
  </autoFilter>
  <phoneticPr fontId="14"/>
  <conditionalFormatting sqref="T1:T1048576">
    <cfRule type="expression" dxfId="15" priority="2">
      <formula>$T1&lt;&gt;$U1</formula>
    </cfRule>
  </conditionalFormatting>
  <conditionalFormatting sqref="A1:A1048576">
    <cfRule type="containsErrors" dxfId="14" priority="1">
      <formula>ISERROR(A1)</formula>
    </cfRule>
  </conditionalFormatting>
  <conditionalFormatting sqref="D1:D1048576">
    <cfRule type="expression" dxfId="13" priority="190">
      <formula>#REF!="Aligned"</formula>
    </cfRule>
    <cfRule type="expression" dxfId="12" priority="191">
      <formula>AND(LEN(D1)&gt;0,$D1&lt;&gt;T1)</formula>
    </cfRule>
  </conditionalFormatting>
  <conditionalFormatting sqref="A1:V1048576">
    <cfRule type="expression" dxfId="11" priority="192">
      <formula>"ibg"=MID($C1,1,3)</formula>
    </cfRule>
    <cfRule type="expression" dxfId="10" priority="193">
      <formula>"cac"=MID($O1,1,3)</formula>
    </cfRule>
  </conditionalFormatting>
  <pageMargins left="0.75" right="0.75" top="1" bottom="1" header="0.5" footer="0.5"/>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dimension ref="A1:AH539"/>
  <sheetViews>
    <sheetView zoomScale="80" zoomScaleNormal="80" workbookViewId="0">
      <pane ySplit="1" topLeftCell="A5" activePane="bottomLeft" state="frozen"/>
      <selection pane="bottomLeft" activeCell="H51" sqref="H51"/>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3" bestFit="1" customWidth="1"/>
    <col min="6" max="6" width="2.85546875" style="1" customWidth="1"/>
    <col min="7" max="7" width="47.28515625" style="1" customWidth="1"/>
    <col min="8" max="8" width="39.42578125" style="1" customWidth="1"/>
    <col min="9" max="9" width="11.28515625" style="56" customWidth="1"/>
    <col min="10" max="10" width="11.28515625" style="1" customWidth="1"/>
    <col min="11" max="22" width="1.5703125" customWidth="1"/>
    <col min="23" max="24" width="4.7109375" style="1" customWidth="1"/>
    <col min="25" max="25" width="58.5703125" style="1" customWidth="1"/>
    <col min="26" max="26" width="7.28515625" style="1" customWidth="1"/>
    <col min="27" max="27" width="107.42578125" style="1" customWidth="1"/>
    <col min="28" max="28" width="9.140625" style="3"/>
    <col min="29" max="29" width="13.85546875" style="1" customWidth="1"/>
    <col min="30" max="30" width="9.140625" style="1"/>
    <col min="31" max="34" width="3.28515625" style="1" customWidth="1"/>
    <col min="35" max="16384" width="9.140625" style="1"/>
  </cols>
  <sheetData>
    <row r="1" spans="1:34" ht="14.25" customHeight="1">
      <c r="A1" s="1" t="s">
        <v>856</v>
      </c>
      <c r="C1" s="1" t="s">
        <v>857</v>
      </c>
      <c r="D1" s="1" t="s">
        <v>858</v>
      </c>
      <c r="E1" s="3" t="s">
        <v>862</v>
      </c>
      <c r="G1" s="1" t="s">
        <v>860</v>
      </c>
      <c r="H1" s="1" t="s">
        <v>861</v>
      </c>
      <c r="K1" t="s">
        <v>859</v>
      </c>
      <c r="AB1" s="3" t="s">
        <v>863</v>
      </c>
      <c r="AC1" s="1" t="s">
        <v>0</v>
      </c>
      <c r="AD1" s="1" t="s">
        <v>864</v>
      </c>
      <c r="AE1" s="1" t="s">
        <v>865</v>
      </c>
      <c r="AF1" s="1" t="s">
        <v>866</v>
      </c>
      <c r="AG1" s="1" t="s">
        <v>867</v>
      </c>
      <c r="AH1" s="1" t="s">
        <v>855</v>
      </c>
    </row>
    <row r="2" spans="1:34" ht="14.25" customHeight="1">
      <c r="A2" s="1">
        <v>1</v>
      </c>
      <c r="C2" s="1" t="s">
        <v>857</v>
      </c>
      <c r="D2" s="1" t="s">
        <v>858</v>
      </c>
      <c r="E2" s="3" t="s">
        <v>862</v>
      </c>
      <c r="G2" s="1" t="s">
        <v>860</v>
      </c>
      <c r="H2" s="1" t="s">
        <v>861</v>
      </c>
      <c r="K2" t="s">
        <v>859</v>
      </c>
      <c r="W2" s="1" t="str">
        <f>K2&amp;L2&amp;M2&amp;N2&amp;O2&amp;P2&amp;Q2&amp;R2&amp;S2&amp;T2</f>
        <v>DEN（Dictionary Entry Name）</v>
      </c>
      <c r="Y2" s="1" t="str">
        <f>"rsm:"&amp;  SUBSTITUTE(SUBSTITUTE(W2,"_","")," ","")</f>
        <v>rsm:DEN（DictionaryEntryName）</v>
      </c>
      <c r="Z2" s="1" t="str">
        <f>Y2</f>
        <v>rsm:DEN（DictionaryEntryName）</v>
      </c>
      <c r="AA2" s="1" t="s">
        <v>5859</v>
      </c>
      <c r="AB2" s="3" t="s">
        <v>3</v>
      </c>
      <c r="AC2" s="1" t="s">
        <v>24</v>
      </c>
      <c r="AD2" s="1" t="s">
        <v>7</v>
      </c>
      <c r="AE2" s="1" t="s">
        <v>7</v>
      </c>
      <c r="AF2" s="1" t="s">
        <v>196</v>
      </c>
      <c r="AG2" s="1" t="s">
        <v>24</v>
      </c>
      <c r="AH2" s="1" t="s">
        <v>7</v>
      </c>
    </row>
    <row r="3" spans="1:34" ht="14.25" customHeight="1">
      <c r="A3" s="1">
        <v>2</v>
      </c>
      <c r="D3" s="1" t="s">
        <v>1</v>
      </c>
      <c r="E3" s="3" t="s">
        <v>2</v>
      </c>
      <c r="G3" s="1" t="s">
        <v>868</v>
      </c>
      <c r="H3" s="1" t="s">
        <v>4125</v>
      </c>
      <c r="K3" t="s">
        <v>5755</v>
      </c>
      <c r="W3" s="1" t="str">
        <f>K3&amp;L3&amp;M3&amp;N3&amp;O3&amp;P3&amp;Q3&amp;R3&amp;S3&amp;T3</f>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3" t="s">
        <v>6</v>
      </c>
      <c r="AC3" s="1" t="s">
        <v>7</v>
      </c>
      <c r="AD3" s="1" t="s">
        <v>8</v>
      </c>
      <c r="AE3" s="1" t="s">
        <v>7</v>
      </c>
      <c r="AF3" s="1" t="s">
        <v>196</v>
      </c>
      <c r="AG3" s="1" t="s">
        <v>24</v>
      </c>
      <c r="AH3" s="1" t="s">
        <v>9</v>
      </c>
    </row>
    <row r="4" spans="1:34" ht="14.25" customHeight="1">
      <c r="A4" s="1">
        <v>3</v>
      </c>
      <c r="B4" s="1" t="s">
        <v>5596</v>
      </c>
      <c r="C4" s="1" t="s">
        <v>4</v>
      </c>
      <c r="D4" s="1" t="s">
        <v>43</v>
      </c>
      <c r="E4" s="3" t="s">
        <v>21</v>
      </c>
      <c r="G4" s="1" t="s">
        <v>377</v>
      </c>
      <c r="H4" s="1" t="s">
        <v>378</v>
      </c>
      <c r="K4" t="s">
        <v>5</v>
      </c>
      <c r="W4" s="1" t="str">
        <f>K4&amp;L4&amp;M4&amp;N4&amp;O4&amp;P4&amp;Q4&amp;R4&amp;S4&amp;T4</f>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5651</v>
      </c>
      <c r="AB4" s="3" t="s">
        <v>6</v>
      </c>
      <c r="AC4" s="1" t="s">
        <v>9</v>
      </c>
      <c r="AD4" s="1" t="s">
        <v>8</v>
      </c>
      <c r="AE4" s="1" t="s">
        <v>14</v>
      </c>
      <c r="AF4" s="1" t="s">
        <v>14</v>
      </c>
      <c r="AG4" s="1" t="s">
        <v>14</v>
      </c>
      <c r="AH4" s="1" t="s">
        <v>9</v>
      </c>
    </row>
    <row r="5" spans="1:34" ht="14.25" customHeight="1">
      <c r="A5" s="1">
        <v>4</v>
      </c>
      <c r="B5" s="1" t="s">
        <v>5596</v>
      </c>
      <c r="C5" s="1" t="s">
        <v>10</v>
      </c>
      <c r="D5" s="1" t="s">
        <v>11</v>
      </c>
      <c r="E5" s="3" t="s">
        <v>16</v>
      </c>
      <c r="G5" s="1" t="s">
        <v>379</v>
      </c>
      <c r="H5" s="1" t="s">
        <v>13</v>
      </c>
      <c r="L5" t="s">
        <v>12</v>
      </c>
      <c r="W5" s="1" t="str">
        <f>K5&amp;L5&amp;M5&amp;N5&amp;O5&amp;P5&amp;Q5&amp;R5&amp;S5&amp;T5</f>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5652</v>
      </c>
      <c r="AB5" s="3" t="s">
        <v>17</v>
      </c>
      <c r="AC5" s="1" t="s">
        <v>73</v>
      </c>
      <c r="AD5" s="1" t="s">
        <v>59</v>
      </c>
      <c r="AE5" s="1" t="s">
        <v>14</v>
      </c>
      <c r="AF5" s="1" t="s">
        <v>14</v>
      </c>
      <c r="AG5" s="1" t="s">
        <v>14</v>
      </c>
      <c r="AH5" s="1" t="s">
        <v>9</v>
      </c>
    </row>
    <row r="6" spans="1:34" ht="14.25" customHeight="1">
      <c r="A6" s="1">
        <v>5</v>
      </c>
      <c r="B6" s="1" t="s">
        <v>5596</v>
      </c>
      <c r="C6" s="1" t="s">
        <v>380</v>
      </c>
      <c r="D6" s="1" t="s">
        <v>11</v>
      </c>
      <c r="E6" s="3" t="s">
        <v>16</v>
      </c>
      <c r="G6" s="1" t="s">
        <v>381</v>
      </c>
      <c r="H6" s="1" t="s">
        <v>382</v>
      </c>
      <c r="L6" t="s">
        <v>15</v>
      </c>
      <c r="W6" s="1" t="str">
        <f>K6&amp;L6&amp;M6&amp;N6&amp;O6&amp;P6&amp;Q6&amp;R6&amp;S6&amp;T6</f>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5698</v>
      </c>
      <c r="AB6" s="3" t="s">
        <v>6</v>
      </c>
      <c r="AC6" s="1" t="s">
        <v>7</v>
      </c>
      <c r="AD6" s="1" t="s">
        <v>7</v>
      </c>
      <c r="AE6" s="1" t="s">
        <v>7</v>
      </c>
      <c r="AF6" s="1" t="s">
        <v>44</v>
      </c>
      <c r="AG6" s="1" t="s">
        <v>24</v>
      </c>
      <c r="AH6" s="1" t="s">
        <v>22</v>
      </c>
    </row>
    <row r="7" spans="1:34" ht="14.25" customHeight="1">
      <c r="A7" s="1">
        <v>6</v>
      </c>
      <c r="B7" s="1" t="s">
        <v>5596</v>
      </c>
      <c r="C7" s="1" t="s">
        <v>18</v>
      </c>
      <c r="D7" s="1" t="s">
        <v>19</v>
      </c>
      <c r="E7" s="3" t="s">
        <v>21</v>
      </c>
      <c r="G7" s="1" t="s">
        <v>383</v>
      </c>
      <c r="H7" s="1" t="s">
        <v>384</v>
      </c>
      <c r="L7" t="s">
        <v>20</v>
      </c>
      <c r="W7" s="1" t="str">
        <f>K7&amp;L7&amp;M7&amp;N7&amp;O7&amp;P7&amp;Q7&amp;R7&amp;S7&amp;T7</f>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5653</v>
      </c>
      <c r="AB7" s="3" t="s">
        <v>6</v>
      </c>
      <c r="AC7" s="1" t="s">
        <v>7</v>
      </c>
      <c r="AD7" s="1" t="s">
        <v>7</v>
      </c>
      <c r="AE7" s="1" t="s">
        <v>7</v>
      </c>
      <c r="AF7" s="1" t="s">
        <v>7</v>
      </c>
      <c r="AG7" s="1" t="s">
        <v>24</v>
      </c>
      <c r="AH7" s="1" t="s">
        <v>9</v>
      </c>
    </row>
    <row r="8" spans="1:34" ht="14.25" customHeight="1">
      <c r="A8" s="1">
        <v>8</v>
      </c>
      <c r="B8" s="1" t="s">
        <v>5596</v>
      </c>
      <c r="C8" s="1" t="s">
        <v>32</v>
      </c>
      <c r="D8" s="1" t="s">
        <v>11</v>
      </c>
      <c r="E8" s="3" t="s">
        <v>21</v>
      </c>
      <c r="G8" s="1" t="s">
        <v>385</v>
      </c>
      <c r="H8" s="1" t="s">
        <v>386</v>
      </c>
      <c r="N8" t="s">
        <v>33</v>
      </c>
      <c r="W8" s="1" t="str">
        <f>K8&amp;L8&amp;M8&amp;N8&amp;O8&amp;P8&amp;Q8&amp;R8&amp;S8&amp;T8</f>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5654</v>
      </c>
      <c r="AB8" s="3" t="s">
        <v>6</v>
      </c>
      <c r="AC8" s="1" t="s">
        <v>35</v>
      </c>
      <c r="AD8" s="1" t="s">
        <v>36</v>
      </c>
      <c r="AE8" s="1" t="s">
        <v>14</v>
      </c>
      <c r="AF8" s="1" t="s">
        <v>14</v>
      </c>
      <c r="AG8" s="1" t="s">
        <v>14</v>
      </c>
      <c r="AH8" s="1" t="s">
        <v>24</v>
      </c>
    </row>
    <row r="9" spans="1:34" ht="14.25" customHeight="1">
      <c r="A9" s="1">
        <v>9</v>
      </c>
      <c r="B9" s="1" t="s">
        <v>5596</v>
      </c>
      <c r="C9" s="1" t="s">
        <v>23</v>
      </c>
      <c r="D9" s="1" t="s">
        <v>11</v>
      </c>
      <c r="E9" s="3" t="s">
        <v>16</v>
      </c>
      <c r="G9" s="1" t="s">
        <v>387</v>
      </c>
      <c r="H9" s="1" t="s">
        <v>388</v>
      </c>
      <c r="N9" t="s">
        <v>34</v>
      </c>
      <c r="W9" s="1" t="str">
        <f>K9&amp;L9&amp;M9&amp;N9&amp;O9&amp;P9&amp;Q9&amp;R9&amp;S9&amp;T9</f>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5655</v>
      </c>
      <c r="AB9" s="3" t="s">
        <v>6</v>
      </c>
      <c r="AC9" s="1" t="s">
        <v>7</v>
      </c>
      <c r="AD9" s="1" t="s">
        <v>7</v>
      </c>
      <c r="AE9" s="1" t="s">
        <v>7</v>
      </c>
      <c r="AF9" s="1" t="s">
        <v>7</v>
      </c>
      <c r="AG9" s="1" t="s">
        <v>24</v>
      </c>
      <c r="AH9" s="1" t="s">
        <v>9</v>
      </c>
    </row>
    <row r="10" spans="1:34" ht="14.25" customHeight="1">
      <c r="A10" s="1">
        <v>10</v>
      </c>
      <c r="B10" s="1" t="s">
        <v>5596</v>
      </c>
      <c r="C10" s="1" t="s">
        <v>25</v>
      </c>
      <c r="D10" s="1" t="s">
        <v>19</v>
      </c>
      <c r="E10" s="3" t="s">
        <v>21</v>
      </c>
      <c r="G10" s="1" t="s">
        <v>389</v>
      </c>
      <c r="H10" s="1" t="s">
        <v>390</v>
      </c>
      <c r="N10" t="s">
        <v>26</v>
      </c>
      <c r="W10" s="1" t="str">
        <f>K10&amp;L10&amp;M10&amp;N10&amp;O10&amp;P10&amp;Q10&amp;R10&amp;S10&amp;T10</f>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5656</v>
      </c>
      <c r="AB10" s="3" t="s">
        <v>6</v>
      </c>
      <c r="AC10" s="1" t="s">
        <v>7</v>
      </c>
      <c r="AD10" s="1" t="s">
        <v>7</v>
      </c>
      <c r="AE10" s="1" t="s">
        <v>7</v>
      </c>
      <c r="AF10" s="1" t="s">
        <v>7</v>
      </c>
      <c r="AG10" s="1" t="s">
        <v>24</v>
      </c>
      <c r="AH10" s="1" t="s">
        <v>9</v>
      </c>
    </row>
    <row r="11" spans="1:34" ht="14.25" customHeight="1">
      <c r="A11" s="1">
        <v>12</v>
      </c>
      <c r="B11" s="1" t="s">
        <v>5596</v>
      </c>
      <c r="C11" s="1" t="s">
        <v>27</v>
      </c>
      <c r="D11" s="1" t="s">
        <v>11</v>
      </c>
      <c r="E11" s="3" t="s">
        <v>21</v>
      </c>
      <c r="G11" s="1" t="s">
        <v>391</v>
      </c>
      <c r="H11" s="1" t="s">
        <v>392</v>
      </c>
      <c r="P11" t="s">
        <v>28</v>
      </c>
      <c r="W11" s="1" t="str">
        <f>K11&amp;L11&amp;M11&amp;N11&amp;O11&amp;P11&amp;Q11&amp;R11&amp;S11&amp;T11</f>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5657</v>
      </c>
      <c r="AB11" s="3" t="s">
        <v>6</v>
      </c>
      <c r="AC11" s="1" t="s">
        <v>58</v>
      </c>
      <c r="AD11" s="1" t="s">
        <v>59</v>
      </c>
      <c r="AE11" s="1" t="s">
        <v>14</v>
      </c>
      <c r="AF11" s="1" t="s">
        <v>14</v>
      </c>
      <c r="AG11" s="1" t="s">
        <v>14</v>
      </c>
      <c r="AH11" s="1" t="s">
        <v>9</v>
      </c>
    </row>
    <row r="12" spans="1:34" ht="14.25" customHeight="1">
      <c r="A12" s="1">
        <v>13</v>
      </c>
      <c r="B12" s="1" t="s">
        <v>5596</v>
      </c>
      <c r="C12" s="1" t="s">
        <v>42</v>
      </c>
      <c r="D12" s="1" t="s">
        <v>11</v>
      </c>
      <c r="E12" s="3" t="s">
        <v>21</v>
      </c>
      <c r="G12" s="1" t="s">
        <v>393</v>
      </c>
      <c r="H12" s="1" t="s">
        <v>394</v>
      </c>
      <c r="P12" t="s">
        <v>31</v>
      </c>
      <c r="W12" s="1" t="str">
        <f>K12&amp;L12&amp;M12&amp;N12&amp;O12&amp;P12&amp;Q12&amp;R12&amp;S12&amp;T12</f>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5699</v>
      </c>
      <c r="AB12" s="3" t="s">
        <v>6</v>
      </c>
      <c r="AC12" s="1" t="s">
        <v>7</v>
      </c>
      <c r="AD12" s="1" t="s">
        <v>7</v>
      </c>
      <c r="AE12" s="1" t="s">
        <v>7</v>
      </c>
      <c r="AF12" s="1" t="s">
        <v>7</v>
      </c>
      <c r="AG12" s="1" t="s">
        <v>24</v>
      </c>
      <c r="AH12" s="1" t="s">
        <v>9</v>
      </c>
    </row>
    <row r="13" spans="1:34" ht="14.25" customHeight="1">
      <c r="A13" s="1">
        <v>14</v>
      </c>
      <c r="B13" s="1" t="s">
        <v>5596</v>
      </c>
      <c r="C13" s="1" t="s">
        <v>395</v>
      </c>
      <c r="D13" s="1" t="s">
        <v>19</v>
      </c>
      <c r="E13" s="3" t="s">
        <v>16</v>
      </c>
      <c r="G13" s="1" t="s">
        <v>396</v>
      </c>
      <c r="H13" s="1" t="s">
        <v>397</v>
      </c>
      <c r="L13" t="s">
        <v>870</v>
      </c>
      <c r="W13" s="1" t="str">
        <f>K13&amp;L13&amp;M13&amp;N13&amp;O13&amp;P13&amp;Q13&amp;R13&amp;S13&amp;T13</f>
        <v>CI_ Exchanged Document_ Context. Scenario_ Specified. CI_ Document Context_ Parameter</v>
      </c>
      <c r="X13" s="1" cm="1">
        <f t="array" ref="X13">_xlfn.IFS(LEN(K13)&gt;0,1,LEN(L13)&gt;0,2,LEN(M13)&gt;0,3,LEN(N13)&gt;0,4,LEN(O13)&gt;0,5,LEN(P13)&gt;0,6,LEN(Q13)&gt;0,7,LEN(R13)&gt;0,8,LEN(S13)&gt;0,9,LEN(T13)&gt;0,10,LEN(U13)&gt;0,11,LEN(V13)&gt;0,12,TRUE,13)</f>
        <v>2</v>
      </c>
      <c r="Y13" s="1" t="str">
        <f>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5658</v>
      </c>
      <c r="AB13" s="3" t="s">
        <v>6</v>
      </c>
      <c r="AC13" s="1" t="s">
        <v>7</v>
      </c>
      <c r="AD13" s="1" t="s">
        <v>7</v>
      </c>
      <c r="AE13" s="1" t="s">
        <v>7</v>
      </c>
      <c r="AF13" s="1" t="s">
        <v>7</v>
      </c>
      <c r="AG13" s="1" t="s">
        <v>24</v>
      </c>
      <c r="AH13" s="1" t="s">
        <v>9</v>
      </c>
    </row>
    <row r="14" spans="1:34" ht="14.25" customHeight="1">
      <c r="A14" s="1">
        <v>16</v>
      </c>
      <c r="B14" s="1" t="s">
        <v>5596</v>
      </c>
      <c r="C14" s="1" t="s">
        <v>32</v>
      </c>
      <c r="D14" s="1" t="s">
        <v>11</v>
      </c>
      <c r="E14" s="3" t="s">
        <v>16</v>
      </c>
      <c r="G14" s="1" t="s">
        <v>398</v>
      </c>
      <c r="H14" s="1" t="s">
        <v>399</v>
      </c>
      <c r="N14" t="s">
        <v>33</v>
      </c>
      <c r="W14" s="1" t="str">
        <f>K14&amp;L14&amp;M14&amp;N14&amp;O14&amp;P14&amp;Q14&amp;R14&amp;S14&amp;T14</f>
        <v>CI_ Document Context_ Parameter. Identification. Identifier</v>
      </c>
      <c r="X14" s="1" cm="1">
        <f t="array" ref="X14">_xlfn.IFS(LEN(K14)&gt;0,1,LEN(L14)&gt;0,2,LEN(M14)&gt;0,3,LEN(N14)&gt;0,4,LEN(O14)&gt;0,5,LEN(P14)&gt;0,6,LEN(Q14)&gt;0,7,LEN(R14)&gt;0,8,LEN(S14)&gt;0,9,LEN(T14)&gt;0,10,LEN(U14)&gt;0,11,LEN(V14)&gt;0,12,TRUE,13)</f>
        <v>4</v>
      </c>
      <c r="Y14" s="1" t="str">
        <f>IF(OR("ASMA"=D14,"MA"=D14),"rsm:","ram:")&amp;
IF("ABIE"=D14,
  SUBSTITUTE(
    SUBSTITUTE(
      SUBSTITUTE(W14,". Details","Type"),
      "_",""
    ),
    " ",""
  ),
  IF("ASMA"=D14,
  SUBSTITUTE(
    SUBSTITUTE(
      SUBSTITUTE(W14,". Details",""),
      "_",""
    ),
    " ",""
  ),
  SUBSTITUTE(
    SUBSTITUTE(
      SUBSTITUTE(
        SUBSTITUTE(
          SUBSTITUTE(
            SUBSTITUTE(
              MID(W14,FIND(".",W14)+2,LEN(W14)-FIND(".",W14)-1),
              "_",""
            ),
            "Identification",""
          ),
          "Text",""
        ),
        ".",""
      ),
      " ",""
    ),
    "Identifier","ID"
  )
))</f>
        <v>ram:ID</v>
      </c>
      <c r="Z14" s="1" t="str">
        <f>Z$13&amp;"/"&amp;Y14</f>
        <v>//rsm:CIExchangedDocumentContext/ram:ScenarioSpecifiedCIDocumentContextParameter/ram:ID</v>
      </c>
      <c r="AA14" s="1" t="s">
        <v>5659</v>
      </c>
      <c r="AB14" s="3" t="s">
        <v>6</v>
      </c>
      <c r="AC14" s="1" t="s">
        <v>35</v>
      </c>
      <c r="AD14" s="1" t="s">
        <v>36</v>
      </c>
      <c r="AE14" s="1" t="s">
        <v>14</v>
      </c>
      <c r="AF14" s="1" t="s">
        <v>14</v>
      </c>
      <c r="AG14" s="1" t="s">
        <v>14</v>
      </c>
      <c r="AH14" s="1" t="s">
        <v>9</v>
      </c>
    </row>
    <row r="15" spans="1:34" ht="14.25" customHeight="1">
      <c r="A15" s="1">
        <v>17</v>
      </c>
      <c r="B15" s="1" t="s">
        <v>5596</v>
      </c>
      <c r="C15" s="1" t="s">
        <v>23</v>
      </c>
      <c r="D15" s="1" t="s">
        <v>11</v>
      </c>
      <c r="E15" s="3" t="s">
        <v>16</v>
      </c>
      <c r="G15" s="1" t="s">
        <v>400</v>
      </c>
      <c r="H15" s="1" t="s">
        <v>401</v>
      </c>
      <c r="N15" t="s">
        <v>34</v>
      </c>
      <c r="W15" s="1" t="str">
        <f>K15&amp;L15&amp;M15&amp;N15&amp;O15&amp;P15&amp;Q15&amp;R15&amp;S15&amp;T15</f>
        <v>CI_ Document Context_ Parameter. Value. Text</v>
      </c>
      <c r="X15" s="1" cm="1">
        <f t="array" ref="X15">_xlfn.IFS(LEN(K15)&gt;0,1,LEN(L15)&gt;0,2,LEN(M15)&gt;0,3,LEN(N15)&gt;0,4,LEN(O15)&gt;0,5,LEN(P15)&gt;0,6,LEN(Q15)&gt;0,7,LEN(R15)&gt;0,8,LEN(S15)&gt;0,9,LEN(T15)&gt;0,10,LEN(U15)&gt;0,11,LEN(V15)&gt;0,12,TRUE,13)</f>
        <v>4</v>
      </c>
      <c r="Y15" s="1" t="str">
        <f>IF(OR("ASMA"=D15,"MA"=D15),"rsm:","ram:")&amp;
IF("ABIE"=D15,
  SUBSTITUTE(
    SUBSTITUTE(
      SUBSTITUTE(W15,". Details","Type"),
      "_",""
    ),
    " ",""
  ),
  IF("ASMA"=D15,
  SUBSTITUTE(
    SUBSTITUTE(
      SUBSTITUTE(W15,". Details",""),
      "_",""
    ),
    " ",""
  ),
  SUBSTITUTE(
    SUBSTITUTE(
      SUBSTITUTE(
        SUBSTITUTE(
          SUBSTITUTE(
            SUBSTITUTE(
              MID(W15,FIND(".",W15)+2,LEN(W15)-FIND(".",W15)-1),
              "_",""
            ),
            "Identification",""
          ),
          "Text",""
        ),
        ".",""
      ),
      " ",""
    ),
    "Identifier","ID"
  )
))</f>
        <v>ram:Value</v>
      </c>
      <c r="Z15" s="1" t="str">
        <f>Z$13&amp;"/"&amp;Y15</f>
        <v>//rsm:CIExchangedDocumentContext/ram:ScenarioSpecifiedCIDocumentContextParameter/ram:Value</v>
      </c>
      <c r="AA15" s="1" t="s">
        <v>5660</v>
      </c>
      <c r="AB15" s="3" t="s">
        <v>6</v>
      </c>
      <c r="AC15" s="1" t="s">
        <v>7</v>
      </c>
      <c r="AD15" s="1" t="s">
        <v>7</v>
      </c>
      <c r="AE15" s="1" t="s">
        <v>7</v>
      </c>
      <c r="AF15" s="1" t="s">
        <v>7</v>
      </c>
      <c r="AG15" s="1" t="s">
        <v>24</v>
      </c>
      <c r="AH15" s="1" t="s">
        <v>9</v>
      </c>
    </row>
    <row r="16" spans="1:34" ht="14.25" customHeight="1">
      <c r="A16" s="1">
        <v>18</v>
      </c>
      <c r="B16" s="1" t="s">
        <v>5596</v>
      </c>
      <c r="C16" s="1" t="s">
        <v>37</v>
      </c>
      <c r="D16" s="1" t="s">
        <v>19</v>
      </c>
      <c r="E16" s="3" t="s">
        <v>16</v>
      </c>
      <c r="G16" s="1" t="s">
        <v>39</v>
      </c>
      <c r="H16" s="1" t="s">
        <v>402</v>
      </c>
      <c r="L16" t="s">
        <v>38</v>
      </c>
      <c r="W16" s="1" t="str">
        <f>K16&amp;L16&amp;M16&amp;N16&amp;O16&amp;P16&amp;Q16&amp;R16&amp;S16&amp;T16</f>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IF(OR("ASMA"=D16,"MA"=D16),"rsm:","ram:")&amp;
IF("ABIE"=D16,
  SUBSTITUTE(
    SUBSTITUTE(
      SUBSTITUTE(W16,". Details","Type"),
      "_",""
    ),
    " ",""
  ),
  IF("ASMA"=D16,
  SUBSTITUTE(
    SUBSTITUTE(
      SUBSTITUTE(W16,". Details",""),
      "_",""
    ),
    " ",""
  ),
  SUBSTITUTE(
    SUBSTITUTE(
      SUBSTITUTE(
        SUBSTITUTE(
          SUBSTITUTE(
            SUBSTITUTE(
              MID(W16,FIND(".",W16)+2,LEN(W16)-FIND(".",W16)-1),
              "_",""
            ),
            "Identification",""
          ),
          "Text",""
        ),
        ".",""
      ),
      " ",""
    ),
    "Identifier","ID"
  )
))</f>
        <v>ram:ApplicationSpecifiedCIDocumentContextParameter</v>
      </c>
      <c r="Z16" s="1" t="str">
        <f>Z$4&amp;"/"&amp;Y16</f>
        <v>//rsm:CIExchangedDocumentContext/ram:ApplicationSpecifiedCIDocumentContextParameter</v>
      </c>
      <c r="AA16" s="1" t="s">
        <v>5661</v>
      </c>
      <c r="AB16" s="3" t="s">
        <v>6</v>
      </c>
      <c r="AC16" s="1" t="s">
        <v>7</v>
      </c>
      <c r="AD16" s="1" t="s">
        <v>7</v>
      </c>
      <c r="AE16" s="1" t="s">
        <v>7</v>
      </c>
      <c r="AF16" s="1" t="s">
        <v>7</v>
      </c>
      <c r="AG16" s="1" t="s">
        <v>24</v>
      </c>
      <c r="AH16" s="1" t="s">
        <v>9</v>
      </c>
    </row>
    <row r="17" spans="1:34" ht="14.25" customHeight="1">
      <c r="A17" s="1">
        <v>20</v>
      </c>
      <c r="B17" s="1" t="s">
        <v>5596</v>
      </c>
      <c r="C17" s="1" t="s">
        <v>32</v>
      </c>
      <c r="D17" s="1" t="s">
        <v>11</v>
      </c>
      <c r="E17" s="3" t="s">
        <v>16</v>
      </c>
      <c r="G17" s="1" t="s">
        <v>403</v>
      </c>
      <c r="H17" s="1" t="s">
        <v>404</v>
      </c>
      <c r="N17" t="s">
        <v>33</v>
      </c>
      <c r="W17" s="1" t="str">
        <f>K17&amp;L17&amp;M17&amp;N17&amp;O17&amp;P17&amp;Q17&amp;R17&amp;S17&amp;T17</f>
        <v>CI_ Document Context_ Parameter. Identification. Identifier</v>
      </c>
      <c r="X17" s="1" cm="1">
        <f t="array" ref="X17">_xlfn.IFS(LEN(K17)&gt;0,1,LEN(L17)&gt;0,2,LEN(M17)&gt;0,3,LEN(N17)&gt;0,4,LEN(O17)&gt;0,5,LEN(P17)&gt;0,6,LEN(Q17)&gt;0,7,LEN(R17)&gt;0,8,LEN(S17)&gt;0,9,LEN(T17)&gt;0,10,LEN(U17)&gt;0,11,LEN(V17)&gt;0,12,TRUE,13)</f>
        <v>4</v>
      </c>
      <c r="Y17" s="1" t="str">
        <f>IF(OR("ASMA"=D17,"MA"=D17),"rsm:","ram:")&amp;
IF("ABIE"=D17,
  SUBSTITUTE(
    SUBSTITUTE(
      SUBSTITUTE(W17,". Details","Type"),
      "_",""
    ),
    " ",""
  ),
  IF("ASMA"=D17,
  SUBSTITUTE(
    SUBSTITUTE(
      SUBSTITUTE(W17,". Details",""),
      "_",""
    ),
    " ",""
  ),
  SUBSTITUTE(
    SUBSTITUTE(
      SUBSTITUTE(
        SUBSTITUTE(
          SUBSTITUTE(
            SUBSTITUTE(
              MID(W17,FIND(".",W17)+2,LEN(W17)-FIND(".",W17)-1),
              "_",""
            ),
            "Identification",""
          ),
          "Text",""
        ),
        ".",""
      ),
      " ",""
    ),
    "Identifier","ID"
  )
))</f>
        <v>ram:ID</v>
      </c>
      <c r="Z17" s="1" t="str">
        <f>Z$16&amp;"/"&amp;Y17</f>
        <v>//rsm:CIExchangedDocumentContext/ram:ApplicationSpecifiedCIDocumentContextParameter/ram:ID</v>
      </c>
      <c r="AA17" s="1" t="s">
        <v>5662</v>
      </c>
      <c r="AB17" s="3" t="s">
        <v>6</v>
      </c>
      <c r="AC17" s="1" t="s">
        <v>35</v>
      </c>
      <c r="AD17" s="1" t="s">
        <v>36</v>
      </c>
      <c r="AE17" s="1" t="s">
        <v>14</v>
      </c>
      <c r="AF17" s="1" t="s">
        <v>14</v>
      </c>
      <c r="AG17" s="1" t="s">
        <v>14</v>
      </c>
      <c r="AH17" s="1" t="s">
        <v>9</v>
      </c>
    </row>
    <row r="18" spans="1:34" ht="14.25" customHeight="1">
      <c r="A18" s="1">
        <v>21</v>
      </c>
      <c r="B18" s="1" t="s">
        <v>5596</v>
      </c>
      <c r="C18" s="1" t="s">
        <v>23</v>
      </c>
      <c r="D18" s="1" t="s">
        <v>11</v>
      </c>
      <c r="E18" s="3" t="s">
        <v>16</v>
      </c>
      <c r="G18" s="1" t="s">
        <v>405</v>
      </c>
      <c r="H18" s="1" t="s">
        <v>406</v>
      </c>
      <c r="N18" t="s">
        <v>34</v>
      </c>
      <c r="W18" s="1" t="str">
        <f>K18&amp;L18&amp;M18&amp;N18&amp;O18&amp;P18&amp;Q18&amp;R18&amp;S18&amp;T18</f>
        <v>CI_ Document Context_ Parameter. Value. Text</v>
      </c>
      <c r="X18" s="1" cm="1">
        <f t="array" ref="X18">_xlfn.IFS(LEN(K18)&gt;0,1,LEN(L18)&gt;0,2,LEN(M18)&gt;0,3,LEN(N18)&gt;0,4,LEN(O18)&gt;0,5,LEN(P18)&gt;0,6,LEN(Q18)&gt;0,7,LEN(R18)&gt;0,8,LEN(S18)&gt;0,9,LEN(T18)&gt;0,10,LEN(U18)&gt;0,11,LEN(V18)&gt;0,12,TRUE,13)</f>
        <v>4</v>
      </c>
      <c r="Y18" s="1" t="str">
        <f>IF(OR("ASMA"=D18,"MA"=D18),"rsm:","ram:")&amp;
IF("ABIE"=D18,
  SUBSTITUTE(
    SUBSTITUTE(
      SUBSTITUTE(W18,". Details","Type"),
      "_",""
    ),
    " ",""
  ),
  IF("ASMA"=D18,
  SUBSTITUTE(
    SUBSTITUTE(
      SUBSTITUTE(W18,". Details",""),
      "_",""
    ),
    " ",""
  ),
  SUBSTITUTE(
    SUBSTITUTE(
      SUBSTITUTE(
        SUBSTITUTE(
          SUBSTITUTE(
            SUBSTITUTE(
              MID(W18,FIND(".",W18)+2,LEN(W18)-FIND(".",W18)-1),
              "_",""
            ),
            "Identification",""
          ),
          "Text",""
        ),
        ".",""
      ),
      " ",""
    ),
    "Identifier","ID"
  )
))</f>
        <v>ram:Value</v>
      </c>
      <c r="Z18" s="1" t="str">
        <f>Z$16&amp;"/"&amp;Y18</f>
        <v>//rsm:CIExchangedDocumentContext/ram:ApplicationSpecifiedCIDocumentContextParameter/ram:Value</v>
      </c>
      <c r="AA18" s="1" t="s">
        <v>5663</v>
      </c>
      <c r="AB18" s="3" t="s">
        <v>6</v>
      </c>
      <c r="AC18" s="1" t="s">
        <v>7</v>
      </c>
      <c r="AD18" s="1" t="s">
        <v>7</v>
      </c>
      <c r="AE18" s="1" t="s">
        <v>7</v>
      </c>
      <c r="AF18" s="1" t="s">
        <v>7</v>
      </c>
      <c r="AG18" s="1" t="s">
        <v>24</v>
      </c>
      <c r="AH18" s="1" t="s">
        <v>9</v>
      </c>
    </row>
    <row r="19" spans="1:34" ht="14.25" customHeight="1">
      <c r="A19" s="1">
        <v>22</v>
      </c>
      <c r="B19" s="1" t="s">
        <v>5596</v>
      </c>
      <c r="C19" s="1" t="s">
        <v>40</v>
      </c>
      <c r="D19" s="1" t="s">
        <v>19</v>
      </c>
      <c r="E19" s="3" t="s">
        <v>21</v>
      </c>
      <c r="G19" s="1" t="s">
        <v>407</v>
      </c>
      <c r="H19" s="1" t="s">
        <v>408</v>
      </c>
      <c r="L19" t="s">
        <v>41</v>
      </c>
      <c r="W19" s="1" t="str">
        <f>K19&amp;L19&amp;M19&amp;N19&amp;O19&amp;P19&amp;Q19&amp;R19&amp;S19&amp;T19</f>
        <v>CI_ Exchanged Document_ Context. Subset_ Specified. CI_ Document Context_ Parameter</v>
      </c>
      <c r="X19" s="1" cm="1">
        <f t="array" ref="X19">_xlfn.IFS(LEN(K19)&gt;0,1,LEN(L19)&gt;0,2,LEN(M19)&gt;0,3,LEN(N19)&gt;0,4,LEN(O19)&gt;0,5,LEN(P19)&gt;0,6,LEN(Q19)&gt;0,7,LEN(R19)&gt;0,8,LEN(S19)&gt;0,9,LEN(T19)&gt;0,10,LEN(U19)&gt;0,11,LEN(V19)&gt;0,12,TRUE,13)</f>
        <v>2</v>
      </c>
      <c r="Y19" s="1" t="str">
        <f>IF(OR("ASMA"=D19,"MA"=D19),"rsm:","ram:")&amp;
IF("ABIE"=D19,
  SUBSTITUTE(
    SUBSTITUTE(
      SUBSTITUTE(W19,". Details","Type"),
      "_",""
    ),
    " ",""
  ),
  IF("ASMA"=D19,
  SUBSTITUTE(
    SUBSTITUTE(
      SUBSTITUTE(W19,". Details",""),
      "_",""
    ),
    " ",""
  ),
  SUBSTITUTE(
    SUBSTITUTE(
      SUBSTITUTE(
        SUBSTITUTE(
          SUBSTITUTE(
            SUBSTITUTE(
              MID(W19,FIND(".",W19)+2,LEN(W19)-FIND(".",W19)-1),
              "_",""
            ),
            "Identification",""
          ),
          "Text",""
        ),
        ".",""
      ),
      " ",""
    ),
    "Identifier","ID"
  )
))</f>
        <v>ram:SubsetSpecifiedCIDocumentContextParameter</v>
      </c>
      <c r="Z19" s="1" t="str">
        <f>Z$4&amp;"/"&amp;Y19</f>
        <v>//rsm:CIExchangedDocumentContext/ram:SubsetSpecifiedCIDocumentContextParameter</v>
      </c>
      <c r="AA19" s="1" t="s">
        <v>5664</v>
      </c>
      <c r="AB19" s="3" t="s">
        <v>6</v>
      </c>
      <c r="AC19" s="1" t="s">
        <v>7</v>
      </c>
      <c r="AD19" s="1" t="s">
        <v>7</v>
      </c>
      <c r="AE19" s="1" t="s">
        <v>7</v>
      </c>
      <c r="AF19" s="1" t="s">
        <v>7</v>
      </c>
      <c r="AG19" s="1" t="s">
        <v>24</v>
      </c>
      <c r="AH19" s="1" t="s">
        <v>9</v>
      </c>
    </row>
    <row r="20" spans="1:34" ht="14.25" customHeight="1">
      <c r="A20" s="1">
        <v>24</v>
      </c>
      <c r="B20" s="1" t="s">
        <v>5596</v>
      </c>
      <c r="C20" s="1" t="s">
        <v>32</v>
      </c>
      <c r="D20" s="1" t="s">
        <v>11</v>
      </c>
      <c r="E20" s="3" t="s">
        <v>21</v>
      </c>
      <c r="G20" s="1" t="s">
        <v>409</v>
      </c>
      <c r="H20" s="1" t="s">
        <v>410</v>
      </c>
      <c r="N20" t="s">
        <v>33</v>
      </c>
      <c r="W20" s="1" t="str">
        <f>K20&amp;L20&amp;M20&amp;N20&amp;O20&amp;P20&amp;Q20&amp;R20&amp;S20&amp;T20</f>
        <v>CI_ Document Context_ Parameter. Identification. Identifier</v>
      </c>
      <c r="X20" s="1" cm="1">
        <f t="array" ref="X20">_xlfn.IFS(LEN(K20)&gt;0,1,LEN(L20)&gt;0,2,LEN(M20)&gt;0,3,LEN(N20)&gt;0,4,LEN(O20)&gt;0,5,LEN(P20)&gt;0,6,LEN(Q20)&gt;0,7,LEN(R20)&gt;0,8,LEN(S20)&gt;0,9,LEN(T20)&gt;0,10,LEN(U20)&gt;0,11,LEN(V20)&gt;0,12,TRUE,13)</f>
        <v>4</v>
      </c>
      <c r="Y20" s="1" t="str">
        <f>IF(OR("ASMA"=D20,"MA"=D20),"rsm:","ram:")&amp;
IF("ABIE"=D20,
  SUBSTITUTE(
    SUBSTITUTE(
      SUBSTITUTE(W20,". Details","Type"),
      "_",""
    ),
    " ",""
  ),
  IF("ASMA"=D20,
  SUBSTITUTE(
    SUBSTITUTE(
      SUBSTITUTE(W20,". Details",""),
      "_",""
    ),
    " ",""
  ),
  SUBSTITUTE(
    SUBSTITUTE(
      SUBSTITUTE(
        SUBSTITUTE(
          SUBSTITUTE(
            SUBSTITUTE(
              MID(W20,FIND(".",W20)+2,LEN(W20)-FIND(".",W20)-1),
              "_",""
            ),
            "Identification",""
          ),
          "Text",""
        ),
        ".",""
      ),
      " ",""
    ),
    "Identifier","ID"
  )
))</f>
        <v>ram:ID</v>
      </c>
      <c r="Z20" s="1" t="str">
        <f>Z$19&amp;"/"&amp;Y20</f>
        <v>//rsm:CIExchangedDocumentContext/ram:SubsetSpecifiedCIDocumentContextParameter/ram:ID</v>
      </c>
      <c r="AA20" s="1" t="s">
        <v>5665</v>
      </c>
      <c r="AB20" s="3" t="s">
        <v>6</v>
      </c>
      <c r="AC20" s="1" t="s">
        <v>35</v>
      </c>
      <c r="AD20" s="1" t="s">
        <v>36</v>
      </c>
      <c r="AE20" s="1" t="s">
        <v>14</v>
      </c>
      <c r="AF20" s="1" t="s">
        <v>14</v>
      </c>
      <c r="AG20" s="1" t="s">
        <v>14</v>
      </c>
      <c r="AH20" s="1" t="s">
        <v>9</v>
      </c>
    </row>
    <row r="21" spans="1:34" ht="14.25" customHeight="1">
      <c r="A21" s="1">
        <v>25</v>
      </c>
      <c r="B21" s="1" t="s">
        <v>5596</v>
      </c>
      <c r="C21" s="1" t="s">
        <v>23</v>
      </c>
      <c r="D21" s="1" t="s">
        <v>11</v>
      </c>
      <c r="E21" s="3" t="s">
        <v>16</v>
      </c>
      <c r="G21" s="1" t="s">
        <v>411</v>
      </c>
      <c r="H21" s="1" t="s">
        <v>412</v>
      </c>
      <c r="N21" t="s">
        <v>34</v>
      </c>
      <c r="W21" s="1" t="str">
        <f>K21&amp;L21&amp;M21&amp;N21&amp;O21&amp;P21&amp;Q21&amp;R21&amp;S21&amp;T21</f>
        <v>CI_ Document Context_ Parameter. Value. Text</v>
      </c>
      <c r="X21" s="1" cm="1">
        <f t="array" ref="X21">_xlfn.IFS(LEN(K21)&gt;0,1,LEN(L21)&gt;0,2,LEN(M21)&gt;0,3,LEN(N21)&gt;0,4,LEN(O21)&gt;0,5,LEN(P21)&gt;0,6,LEN(Q21)&gt;0,7,LEN(R21)&gt;0,8,LEN(S21)&gt;0,9,LEN(T21)&gt;0,10,LEN(U21)&gt;0,11,LEN(V21)&gt;0,12,TRUE,13)</f>
        <v>4</v>
      </c>
      <c r="Y21" s="1" t="str">
        <f>IF(OR("ASMA"=D21,"MA"=D21),"rsm:","ram:")&amp;
IF("ABIE"=D21,
  SUBSTITUTE(
    SUBSTITUTE(
      SUBSTITUTE(W21,". Details","Type"),
      "_",""
    ),
    " ",""
  ),
  IF("ASMA"=D21,
  SUBSTITUTE(
    SUBSTITUTE(
      SUBSTITUTE(W21,". Details",""),
      "_",""
    ),
    " ",""
  ),
  SUBSTITUTE(
    SUBSTITUTE(
      SUBSTITUTE(
        SUBSTITUTE(
          SUBSTITUTE(
            SUBSTITUTE(
              MID(W21,FIND(".",W21)+2,LEN(W21)-FIND(".",W21)-1),
              "_",""
            ),
            "Identification",""
          ),
          "Text",""
        ),
        ".",""
      ),
      " ",""
    ),
    "Identifier","ID"
  )
))</f>
        <v>ram:Value</v>
      </c>
      <c r="Z21" s="1" t="str">
        <f>Z$19&amp;"/"&amp;Y21</f>
        <v>//rsm:CIExchangedDocumentContext/ram:SubsetSpecifiedCIDocumentContextParameter/ram:Value</v>
      </c>
      <c r="AA21" s="1" t="s">
        <v>5666</v>
      </c>
      <c r="AB21" s="3" t="s">
        <v>6</v>
      </c>
      <c r="AC21" s="1" t="s">
        <v>7</v>
      </c>
      <c r="AD21" s="1" t="s">
        <v>7</v>
      </c>
      <c r="AE21" s="1" t="s">
        <v>7</v>
      </c>
      <c r="AF21" s="1" t="s">
        <v>7</v>
      </c>
      <c r="AG21" s="1" t="s">
        <v>24</v>
      </c>
      <c r="AH21" s="1" t="s">
        <v>9</v>
      </c>
    </row>
    <row r="22" spans="1:34" ht="14.25" customHeight="1">
      <c r="A22" s="1">
        <v>26</v>
      </c>
      <c r="B22" s="1" t="s">
        <v>5596</v>
      </c>
      <c r="C22" s="1" t="s">
        <v>25</v>
      </c>
      <c r="D22" s="1" t="s">
        <v>19</v>
      </c>
      <c r="E22" s="3" t="s">
        <v>21</v>
      </c>
      <c r="G22" s="1" t="s">
        <v>413</v>
      </c>
      <c r="H22" s="1" t="s">
        <v>414</v>
      </c>
      <c r="N22" t="s">
        <v>26</v>
      </c>
      <c r="W22" s="1" t="str">
        <f>K22&amp;L22&amp;M22&amp;N22&amp;O22&amp;P22&amp;Q22&amp;R22&amp;S22&amp;T22</f>
        <v>CI_ Document Context_ Parameter. Specified. CI_ Document_ Version</v>
      </c>
      <c r="X22" s="1" cm="1">
        <f t="array" ref="X22">_xlfn.IFS(LEN(K22)&gt;0,1,LEN(L22)&gt;0,2,LEN(M22)&gt;0,3,LEN(N22)&gt;0,4,LEN(O22)&gt;0,5,LEN(P22)&gt;0,6,LEN(Q22)&gt;0,7,LEN(R22)&gt;0,8,LEN(S22)&gt;0,9,LEN(T22)&gt;0,10,LEN(U22)&gt;0,11,LEN(V22)&gt;0,12,TRUE,13)</f>
        <v>4</v>
      </c>
      <c r="Y22" s="1" t="str">
        <f>IF(OR("ASMA"=D22,"MA"=D22),"rsm:","ram:")&amp;
IF("ABIE"=D22,
  SUBSTITUTE(
    SUBSTITUTE(
      SUBSTITUTE(W22,". Details","Type"),
      "_",""
    ),
    " ",""
  ),
  IF("ASMA"=D22,
  SUBSTITUTE(
    SUBSTITUTE(
      SUBSTITUTE(W22,". Details",""),
      "_",""
    ),
    " ",""
  ),
  SUBSTITUTE(
    SUBSTITUTE(
      SUBSTITUTE(
        SUBSTITUTE(
          SUBSTITUTE(
            SUBSTITUTE(
              MID(W22,FIND(".",W22)+2,LEN(W22)-FIND(".",W22)-1),
              "_",""
            ),
            "Identification",""
          ),
          "Text",""
        ),
        ".",""
      ),
      " ",""
    ),
    "Identifier","ID"
  )
))</f>
        <v>ram:SpecifiedCIDocumentVersion</v>
      </c>
      <c r="Z22" s="1" t="str">
        <f>Z$19&amp;"/"&amp;Y22</f>
        <v>//rsm:CIExchangedDocumentContext/ram:SubsetSpecifiedCIDocumentContextParameter/ram:SpecifiedCIDocumentVersion</v>
      </c>
      <c r="AA22" s="1" t="s">
        <v>5667</v>
      </c>
      <c r="AB22" s="3" t="s">
        <v>6</v>
      </c>
      <c r="AC22" s="1" t="s">
        <v>7</v>
      </c>
      <c r="AD22" s="1" t="s">
        <v>7</v>
      </c>
      <c r="AE22" s="1" t="s">
        <v>7</v>
      </c>
      <c r="AF22" s="1" t="s">
        <v>7</v>
      </c>
      <c r="AG22" s="1" t="s">
        <v>24</v>
      </c>
      <c r="AH22" s="1" t="s">
        <v>9</v>
      </c>
    </row>
    <row r="23" spans="1:34" ht="14.25" customHeight="1">
      <c r="A23" s="1">
        <v>28</v>
      </c>
      <c r="B23" s="1" t="s">
        <v>5596</v>
      </c>
      <c r="C23" s="1" t="s">
        <v>27</v>
      </c>
      <c r="D23" s="1" t="s">
        <v>11</v>
      </c>
      <c r="E23" s="3" t="s">
        <v>21</v>
      </c>
      <c r="G23" s="1" t="s">
        <v>391</v>
      </c>
      <c r="H23" s="1" t="s">
        <v>415</v>
      </c>
      <c r="P23" t="s">
        <v>28</v>
      </c>
      <c r="W23" s="1" t="str">
        <f>K23&amp;L23&amp;M23&amp;N23&amp;O23&amp;P23&amp;Q23&amp;R23&amp;S23&amp;T23</f>
        <v>CI_ Document_ Version. Identification. Identifier</v>
      </c>
      <c r="X23" s="1" cm="1">
        <f t="array" ref="X23">_xlfn.IFS(LEN(K23)&gt;0,1,LEN(L23)&gt;0,2,LEN(M23)&gt;0,3,LEN(N23)&gt;0,4,LEN(O23)&gt;0,5,LEN(P23)&gt;0,6,LEN(Q23)&gt;0,7,LEN(R23)&gt;0,8,LEN(S23)&gt;0,9,LEN(T23)&gt;0,10,LEN(U23)&gt;0,11,LEN(V23)&gt;0,12,TRUE,13)</f>
        <v>6</v>
      </c>
      <c r="Y23" s="1" t="str">
        <f>IF(OR("ASMA"=D23,"MA"=D23),"rsm:","ram:")&amp;
IF("ABIE"=D23,
  SUBSTITUTE(
    SUBSTITUTE(
      SUBSTITUTE(W23,". Details","Type"),
      "_",""
    ),
    " ",""
  ),
  IF("ASMA"=D23,
  SUBSTITUTE(
    SUBSTITUTE(
      SUBSTITUTE(W23,". Details",""),
      "_",""
    ),
    " ",""
  ),
  SUBSTITUTE(
    SUBSTITUTE(
      SUBSTITUTE(
        SUBSTITUTE(
          SUBSTITUTE(
            SUBSTITUTE(
              MID(W23,FIND(".",W23)+2,LEN(W23)-FIND(".",W23)-1),
              "_",""
            ),
            "Identification",""
          ),
          "Text",""
        ),
        ".",""
      ),
      " ",""
    ),
    "Identifier","ID"
  )
))</f>
        <v>ram:ID</v>
      </c>
      <c r="Z23" s="1" t="str">
        <f>Z$22&amp;"/"&amp;Y23</f>
        <v>//rsm:CIExchangedDocumentContext/ram:SubsetSpecifiedCIDocumentContextParameter/ram:SpecifiedCIDocumentVersion/ram:ID</v>
      </c>
      <c r="AA23" s="1" t="s">
        <v>5668</v>
      </c>
      <c r="AB23" s="3" t="s">
        <v>6</v>
      </c>
      <c r="AC23" s="1" t="s">
        <v>58</v>
      </c>
      <c r="AD23" s="1" t="s">
        <v>59</v>
      </c>
      <c r="AE23" s="1" t="s">
        <v>14</v>
      </c>
      <c r="AF23" s="1" t="s">
        <v>14</v>
      </c>
      <c r="AG23" s="1" t="s">
        <v>14</v>
      </c>
      <c r="AH23" s="1" t="s">
        <v>9</v>
      </c>
    </row>
    <row r="24" spans="1:34" ht="14.25" customHeight="1">
      <c r="A24" s="1">
        <v>29</v>
      </c>
      <c r="B24" s="1" t="s">
        <v>5596</v>
      </c>
      <c r="C24" s="1" t="s">
        <v>42</v>
      </c>
      <c r="D24" s="1" t="s">
        <v>11</v>
      </c>
      <c r="E24" s="3" t="s">
        <v>21</v>
      </c>
      <c r="G24" s="1" t="s">
        <v>393</v>
      </c>
      <c r="H24" s="1" t="s">
        <v>416</v>
      </c>
      <c r="P24" t="s">
        <v>31</v>
      </c>
      <c r="W24" s="1" t="str">
        <f>K24&amp;L24&amp;M24&amp;N24&amp;O24&amp;P24&amp;Q24&amp;R24&amp;S24&amp;T24</f>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5700</v>
      </c>
      <c r="AB24" s="3" t="s">
        <v>3</v>
      </c>
      <c r="AC24" s="1" t="s">
        <v>7</v>
      </c>
      <c r="AD24" s="1" t="s">
        <v>7</v>
      </c>
      <c r="AE24" s="1" t="s">
        <v>7</v>
      </c>
      <c r="AF24" s="1" t="s">
        <v>44</v>
      </c>
      <c r="AG24" s="1" t="s">
        <v>24</v>
      </c>
      <c r="AH24" s="1" t="s">
        <v>9</v>
      </c>
    </row>
    <row r="25" spans="1:34" ht="14.25" customHeight="1">
      <c r="A25" s="1">
        <v>30</v>
      </c>
      <c r="B25" s="1" t="s">
        <v>5596</v>
      </c>
      <c r="C25" s="1" t="s">
        <v>417</v>
      </c>
      <c r="D25" s="1" t="s">
        <v>43</v>
      </c>
      <c r="E25" s="3" t="s">
        <v>21</v>
      </c>
      <c r="G25" s="1" t="s">
        <v>418</v>
      </c>
      <c r="H25" s="1" t="s">
        <v>419</v>
      </c>
      <c r="K25" t="s">
        <v>871</v>
      </c>
      <c r="W25" s="1" t="str">
        <f>K25&amp;L25&amp;M25&amp;N25&amp;O25&amp;P25&amp;Q25&amp;R25&amp;S25&amp;T25</f>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5669</v>
      </c>
      <c r="AB25" s="3" t="s">
        <v>3</v>
      </c>
      <c r="AC25" s="1" t="s">
        <v>7</v>
      </c>
      <c r="AD25" s="1" t="s">
        <v>8</v>
      </c>
      <c r="AE25" s="1" t="s">
        <v>47</v>
      </c>
      <c r="AF25" s="1" t="s">
        <v>47</v>
      </c>
      <c r="AG25" s="1" t="s">
        <v>47</v>
      </c>
      <c r="AH25" s="1" t="s">
        <v>22</v>
      </c>
    </row>
    <row r="26" spans="1:34" ht="14.25" customHeight="1">
      <c r="A26" s="1">
        <v>31</v>
      </c>
      <c r="B26" s="1" t="s">
        <v>5596</v>
      </c>
      <c r="C26" s="1" t="s">
        <v>45</v>
      </c>
      <c r="D26" s="1" t="s">
        <v>11</v>
      </c>
      <c r="E26" s="3" t="s">
        <v>21</v>
      </c>
      <c r="G26" s="1" t="s">
        <v>420</v>
      </c>
      <c r="H26" s="1" t="s">
        <v>421</v>
      </c>
      <c r="L26" t="s">
        <v>46</v>
      </c>
      <c r="W26" s="1" t="str">
        <f>K26&amp;L26&amp;M26&amp;N26&amp;O26&amp;P26&amp;Q26&amp;R26&amp;S26&amp;T26</f>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Z$25&amp;"/"&amp;Y26</f>
        <v>//rsm:CIIHExchangedDocument/ram:ID</v>
      </c>
      <c r="AA26" s="1" t="s">
        <v>5670</v>
      </c>
      <c r="AB26" s="3" t="s">
        <v>3</v>
      </c>
      <c r="AC26" s="1" t="s">
        <v>35</v>
      </c>
      <c r="AD26" s="1" t="s">
        <v>36</v>
      </c>
      <c r="AE26" s="1" t="s">
        <v>50</v>
      </c>
      <c r="AF26" s="1" t="s">
        <v>50</v>
      </c>
      <c r="AG26" s="1" t="s">
        <v>50</v>
      </c>
      <c r="AH26" s="1" t="s">
        <v>7</v>
      </c>
    </row>
    <row r="27" spans="1:34" ht="14.25" customHeight="1">
      <c r="A27" s="1">
        <v>32</v>
      </c>
      <c r="B27" s="1" t="s">
        <v>5596</v>
      </c>
      <c r="C27" s="1" t="s">
        <v>48</v>
      </c>
      <c r="D27" s="1" t="s">
        <v>11</v>
      </c>
      <c r="E27" s="3" t="s">
        <v>16</v>
      </c>
      <c r="G27" s="1" t="s">
        <v>422</v>
      </c>
      <c r="H27" s="1" t="s">
        <v>423</v>
      </c>
      <c r="L27" t="s">
        <v>49</v>
      </c>
      <c r="W27" s="1" t="str">
        <f>K27&amp;L27&amp;M27&amp;N27&amp;O27&amp;P27&amp;Q27&amp;R27&amp;S27&amp;T27</f>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Z$25&amp;"/"&amp;Y27</f>
        <v>//rsm:CIIHExchangedDocument/ram:Name</v>
      </c>
      <c r="AA27" s="1" t="s">
        <v>5671</v>
      </c>
      <c r="AB27" s="3" t="s">
        <v>3</v>
      </c>
      <c r="AC27" s="1" t="s">
        <v>80</v>
      </c>
      <c r="AD27" s="1" t="s">
        <v>53</v>
      </c>
      <c r="AE27" s="1" t="s">
        <v>54</v>
      </c>
      <c r="AF27" s="1" t="s">
        <v>54</v>
      </c>
      <c r="AG27" s="1" t="s">
        <v>54</v>
      </c>
      <c r="AH27" s="1" t="s">
        <v>22</v>
      </c>
    </row>
    <row r="28" spans="1:34" ht="14.25" customHeight="1">
      <c r="A28" s="1">
        <v>33</v>
      </c>
      <c r="B28" s="1" t="s">
        <v>5596</v>
      </c>
      <c r="C28" s="1" t="s">
        <v>424</v>
      </c>
      <c r="D28" s="1" t="s">
        <v>11</v>
      </c>
      <c r="E28" s="3" t="s">
        <v>21</v>
      </c>
      <c r="G28" s="1" t="s">
        <v>425</v>
      </c>
      <c r="H28" s="1" t="s">
        <v>52</v>
      </c>
      <c r="L28" t="s">
        <v>51</v>
      </c>
      <c r="W28" s="1" t="str">
        <f>K28&amp;L28&amp;M28&amp;N28&amp;O28&amp;P28&amp;Q28&amp;R28&amp;S28&amp;T28</f>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Z$25&amp;"/"&amp;Y28</f>
        <v>//rsm:CIIHExchangedDocument/ram:TypeCode</v>
      </c>
      <c r="AA28" s="1" t="s">
        <v>5672</v>
      </c>
      <c r="AB28" s="3" t="s">
        <v>3</v>
      </c>
      <c r="AC28" s="1" t="s">
        <v>58</v>
      </c>
      <c r="AD28" s="1" t="s">
        <v>59</v>
      </c>
      <c r="AE28" s="1" t="s">
        <v>47</v>
      </c>
      <c r="AF28" s="1" t="s">
        <v>47</v>
      </c>
      <c r="AG28" s="1" t="s">
        <v>47</v>
      </c>
      <c r="AH28" s="1" t="s">
        <v>22</v>
      </c>
    </row>
    <row r="29" spans="1:34" ht="14.25" customHeight="1">
      <c r="A29" s="1">
        <v>34</v>
      </c>
      <c r="B29" s="1" t="s">
        <v>5596</v>
      </c>
      <c r="C29" s="1" t="s">
        <v>55</v>
      </c>
      <c r="D29" s="1" t="s">
        <v>11</v>
      </c>
      <c r="E29" s="3" t="s">
        <v>21</v>
      </c>
      <c r="G29" s="1" t="s">
        <v>57</v>
      </c>
      <c r="H29" s="1" t="s">
        <v>426</v>
      </c>
      <c r="L29" t="s">
        <v>56</v>
      </c>
      <c r="W29" s="1" t="str">
        <f>K29&amp;L29&amp;M29&amp;N29&amp;O29&amp;P29&amp;Q29&amp;R29&amp;S29&amp;T29</f>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Z$25&amp;"/"&amp;Y29</f>
        <v>//rsm:CIIHExchangedDocument/ram:IssueDateTime/udt:DateTimeString</v>
      </c>
      <c r="AA29" s="1" t="s">
        <v>5701</v>
      </c>
      <c r="AB29" s="3" t="s">
        <v>3</v>
      </c>
      <c r="AE29" s="1" t="s">
        <v>54</v>
      </c>
      <c r="AF29" s="1" t="s">
        <v>54</v>
      </c>
      <c r="AG29" s="1" t="s">
        <v>54</v>
      </c>
      <c r="AH29" s="1" t="s">
        <v>196</v>
      </c>
    </row>
    <row r="30" spans="1:34" ht="14.25" customHeight="1">
      <c r="A30" s="1">
        <v>35</v>
      </c>
      <c r="B30" s="1" t="s">
        <v>5596</v>
      </c>
      <c r="C30" s="1" t="s">
        <v>4128</v>
      </c>
      <c r="D30" s="1" t="s">
        <v>11</v>
      </c>
      <c r="E30" s="3" t="s">
        <v>16</v>
      </c>
      <c r="G30" s="1" t="s">
        <v>4129</v>
      </c>
      <c r="H30" s="1" t="s">
        <v>4130</v>
      </c>
      <c r="L30" t="s">
        <v>5756</v>
      </c>
      <c r="W30" s="1" t="str">
        <f>K30&amp;L30&amp;M30&amp;N30&amp;O30&amp;P30&amp;Q30&amp;R30&amp;S30&amp;T30</f>
        <v>CIIH_ Exchanged_ Document. Purpose. Code</v>
      </c>
      <c r="X30" s="1" cm="1">
        <f t="array" ref="X30">_xlfn.IFS(LEN(K30)&gt;0,1,LEN(L30)&gt;0,2,LEN(M30)&gt;0,3,LEN(N30)&gt;0,4,LEN(O30)&gt;0,5,LEN(P30)&gt;0,6,LEN(Q30)&gt;0,7,LEN(R30)&gt;0,8,LEN(S30)&gt;0,9,LEN(T30)&gt;0,10,LEN(U30)&gt;0,11,LEN(V30)&gt;0,12,TRUE,13)</f>
        <v>2</v>
      </c>
      <c r="Y30" s="1" t="str">
        <f>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Z$25&amp;"/"&amp;Y30</f>
        <v>//rsm:CIIHExchangedDocument/ram:PurposeCode</v>
      </c>
      <c r="AA30" s="1" t="s">
        <v>5673</v>
      </c>
      <c r="AB30" s="3" t="s">
        <v>3</v>
      </c>
      <c r="AC30" s="1" t="s">
        <v>29</v>
      </c>
      <c r="AD30" s="1" t="s">
        <v>30</v>
      </c>
      <c r="AE30" s="1" t="s">
        <v>54</v>
      </c>
      <c r="AF30" s="1" t="s">
        <v>54</v>
      </c>
      <c r="AG30" s="1" t="s">
        <v>54</v>
      </c>
      <c r="AH30" s="1" t="s">
        <v>7</v>
      </c>
    </row>
    <row r="31" spans="1:34" ht="14.25" customHeight="1">
      <c r="A31" s="1">
        <v>36</v>
      </c>
      <c r="B31" s="1" t="s">
        <v>5596</v>
      </c>
      <c r="C31" s="1" t="s">
        <v>60</v>
      </c>
      <c r="D31" s="1" t="s">
        <v>11</v>
      </c>
      <c r="E31" s="3" t="s">
        <v>16</v>
      </c>
      <c r="G31" s="1" t="s">
        <v>872</v>
      </c>
      <c r="H31" s="1" t="s">
        <v>4131</v>
      </c>
      <c r="L31" t="s">
        <v>61</v>
      </c>
      <c r="W31" s="1" t="str">
        <f>K31&amp;L31&amp;M31&amp;N31&amp;O31&amp;P31&amp;Q31&amp;R31&amp;S31&amp;T31</f>
        <v>CIIH_ Exchanged_ Document. Previous Revision_ Identification. Identifier</v>
      </c>
      <c r="X31" s="1" cm="1">
        <f t="array" ref="X31">_xlfn.IFS(LEN(K31)&gt;0,1,LEN(L31)&gt;0,2,LEN(M31)&gt;0,3,LEN(N31)&gt;0,4,LEN(O31)&gt;0,5,LEN(P31)&gt;0,6,LEN(Q31)&gt;0,7,LEN(R31)&gt;0,8,LEN(S31)&gt;0,9,LEN(T31)&gt;0,10,LEN(U31)&gt;0,11,LEN(V31)&gt;0,12,TRUE,13)</f>
        <v>2</v>
      </c>
      <c r="Y31" s="1" t="str">
        <f>IF(OR("ASMA"=D31,"MA"=D31),"rsm:","ram:")&amp;
IF("ABIE"=D31,
  SUBSTITUTE(
    SUBSTITUTE(
      SUBSTITUTE(W31,". Details","Type"),
      "_",""
    ),
    " ",""
  ),
  IF("ASMA"=D31,
  SUBSTITUTE(
    SUBSTITUTE(
      SUBSTITUTE(W31,". Details",""),
      "_",""
    ),
    " ",""
  ),
  SUBSTITUTE(
    SUBSTITUTE(
      SUBSTITUTE(
        SUBSTITUTE(
          SUBSTITUTE(
            SUBSTITUTE(
              MID(W31,FIND(".",W31)+2,LEN(W31)-FIND(".",W31)-1),
              "_",""
            ),
            "Identification",""
          ),
          "Text",""
        ),
        ".",""
      ),
      " ",""
    ),
    "Identifier","ID"
  )
))</f>
        <v>ram:PreviousRevisionID</v>
      </c>
      <c r="Z31" s="1" t="str">
        <f>Z$25&amp;"/"&amp;Y31</f>
        <v>//rsm:CIIHExchangedDocument/ram:PreviousRevisionID</v>
      </c>
      <c r="AA31" s="1" t="s">
        <v>5674</v>
      </c>
      <c r="AB31" s="3" t="s">
        <v>3</v>
      </c>
      <c r="AC31" s="1" t="s">
        <v>29</v>
      </c>
      <c r="AD31" s="1" t="s">
        <v>30</v>
      </c>
      <c r="AE31" s="1" t="s">
        <v>54</v>
      </c>
      <c r="AF31" s="1" t="s">
        <v>54</v>
      </c>
      <c r="AG31" s="1" t="s">
        <v>54</v>
      </c>
      <c r="AH31" s="1" t="s">
        <v>7</v>
      </c>
    </row>
    <row r="32" spans="1:34" ht="14.25" customHeight="1">
      <c r="A32" s="1">
        <v>37</v>
      </c>
      <c r="B32" s="1" t="s">
        <v>5596</v>
      </c>
      <c r="C32" s="1" t="s">
        <v>427</v>
      </c>
      <c r="D32" s="1" t="s">
        <v>11</v>
      </c>
      <c r="E32" s="3" t="s">
        <v>21</v>
      </c>
      <c r="G32" s="1" t="s">
        <v>428</v>
      </c>
      <c r="H32" s="1" t="s">
        <v>429</v>
      </c>
      <c r="L32" t="s">
        <v>874</v>
      </c>
      <c r="W32" s="1" t="str">
        <f>K32&amp;L32&amp;M32&amp;N32&amp;O32&amp;P32&amp;Q32&amp;R32&amp;S32&amp;T32</f>
        <v>CIIH_ Exchanged_ Document. Category. Code</v>
      </c>
      <c r="X32" s="1" cm="1">
        <f t="array" ref="X32">_xlfn.IFS(LEN(K32)&gt;0,1,LEN(L32)&gt;0,2,LEN(M32)&gt;0,3,LEN(N32)&gt;0,4,LEN(O32)&gt;0,5,LEN(P32)&gt;0,6,LEN(Q32)&gt;0,7,LEN(R32)&gt;0,8,LEN(S32)&gt;0,9,LEN(T32)&gt;0,10,LEN(U32)&gt;0,11,LEN(V32)&gt;0,12,TRUE,13)</f>
        <v>2</v>
      </c>
      <c r="Y32" s="1" t="str">
        <f>IF(OR("ASMA"=D32,"MA"=D32),"rsm:","ram:")&amp;
IF("ABIE"=D32,
  SUBSTITUTE(
    SUBSTITUTE(
      SUBSTITUTE(W32,". Details","Type"),
      "_",""
    ),
    " ",""
  ),
  IF("ASMA"=D32,
  SUBSTITUTE(
    SUBSTITUTE(
      SUBSTITUTE(W32,". Details",""),
      "_",""
    ),
    " ",""
  ),
  SUBSTITUTE(
    SUBSTITUTE(
      SUBSTITUTE(
        SUBSTITUTE(
          SUBSTITUTE(
            SUBSTITUTE(
              MID(W32,FIND(".",W32)+2,LEN(W32)-FIND(".",W32)-1),
              "_",""
            ),
            "Identification",""
          ),
          "Text",""
        ),
        ".",""
      ),
      " ",""
    ),
    "Identifier","ID"
  )
))</f>
        <v>ram:CategoryCode</v>
      </c>
      <c r="Z32" s="1" t="str">
        <f>Z$25&amp;"/"&amp;Y32</f>
        <v>//rsm:CIIHExchangedDocument/ram:CategoryCode</v>
      </c>
      <c r="AA32" s="1" t="s">
        <v>5675</v>
      </c>
      <c r="AB32" s="3" t="s">
        <v>3</v>
      </c>
      <c r="AC32" s="1" t="s">
        <v>7</v>
      </c>
      <c r="AD32" s="1" t="s">
        <v>7</v>
      </c>
      <c r="AE32" s="1" t="s">
        <v>7</v>
      </c>
      <c r="AF32" s="1" t="s">
        <v>44</v>
      </c>
      <c r="AG32" s="1" t="s">
        <v>7</v>
      </c>
      <c r="AH32" s="1" t="s">
        <v>434</v>
      </c>
    </row>
    <row r="33" spans="1:34" ht="14.25" customHeight="1">
      <c r="A33" s="1">
        <v>38</v>
      </c>
      <c r="B33" s="1" t="s">
        <v>5596</v>
      </c>
      <c r="C33" s="1" t="s">
        <v>430</v>
      </c>
      <c r="D33" s="1" t="s">
        <v>11</v>
      </c>
      <c r="E33" s="3" t="s">
        <v>21</v>
      </c>
      <c r="G33" s="1" t="s">
        <v>62</v>
      </c>
      <c r="H33" s="1" t="s">
        <v>431</v>
      </c>
      <c r="L33" t="s">
        <v>875</v>
      </c>
      <c r="W33" s="1" t="str">
        <f>K33&amp;L33&amp;M33&amp;N33&amp;O33&amp;P33&amp;Q33&amp;R33&amp;S33&amp;T33</f>
        <v>CIIH_ Exchanged_ Document. Subtype. Code</v>
      </c>
      <c r="X33" s="1" cm="1">
        <f t="array" ref="X33">_xlfn.IFS(LEN(K33)&gt;0,1,LEN(L33)&gt;0,2,LEN(M33)&gt;0,3,LEN(N33)&gt;0,4,LEN(O33)&gt;0,5,LEN(P33)&gt;0,6,LEN(Q33)&gt;0,7,LEN(R33)&gt;0,8,LEN(S33)&gt;0,9,LEN(T33)&gt;0,10,LEN(U33)&gt;0,11,LEN(V33)&gt;0,12,TRUE,13)</f>
        <v>2</v>
      </c>
      <c r="Y33" s="1" t="str">
        <f>IF(OR("ASMA"=D33,"MA"=D33),"rsm:","ram:")&amp;
IF("ABIE"=D33,
  SUBSTITUTE(
    SUBSTITUTE(
      SUBSTITUTE(W33,". Details","Type"),
      "_",""
    ),
    " ",""
  ),
  IF("ASMA"=D33,
  SUBSTITUTE(
    SUBSTITUTE(
      SUBSTITUTE(W33,". Details",""),
      "_",""
    ),
    " ",""
  ),
  SUBSTITUTE(
    SUBSTITUTE(
      SUBSTITUTE(
        SUBSTITUTE(
          SUBSTITUTE(
            SUBSTITUTE(
              MID(W33,FIND(".",W33)+2,LEN(W33)-FIND(".",W33)-1),
              "_",""
            ),
            "Identification",""
          ),
          "Text",""
        ),
        ".",""
      ),
      " ",""
    ),
    "Identifier","ID"
  )
))</f>
        <v>ram:SubtypeCode</v>
      </c>
      <c r="Z33" s="1" t="str">
        <f>Z$25&amp;"/"&amp;Y33</f>
        <v>//rsm:CIIHExchangedDocument/ram:SubtypeCode</v>
      </c>
      <c r="AA33" s="1" t="s">
        <v>5676</v>
      </c>
      <c r="AB33" s="3" t="s">
        <v>3</v>
      </c>
      <c r="AC33" s="1" t="s">
        <v>7</v>
      </c>
      <c r="AD33" s="1" t="s">
        <v>7</v>
      </c>
      <c r="AE33" s="1" t="s">
        <v>7</v>
      </c>
      <c r="AF33" s="1" t="s">
        <v>24</v>
      </c>
      <c r="AG33" s="1" t="s">
        <v>7</v>
      </c>
      <c r="AH33" s="1" t="s">
        <v>7</v>
      </c>
    </row>
    <row r="34" spans="1:34" ht="14.25" customHeight="1">
      <c r="A34" s="1">
        <v>39</v>
      </c>
      <c r="B34" s="1" t="s">
        <v>5596</v>
      </c>
      <c r="C34" s="1" t="s">
        <v>63</v>
      </c>
      <c r="D34" s="1" t="s">
        <v>19</v>
      </c>
      <c r="E34" s="3" t="s">
        <v>65</v>
      </c>
      <c r="G34" s="1" t="s">
        <v>432</v>
      </c>
      <c r="H34" s="1" t="s">
        <v>433</v>
      </c>
      <c r="L34" t="s">
        <v>64</v>
      </c>
      <c r="W34" s="1" t="str">
        <f>K34&amp;L34&amp;M34&amp;N34&amp;O34&amp;P34&amp;Q34&amp;R34&amp;S34&amp;T34</f>
        <v>CIIH_ Exchanged_ Document. Included. CI_ Note</v>
      </c>
      <c r="X34" s="1" cm="1">
        <f t="array" ref="X34">_xlfn.IFS(LEN(K34)&gt;0,1,LEN(L34)&gt;0,2,LEN(M34)&gt;0,3,LEN(N34)&gt;0,4,LEN(O34)&gt;0,5,LEN(P34)&gt;0,6,LEN(Q34)&gt;0,7,LEN(R34)&gt;0,8,LEN(S34)&gt;0,9,LEN(T34)&gt;0,10,LEN(U34)&gt;0,11,LEN(V34)&gt;0,12,TRUE,13)</f>
        <v>2</v>
      </c>
      <c r="Y34" s="1" t="str">
        <f>IF(OR("ASMA"=D34,"MA"=D34),"rsm:","ram:")&amp;
IF("ABIE"=D34,
  SUBSTITUTE(
    SUBSTITUTE(
      SUBSTITUTE(W34,". Details","Type"),
      "_",""
    ),
    " ",""
  ),
  IF("ASMA"=D34,
  SUBSTITUTE(
    SUBSTITUTE(
      SUBSTITUTE(W34,". Details",""),
      "_",""
    ),
    " ",""
  ),
  SUBSTITUTE(
    SUBSTITUTE(
      SUBSTITUTE(
        SUBSTITUTE(
          SUBSTITUTE(
            SUBSTITUTE(
              MID(W34,FIND(".",W34)+2,LEN(W34)-FIND(".",W34)-1),
              "_",""
            ),
            "Identification",""
          ),
          "Text",""
        ),
        ".",""
      ),
      " ",""
    ),
    "Identifier","ID"
  )
))</f>
        <v>ram:IncludedCINote</v>
      </c>
      <c r="Z34" s="1" t="str">
        <f>Z$25&amp;"/"&amp;Y34</f>
        <v>//rsm:CIIHExchangedDocument/ram:IncludedCINote</v>
      </c>
      <c r="AA34" s="1" t="s">
        <v>5677</v>
      </c>
      <c r="AB34" s="3" t="s">
        <v>3</v>
      </c>
      <c r="AC34" s="1" t="s">
        <v>35</v>
      </c>
      <c r="AD34" s="1" t="s">
        <v>36</v>
      </c>
      <c r="AE34" s="1" t="s">
        <v>50</v>
      </c>
      <c r="AF34" s="1" t="s">
        <v>50</v>
      </c>
      <c r="AG34" s="1" t="s">
        <v>50</v>
      </c>
      <c r="AH34" s="1" t="s">
        <v>7</v>
      </c>
    </row>
    <row r="35" spans="1:34" ht="14.25" customHeight="1">
      <c r="A35" s="1">
        <v>41</v>
      </c>
      <c r="B35" s="1" t="s">
        <v>5596</v>
      </c>
      <c r="C35" s="1" t="s">
        <v>66</v>
      </c>
      <c r="D35" s="1" t="s">
        <v>11</v>
      </c>
      <c r="E35" s="3" t="s">
        <v>16</v>
      </c>
      <c r="G35" s="1" t="s">
        <v>436</v>
      </c>
      <c r="H35" s="1" t="s">
        <v>437</v>
      </c>
      <c r="N35" t="s">
        <v>286</v>
      </c>
      <c r="W35" s="1" t="str">
        <f>K35&amp;L35&amp;M35&amp;N35&amp;O35&amp;P35&amp;Q35&amp;R35&amp;S35&amp;T35</f>
        <v>CI_ Note. Subject. Text</v>
      </c>
      <c r="X35" s="1" cm="1">
        <f t="array" ref="X35">_xlfn.IFS(LEN(K35)&gt;0,1,LEN(L35)&gt;0,2,LEN(M35)&gt;0,3,LEN(N35)&gt;0,4,LEN(O35)&gt;0,5,LEN(P35)&gt;0,6,LEN(Q35)&gt;0,7,LEN(R35)&gt;0,8,LEN(S35)&gt;0,9,LEN(T35)&gt;0,10,LEN(U35)&gt;0,11,LEN(V35)&gt;0,12,TRUE,13)</f>
        <v>4</v>
      </c>
      <c r="Y35" s="1" t="str">
        <f>IF(OR("ASMA"=D35,"MA"=D35),"rsm:","ram:")&amp;
IF("ABIE"=D35,
  SUBSTITUTE(
    SUBSTITUTE(
      SUBSTITUTE(W35,". Details","Type"),
      "_",""
    ),
    " ",""
  ),
  IF("ASMA"=D35,
  SUBSTITUTE(
    SUBSTITUTE(
      SUBSTITUTE(W35,". Details",""),
      "_",""
    ),
    " ",""
  ),
  SUBSTITUTE(
    SUBSTITUTE(
      SUBSTITUTE(
        SUBSTITUTE(
          SUBSTITUTE(
            SUBSTITUTE(
              MID(W35,FIND(".",W35)+2,LEN(W35)-FIND(".",W35)-1),
              "_",""
            ),
            "Identification",""
          ),
          "Text",""
        ),
        ".",""
      ),
      " ",""
    ),
    "Identifier","ID"
  )
))</f>
        <v>ram:Subject</v>
      </c>
      <c r="Z35" s="1" t="str">
        <f>Z$34&amp;"/"&amp;Y35</f>
        <v>//rsm:CIIHExchangedDocument/ram:IncludedCINote/ram:Subject</v>
      </c>
      <c r="AA35" s="1" t="s">
        <v>5678</v>
      </c>
      <c r="AB35" s="3" t="s">
        <v>3</v>
      </c>
      <c r="AC35" s="1" t="s">
        <v>7</v>
      </c>
      <c r="AD35" s="1" t="s">
        <v>8</v>
      </c>
      <c r="AE35" s="1" t="s">
        <v>14</v>
      </c>
      <c r="AF35" s="1" t="s">
        <v>14</v>
      </c>
      <c r="AG35" s="1" t="s">
        <v>14</v>
      </c>
      <c r="AH35" s="1" t="s">
        <v>434</v>
      </c>
    </row>
    <row r="36" spans="1:34" ht="14.25" customHeight="1">
      <c r="A36" s="1">
        <v>42</v>
      </c>
      <c r="B36" s="1" t="s">
        <v>5596</v>
      </c>
      <c r="C36" s="1" t="s">
        <v>67</v>
      </c>
      <c r="D36" s="1" t="s">
        <v>11</v>
      </c>
      <c r="E36" s="3" t="s">
        <v>16</v>
      </c>
      <c r="G36" s="1" t="s">
        <v>438</v>
      </c>
      <c r="H36" s="1" t="s">
        <v>439</v>
      </c>
      <c r="N36" t="s">
        <v>287</v>
      </c>
      <c r="W36" s="1" t="str">
        <f>K36&amp;L36&amp;M36&amp;N36&amp;O36&amp;P36&amp;Q36&amp;R36&amp;S36&amp;T36</f>
        <v>CI_ Note. Content. Text</v>
      </c>
      <c r="X36" s="1" cm="1">
        <f t="array" ref="X36">_xlfn.IFS(LEN(K36)&gt;0,1,LEN(L36)&gt;0,2,LEN(M36)&gt;0,3,LEN(N36)&gt;0,4,LEN(O36)&gt;0,5,LEN(P36)&gt;0,6,LEN(Q36)&gt;0,7,LEN(R36)&gt;0,8,LEN(S36)&gt;0,9,LEN(T36)&gt;0,10,LEN(U36)&gt;0,11,LEN(V36)&gt;0,12,TRUE,13)</f>
        <v>4</v>
      </c>
      <c r="Y36" s="1" t="str">
        <f>IF(OR("ASMA"=D36,"MA"=D36),"rsm:","ram:")&amp;
IF("ABIE"=D36,
  SUBSTITUTE(
    SUBSTITUTE(
      SUBSTITUTE(W36,". Details","Type"),
      "_",""
    ),
    " ",""
  ),
  IF("ASMA"=D36,
  SUBSTITUTE(
    SUBSTITUTE(
      SUBSTITUTE(W36,". Details",""),
      "_",""
    ),
    " ",""
  ),
  SUBSTITUTE(
    SUBSTITUTE(
      SUBSTITUTE(
        SUBSTITUTE(
          SUBSTITUTE(
            SUBSTITUTE(
              MID(W36,FIND(".",W36)+2,LEN(W36)-FIND(".",W36)-1),
              "_",""
            ),
            "Identification",""
          ),
          "Text",""
        ),
        ".",""
      ),
      " ",""
    ),
    "Identifier","ID"
  )
))</f>
        <v>ram:Content</v>
      </c>
      <c r="Z36" s="1" t="str">
        <f>Z$34&amp;"/"&amp;Y36</f>
        <v>//rsm:CIIHExchangedDocument/ram:IncludedCINote/ram:Content</v>
      </c>
      <c r="AA36" s="1" t="s">
        <v>5679</v>
      </c>
      <c r="AB36" s="3" t="s">
        <v>3</v>
      </c>
      <c r="AC36" s="1" t="s">
        <v>7</v>
      </c>
      <c r="AD36" s="1" t="s">
        <v>7</v>
      </c>
      <c r="AE36" s="1" t="s">
        <v>7</v>
      </c>
      <c r="AF36" s="1" t="s">
        <v>44</v>
      </c>
      <c r="AG36" s="1" t="s">
        <v>7</v>
      </c>
      <c r="AH36" s="1" t="s">
        <v>434</v>
      </c>
    </row>
    <row r="37" spans="1:34" ht="14.25" customHeight="1">
      <c r="A37" s="1">
        <v>43</v>
      </c>
      <c r="B37" s="1" t="s">
        <v>5596</v>
      </c>
      <c r="C37" s="1" t="s">
        <v>68</v>
      </c>
      <c r="D37" s="1" t="s">
        <v>11</v>
      </c>
      <c r="E37" s="3" t="s">
        <v>16</v>
      </c>
      <c r="G37" s="1" t="s">
        <v>440</v>
      </c>
      <c r="H37" s="1" t="s">
        <v>441</v>
      </c>
      <c r="N37" t="s">
        <v>288</v>
      </c>
      <c r="W37" s="1" t="str">
        <f>K37&amp;L37&amp;M37&amp;N37&amp;O37&amp;P37&amp;Q37&amp;R37&amp;S37&amp;T37</f>
        <v>CI_ Note. Identification. Identifier</v>
      </c>
      <c r="X37" s="1" cm="1">
        <f t="array" ref="X37">_xlfn.IFS(LEN(K37)&gt;0,1,LEN(L37)&gt;0,2,LEN(M37)&gt;0,3,LEN(N37)&gt;0,4,LEN(O37)&gt;0,5,LEN(P37)&gt;0,6,LEN(Q37)&gt;0,7,LEN(R37)&gt;0,8,LEN(S37)&gt;0,9,LEN(T37)&gt;0,10,LEN(U37)&gt;0,11,LEN(V37)&gt;0,12,TRUE,13)</f>
        <v>4</v>
      </c>
      <c r="Y37" s="1" t="str">
        <f>IF(OR("ASMA"=D37,"MA"=D37),"rsm:","ram:")&amp;
IF("ABIE"=D37,
  SUBSTITUTE(
    SUBSTITUTE(
      SUBSTITUTE(W37,". Details","Type"),
      "_",""
    ),
    " ",""
  ),
  IF("ASMA"=D37,
  SUBSTITUTE(
    SUBSTITUTE(
      SUBSTITUTE(W37,". Details",""),
      "_",""
    ),
    " ",""
  ),
  SUBSTITUTE(
    SUBSTITUTE(
      SUBSTITUTE(
        SUBSTITUTE(
          SUBSTITUTE(
            SUBSTITUTE(
              MID(W37,FIND(".",W37)+2,LEN(W37)-FIND(".",W37)-1),
              "_",""
            ),
            "Identification",""
          ),
          "Text",""
        ),
        ".",""
      ),
      " ",""
    ),
    "Identifier","ID"
  )
))</f>
        <v>ram:ID</v>
      </c>
      <c r="Z37" s="1" t="str">
        <f>Z$34&amp;"/"&amp;Y37</f>
        <v>//rsm:CIIHExchangedDocument/ram:IncludedCINote/ram:ID</v>
      </c>
      <c r="AA37" s="1" t="s">
        <v>5680</v>
      </c>
      <c r="AB37" s="3" t="s">
        <v>3</v>
      </c>
      <c r="AC37" s="1" t="s">
        <v>7</v>
      </c>
      <c r="AD37" s="1" t="s">
        <v>7</v>
      </c>
      <c r="AE37" s="1" t="s">
        <v>7</v>
      </c>
      <c r="AF37" s="1" t="s">
        <v>24</v>
      </c>
      <c r="AG37" s="1" t="s">
        <v>7</v>
      </c>
      <c r="AH37" s="1" t="s">
        <v>7</v>
      </c>
    </row>
    <row r="38" spans="1:34" ht="14.25" customHeight="1">
      <c r="A38" s="1">
        <v>44</v>
      </c>
      <c r="B38" s="1" t="s">
        <v>5596</v>
      </c>
      <c r="C38" s="1" t="s">
        <v>442</v>
      </c>
      <c r="D38" s="1" t="s">
        <v>19</v>
      </c>
      <c r="E38" s="3" t="s">
        <v>65</v>
      </c>
      <c r="G38" s="1" t="s">
        <v>443</v>
      </c>
      <c r="H38" s="1" t="s">
        <v>444</v>
      </c>
      <c r="L38" t="s">
        <v>876</v>
      </c>
      <c r="W38" s="1" t="str">
        <f>K38&amp;L38&amp;M38&amp;N38&amp;O38&amp;P38&amp;Q38&amp;R38&amp;S38&amp;T38</f>
        <v>CIIH_ Exchanged_ Document. Reference. CI_ Referenced_ Document</v>
      </c>
      <c r="X38" s="1" cm="1">
        <f t="array" ref="X38">_xlfn.IFS(LEN(K38)&gt;0,1,LEN(L38)&gt;0,2,LEN(M38)&gt;0,3,LEN(N38)&gt;0,4,LEN(O38)&gt;0,5,LEN(P38)&gt;0,6,LEN(Q38)&gt;0,7,LEN(R38)&gt;0,8,LEN(S38)&gt;0,9,LEN(T38)&gt;0,10,LEN(U38)&gt;0,11,LEN(V38)&gt;0,12,TRUE,13)</f>
        <v>2</v>
      </c>
      <c r="Y38" s="1" t="str">
        <f>IF(OR("ASMA"=D38,"MA"=D38),"rsm:","ram:")&amp;
IF("ABIE"=D38,
  SUBSTITUTE(
    SUBSTITUTE(
      SUBSTITUTE(W38,". Details","Type"),
      "_",""
    ),
    " ",""
  ),
  IF("ASMA"=D38,
  SUBSTITUTE(
    SUBSTITUTE(
      SUBSTITUTE(W38,". Details",""),
      "_",""
    ),
    " ",""
  ),
  SUBSTITUTE(
    SUBSTITUTE(
      SUBSTITUTE(
        SUBSTITUTE(
          SUBSTITUTE(
            SUBSTITUTE(
              MID(W38,FIND(".",W38)+2,LEN(W38)-FIND(".",W38)-1),
              "_",""
            ),
            "Identification",""
          ),
          "Text",""
        ),
        ".",""
      ),
      " ",""
    ),
    "Identifier","ID"
  )
))</f>
        <v>ram:ReferenceCIReferencedDocument</v>
      </c>
      <c r="Z38" s="1" t="str">
        <f>Z$25&amp;"/"&amp;Y38</f>
        <v>//rsm:CIIHExchangedDocument/ram:ReferenceCIReferencedDocument</v>
      </c>
      <c r="AA38" s="1" t="s">
        <v>5681</v>
      </c>
      <c r="AB38" s="3" t="s">
        <v>3</v>
      </c>
      <c r="AC38" s="1" t="s">
        <v>7</v>
      </c>
      <c r="AD38" s="1" t="s">
        <v>8</v>
      </c>
      <c r="AE38" s="1" t="s">
        <v>54</v>
      </c>
      <c r="AF38" s="1" t="s">
        <v>54</v>
      </c>
      <c r="AG38" s="1" t="s">
        <v>7</v>
      </c>
      <c r="AH38" s="1" t="s">
        <v>434</v>
      </c>
    </row>
    <row r="39" spans="1:34" ht="14.25" customHeight="1">
      <c r="A39" s="1">
        <v>46</v>
      </c>
      <c r="B39" s="1" t="s">
        <v>5596</v>
      </c>
      <c r="C39" s="1" t="s">
        <v>69</v>
      </c>
      <c r="D39" s="1" t="s">
        <v>11</v>
      </c>
      <c r="E39" s="3" t="s">
        <v>21</v>
      </c>
      <c r="G39" s="1" t="s">
        <v>4134</v>
      </c>
      <c r="H39" s="1" t="s">
        <v>446</v>
      </c>
      <c r="N39" t="s">
        <v>70</v>
      </c>
      <c r="W39" s="1" t="str">
        <f>K39&amp;L39&amp;M39&amp;N39&amp;O39&amp;P39&amp;Q39&amp;R39&amp;S39&amp;T39</f>
        <v>CI_ Referenced_ Document. Issuer Assigned_ Identification. Identifier</v>
      </c>
      <c r="X39" s="1" cm="1">
        <f t="array" ref="X39">_xlfn.IFS(LEN(K39)&gt;0,1,LEN(L39)&gt;0,2,LEN(M39)&gt;0,3,LEN(N39)&gt;0,4,LEN(O39)&gt;0,5,LEN(P39)&gt;0,6,LEN(Q39)&gt;0,7,LEN(R39)&gt;0,8,LEN(S39)&gt;0,9,LEN(T39)&gt;0,10,LEN(U39)&gt;0,11,LEN(V39)&gt;0,12,TRUE,13)</f>
        <v>4</v>
      </c>
      <c r="Y39" s="1" t="str">
        <f>IF(OR("ASMA"=D39,"MA"=D39),"rsm:","ram:")&amp;
IF("ABIE"=D39,
  SUBSTITUTE(
    SUBSTITUTE(
      SUBSTITUTE(W39,". Details","Type"),
      "_",""
    ),
    " ",""
  ),
  IF("ASMA"=D39,
  SUBSTITUTE(
    SUBSTITUTE(
      SUBSTITUTE(W39,". Details",""),
      "_",""
    ),
    " ",""
  ),
  SUBSTITUTE(
    SUBSTITUTE(
      SUBSTITUTE(
        SUBSTITUTE(
          SUBSTITUTE(
            SUBSTITUTE(
              MID(W39,FIND(".",W39)+2,LEN(W39)-FIND(".",W39)-1),
              "_",""
            ),
            "Identification",""
          ),
          "Text",""
        ),
        ".",""
      ),
      " ",""
    ),
    "Identifier","ID"
  )
))</f>
        <v>ram:IssuerAssignedID</v>
      </c>
      <c r="Z39" s="1" t="str">
        <f>Z$38&amp;"/"&amp;Y39</f>
        <v>//rsm:CIIHExchangedDocument/ram:ReferenceCIReferencedDocument/ram:IssuerAssignedID</v>
      </c>
      <c r="AA39" s="1" t="s">
        <v>5682</v>
      </c>
      <c r="AB39" s="3" t="s">
        <v>352</v>
      </c>
      <c r="AE39" s="1" t="s">
        <v>50</v>
      </c>
      <c r="AF39" s="1" t="s">
        <v>50</v>
      </c>
      <c r="AG39" s="1" t="s">
        <v>7</v>
      </c>
      <c r="AH39" s="1" t="s">
        <v>24</v>
      </c>
    </row>
    <row r="40" spans="1:34" ht="14.25" customHeight="1">
      <c r="A40" s="1">
        <v>47</v>
      </c>
      <c r="B40" s="1" t="s">
        <v>5596</v>
      </c>
      <c r="C40" s="1" t="s">
        <v>71</v>
      </c>
      <c r="D40" s="1" t="s">
        <v>11</v>
      </c>
      <c r="E40" s="3" t="s">
        <v>16</v>
      </c>
      <c r="G40" s="1" t="s">
        <v>4135</v>
      </c>
      <c r="H40" s="1" t="s">
        <v>447</v>
      </c>
      <c r="N40" t="s">
        <v>72</v>
      </c>
      <c r="W40" s="1" t="str">
        <f>K40&amp;L40&amp;M40&amp;N40&amp;O40&amp;P40&amp;Q40&amp;R40&amp;S40&amp;T40</f>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Z$38&amp;"/"&amp;Y40</f>
        <v>//rsm:CIIHExchangedDocument/ram:ReferenceCIReferencedDocument/ram:IssueDateTime/udt:DateTimeString</v>
      </c>
      <c r="AA40" s="1" t="s">
        <v>5702</v>
      </c>
      <c r="AB40" s="3" t="s">
        <v>3</v>
      </c>
      <c r="AC40" s="1" t="s">
        <v>35</v>
      </c>
      <c r="AD40" s="1" t="s">
        <v>36</v>
      </c>
      <c r="AE40" s="1" t="s">
        <v>50</v>
      </c>
      <c r="AF40" s="1" t="s">
        <v>50</v>
      </c>
      <c r="AG40" s="1" t="s">
        <v>7</v>
      </c>
      <c r="AH40" s="1" t="s">
        <v>434</v>
      </c>
    </row>
    <row r="41" spans="1:34" ht="14.25" customHeight="1">
      <c r="A41" s="1">
        <v>48</v>
      </c>
      <c r="B41" s="1" t="s">
        <v>5596</v>
      </c>
      <c r="C41" s="1" t="s">
        <v>330</v>
      </c>
      <c r="D41" s="1" t="s">
        <v>11</v>
      </c>
      <c r="E41" s="3" t="s">
        <v>21</v>
      </c>
      <c r="G41" s="1" t="s">
        <v>4136</v>
      </c>
      <c r="H41" s="1" t="s">
        <v>4137</v>
      </c>
      <c r="N41" t="s">
        <v>331</v>
      </c>
      <c r="W41" s="1" t="str">
        <f>K41&amp;L41&amp;M41&amp;N41&amp;O41&amp;P41&amp;Q41&amp;R41&amp;S41&amp;T41</f>
        <v>CI_ Referenced_ Document. Reference_ Type. Code</v>
      </c>
      <c r="X41" s="1" cm="1">
        <f t="array" ref="X41">_xlfn.IFS(LEN(K41)&gt;0,1,LEN(L41)&gt;0,2,LEN(M41)&gt;0,3,LEN(N41)&gt;0,4,LEN(O41)&gt;0,5,LEN(P41)&gt;0,6,LEN(Q41)&gt;0,7,LEN(R41)&gt;0,8,LEN(S41)&gt;0,9,LEN(T41)&gt;0,10,LEN(U41)&gt;0,11,LEN(V41)&gt;0,12,TRUE,13)</f>
        <v>4</v>
      </c>
      <c r="Y41" s="1" t="str">
        <f>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Z$38&amp;"/"&amp;Y41</f>
        <v>//rsm:CIIHExchangedDocument/ram:ReferenceCIReferencedDocument/ram:ReferenceTypeCode</v>
      </c>
      <c r="AA41" s="1" t="s">
        <v>5683</v>
      </c>
      <c r="AB41" s="3" t="s">
        <v>3</v>
      </c>
      <c r="AC41" s="1" t="s">
        <v>80</v>
      </c>
      <c r="AD41" s="1" t="s">
        <v>53</v>
      </c>
      <c r="AE41" s="1" t="s">
        <v>54</v>
      </c>
      <c r="AF41" s="1" t="s">
        <v>54</v>
      </c>
      <c r="AG41" s="1" t="s">
        <v>7</v>
      </c>
      <c r="AH41" s="1" t="s">
        <v>7</v>
      </c>
    </row>
    <row r="42" spans="1:34" ht="14.25" customHeight="1">
      <c r="A42" s="1">
        <v>49</v>
      </c>
      <c r="B42" s="1" t="s">
        <v>5596</v>
      </c>
      <c r="C42" s="1" t="s">
        <v>74</v>
      </c>
      <c r="D42" s="1" t="s">
        <v>11</v>
      </c>
      <c r="E42" s="3" t="s">
        <v>16</v>
      </c>
      <c r="G42" s="1" t="s">
        <v>4138</v>
      </c>
      <c r="H42" s="1" t="s">
        <v>877</v>
      </c>
      <c r="N42" t="s">
        <v>75</v>
      </c>
      <c r="W42" s="1" t="str">
        <f>K42&amp;L42&amp;M42&amp;N42&amp;O42&amp;P42&amp;Q42&amp;R42&amp;S42&amp;T42</f>
        <v>CI_ Referenced_ Document. Revision_ Identification. Identifier</v>
      </c>
      <c r="X42" s="1" cm="1">
        <f t="array" ref="X42">_xlfn.IFS(LEN(K42)&gt;0,1,LEN(L42)&gt;0,2,LEN(M42)&gt;0,3,LEN(N42)&gt;0,4,LEN(O42)&gt;0,5,LEN(P42)&gt;0,6,LEN(Q42)&gt;0,7,LEN(R42)&gt;0,8,LEN(S42)&gt;0,9,LEN(T42)&gt;0,10,LEN(U42)&gt;0,11,LEN(V42)&gt;0,12,TRUE,13)</f>
        <v>4</v>
      </c>
      <c r="Y42" s="1" t="str">
        <f>IF(OR("ASMA"=D42,"MA"=D42),"rsm:","ram:")&amp;
IF("ABIE"=D42,
  SUBSTITUTE(
    SUBSTITUTE(
      SUBSTITUTE(W42,". Details","Type"),
      "_",""
    ),
    " ",""
  ),
  IF("ASMA"=D42,
  SUBSTITUTE(
    SUBSTITUTE(
      SUBSTITUTE(W42,". Details",""),
      "_",""
    ),
    " ",""
  ),
  SUBSTITUTE(
    SUBSTITUTE(
      SUBSTITUTE(
        SUBSTITUTE(
          SUBSTITUTE(
            SUBSTITUTE(
              MID(W42,FIND(".",W42)+2,LEN(W42)-FIND(".",W42)-1),
              "_",""
            ),
            "Identification",""
          ),
          "Text",""
        ),
        ".",""
      ),
      " ",""
    ),
    "Identifier","ID"
  )
))</f>
        <v>ram:RevisionID</v>
      </c>
      <c r="Z42" s="1" t="str">
        <f>Z$38&amp;"/"&amp;Y42</f>
        <v>//rsm:CIIHExchangedDocument/ram:ReferenceCIReferencedDocument/ram:RevisionID</v>
      </c>
      <c r="AA42" s="1" t="s">
        <v>5684</v>
      </c>
      <c r="AB42" s="3" t="s">
        <v>3</v>
      </c>
      <c r="AC42" s="1" t="s">
        <v>29</v>
      </c>
      <c r="AD42" s="1" t="s">
        <v>30</v>
      </c>
      <c r="AE42" s="1" t="s">
        <v>50</v>
      </c>
      <c r="AF42" s="1" t="s">
        <v>50</v>
      </c>
      <c r="AG42" s="1" t="s">
        <v>7</v>
      </c>
      <c r="AH42" s="1" t="s">
        <v>434</v>
      </c>
    </row>
    <row r="43" spans="1:34" ht="14.25" customHeight="1">
      <c r="A43" s="1">
        <v>50</v>
      </c>
      <c r="B43" s="1" t="s">
        <v>5596</v>
      </c>
      <c r="C43" s="1" t="s">
        <v>78</v>
      </c>
      <c r="D43" s="1" t="s">
        <v>11</v>
      </c>
      <c r="E43" s="3" t="s">
        <v>21</v>
      </c>
      <c r="G43" s="1" t="s">
        <v>4139</v>
      </c>
      <c r="H43" s="1" t="s">
        <v>449</v>
      </c>
      <c r="N43" t="s">
        <v>79</v>
      </c>
      <c r="W43" s="1" t="str">
        <f>K43&amp;L43&amp;M43&amp;N43&amp;O43&amp;P43&amp;Q43&amp;R43&amp;S43&amp;T43</f>
        <v>CI_ Referenced_ Document. Type. Code</v>
      </c>
      <c r="X43" s="1" cm="1">
        <f t="array" ref="X43">_xlfn.IFS(LEN(K43)&gt;0,1,LEN(L43)&gt;0,2,LEN(M43)&gt;0,3,LEN(N43)&gt;0,4,LEN(O43)&gt;0,5,LEN(P43)&gt;0,6,LEN(Q43)&gt;0,7,LEN(R43)&gt;0,8,LEN(S43)&gt;0,9,LEN(T43)&gt;0,10,LEN(U43)&gt;0,11,LEN(V43)&gt;0,12,TRUE,13)</f>
        <v>4</v>
      </c>
      <c r="Y43" s="1" t="str">
        <f>IF(OR("ASMA"=D43,"MA"=D43),"rsm:","ram:")&amp;
IF("ABIE"=D43,
  SUBSTITUTE(
    SUBSTITUTE(
      SUBSTITUTE(W43,". Details","Type"),
      "_",""
    ),
    " ",""
  ),
  IF("ASMA"=D43,
  SUBSTITUTE(
    SUBSTITUTE(
      SUBSTITUTE(W43,". Details",""),
      "_",""
    ),
    " ",""
  ),
  SUBSTITUTE(
    SUBSTITUTE(
      SUBSTITUTE(
        SUBSTITUTE(
          SUBSTITUTE(
            SUBSTITUTE(
              MID(W43,FIND(".",W43)+2,LEN(W43)-FIND(".",W43)-1),
              "_",""
            ),
            "Identification",""
          ),
          "Text",""
        ),
        ".",""
      ),
      " ",""
    ),
    "Identifier","ID"
  )
))</f>
        <v>ram:TypeCode</v>
      </c>
      <c r="Z43" s="1" t="str">
        <f>Z$38&amp;"/"&amp;Y43</f>
        <v>//rsm:CIIHExchangedDocument/ram:ReferenceCIReferencedDocument/ram:TypeCode</v>
      </c>
      <c r="AA43" s="1" t="s">
        <v>5686</v>
      </c>
      <c r="AB43" s="3" t="s">
        <v>3</v>
      </c>
      <c r="AC43" s="1" t="s">
        <v>29</v>
      </c>
      <c r="AD43" s="1" t="s">
        <v>30</v>
      </c>
      <c r="AE43" s="1" t="s">
        <v>54</v>
      </c>
      <c r="AF43" s="1" t="s">
        <v>54</v>
      </c>
      <c r="AG43" s="1" t="s">
        <v>7</v>
      </c>
      <c r="AH43" s="1" t="s">
        <v>7</v>
      </c>
    </row>
    <row r="44" spans="1:34" ht="14.25" customHeight="1">
      <c r="A44" s="1">
        <v>51</v>
      </c>
      <c r="B44" s="1" t="s">
        <v>5596</v>
      </c>
      <c r="C44" s="1" t="s">
        <v>81</v>
      </c>
      <c r="D44" s="1" t="s">
        <v>11</v>
      </c>
      <c r="E44" s="3" t="s">
        <v>16</v>
      </c>
      <c r="G44" s="1" t="s">
        <v>4140</v>
      </c>
      <c r="H44" s="1" t="s">
        <v>83</v>
      </c>
      <c r="N44" t="s">
        <v>82</v>
      </c>
      <c r="W44" s="1" t="str">
        <f>K44&amp;L44&amp;M44&amp;N44&amp;O44&amp;P44&amp;Q44&amp;R44&amp;S44&amp;T44</f>
        <v>CI_ Referenced_ Document. Attachment. Binary Object</v>
      </c>
      <c r="X44" s="1" cm="1">
        <f t="array" ref="X44">_xlfn.IFS(LEN(K44)&gt;0,1,LEN(L44)&gt;0,2,LEN(M44)&gt;0,3,LEN(N44)&gt;0,4,LEN(O44)&gt;0,5,LEN(P44)&gt;0,6,LEN(Q44)&gt;0,7,LEN(R44)&gt;0,8,LEN(S44)&gt;0,9,LEN(T44)&gt;0,10,LEN(U44)&gt;0,11,LEN(V44)&gt;0,12,TRUE,13)</f>
        <v>4</v>
      </c>
      <c r="Y44" s="1" t="str">
        <f>IF(OR("ASMA"=D44,"MA"=D44),"rsm:","ram:")&amp;
IF("ABIE"=D44,
  SUBSTITUTE(
    SUBSTITUTE(
      SUBSTITUTE(W44,". Details","Type"),
      "_",""
    ),
    " ",""
  ),
  IF("ASMA"=D44,
  SUBSTITUTE(
    SUBSTITUTE(
      SUBSTITUTE(W44,". Details",""),
      "_",""
    ),
    " ",""
  ),
  SUBSTITUTE(
    SUBSTITUTE(
      SUBSTITUTE(
        SUBSTITUTE(
          SUBSTITUTE(
            SUBSTITUTE(
              MID(W44,FIND(".",W44)+2,LEN(W44)-FIND(".",W44)-1),
              "_",""
            ),
            "Identification",""
          ),
          "Text",""
        ),
        ".",""
      ),
      " ",""
    ),
    "Identifier","ID"
  )
))</f>
        <v>ram:AttachmentBinaryObject</v>
      </c>
      <c r="Z44" s="1" t="str">
        <f>Z$38&amp;"/"&amp;Y44</f>
        <v>//rsm:CIIHExchangedDocument/ram:ReferenceCIReferencedDocument/ram:AttachmentBinaryObject</v>
      </c>
      <c r="AA44" s="1" t="s">
        <v>5687</v>
      </c>
      <c r="AB44" s="3" t="s">
        <v>3</v>
      </c>
      <c r="AC44" s="1" t="s">
        <v>7</v>
      </c>
      <c r="AD44" s="1" t="s">
        <v>8</v>
      </c>
      <c r="AE44" s="1" t="s">
        <v>7</v>
      </c>
      <c r="AF44" s="1" t="s">
        <v>44</v>
      </c>
      <c r="AG44" s="1" t="s">
        <v>7</v>
      </c>
      <c r="AH44" s="1" t="s">
        <v>7</v>
      </c>
    </row>
    <row r="45" spans="1:34" ht="14.25" customHeight="1">
      <c r="A45" s="1">
        <v>52</v>
      </c>
      <c r="B45" s="1" t="s">
        <v>5596</v>
      </c>
      <c r="C45" s="1" t="s">
        <v>84</v>
      </c>
      <c r="D45" s="1" t="s">
        <v>11</v>
      </c>
      <c r="E45" s="3" t="s">
        <v>16</v>
      </c>
      <c r="G45" s="1" t="s">
        <v>4142</v>
      </c>
      <c r="H45" s="1" t="s">
        <v>450</v>
      </c>
      <c r="N45" t="s">
        <v>85</v>
      </c>
      <c r="W45" s="1" t="str">
        <f>K45&amp;L45&amp;M45&amp;N45&amp;O45&amp;P45&amp;Q45&amp;R45&amp;S45&amp;T45</f>
        <v>CI_ Referenced_ Document. Subtype. Code</v>
      </c>
      <c r="X45" s="1" cm="1">
        <f t="array" ref="X45">_xlfn.IFS(LEN(K45)&gt;0,1,LEN(L45)&gt;0,2,LEN(M45)&gt;0,3,LEN(N45)&gt;0,4,LEN(O45)&gt;0,5,LEN(P45)&gt;0,6,LEN(Q45)&gt;0,7,LEN(R45)&gt;0,8,LEN(S45)&gt;0,9,LEN(T45)&gt;0,10,LEN(U45)&gt;0,11,LEN(V45)&gt;0,12,TRUE,13)</f>
        <v>4</v>
      </c>
      <c r="Y45" s="1" t="str">
        <f>IF(OR("ASMA"=D45,"MA"=D45),"rsm:","ram:")&amp;
IF("ABIE"=D45,
  SUBSTITUTE(
    SUBSTITUTE(
      SUBSTITUTE(W45,". Details","Type"),
      "_",""
    ),
    " ",""
  ),
  IF("ASMA"=D45,
  SUBSTITUTE(
    SUBSTITUTE(
      SUBSTITUTE(W45,". Details",""),
      "_",""
    ),
    " ",""
  ),
  SUBSTITUTE(
    SUBSTITUTE(
      SUBSTITUTE(
        SUBSTITUTE(
          SUBSTITUTE(
            SUBSTITUTE(
              MID(W45,FIND(".",W45)+2,LEN(W45)-FIND(".",W45)-1),
              "_",""
            ),
            "Identification",""
          ),
          "Text",""
        ),
        ".",""
      ),
      " ",""
    ),
    "Identifier","ID"
  )
))</f>
        <v>ram:SubtypeCode</v>
      </c>
      <c r="Z45" s="1" t="str">
        <f>Z$38&amp;"/"&amp;Y45</f>
        <v>//rsm:CIIHExchangedDocument/ram:ReferenceCIReferencedDocument/ram:SubtypeCode</v>
      </c>
      <c r="AA45" s="1" t="s">
        <v>5688</v>
      </c>
      <c r="AB45" s="3" t="s">
        <v>3</v>
      </c>
      <c r="AC45" s="1" t="s">
        <v>7</v>
      </c>
      <c r="AD45" s="1" t="s">
        <v>8</v>
      </c>
      <c r="AE45" s="1" t="s">
        <v>7</v>
      </c>
      <c r="AF45" s="1" t="s">
        <v>24</v>
      </c>
      <c r="AG45" s="1" t="s">
        <v>7</v>
      </c>
      <c r="AH45" s="1" t="s">
        <v>7</v>
      </c>
    </row>
    <row r="46" spans="1:34" ht="14.25" customHeight="1">
      <c r="A46" s="1">
        <v>53</v>
      </c>
      <c r="B46" s="1" t="s">
        <v>5596</v>
      </c>
      <c r="C46" s="1" t="s">
        <v>4143</v>
      </c>
      <c r="D46" s="1" t="s">
        <v>19</v>
      </c>
      <c r="E46" s="3" t="s">
        <v>65</v>
      </c>
      <c r="G46" s="1" t="s">
        <v>451</v>
      </c>
      <c r="H46" s="1" t="s">
        <v>452</v>
      </c>
      <c r="L46" t="s">
        <v>879</v>
      </c>
      <c r="W46" s="1" t="str">
        <f>K46&amp;L46&amp;M46&amp;N46&amp;O46&amp;P46&amp;Q46&amp;R46&amp;S46&amp;T46</f>
        <v>CIIH_ Exchanged_ Document. Attached. Specified_ Binary File</v>
      </c>
      <c r="X46" s="1" cm="1">
        <f t="array" ref="X46">_xlfn.IFS(LEN(K46)&gt;0,1,LEN(L46)&gt;0,2,LEN(M46)&gt;0,3,LEN(N46)&gt;0,4,LEN(O46)&gt;0,5,LEN(P46)&gt;0,6,LEN(Q46)&gt;0,7,LEN(R46)&gt;0,8,LEN(S46)&gt;0,9,LEN(T46)&gt;0,10,LEN(U46)&gt;0,11,LEN(V46)&gt;0,12,TRUE,13)</f>
        <v>2</v>
      </c>
      <c r="Y46" s="1" t="str">
        <f>IF(OR("ASMA"=D46,"MA"=D46),"rsm:","ram:")&amp;
IF("ABIE"=D46,
  SUBSTITUTE(
    SUBSTITUTE(
      SUBSTITUTE(W46,". Details","Type"),
      "_",""
    ),
    " ",""
  ),
  IF("ASMA"=D46,
  SUBSTITUTE(
    SUBSTITUTE(
      SUBSTITUTE(W46,". Details",""),
      "_",""
    ),
    " ",""
  ),
  SUBSTITUTE(
    SUBSTITUTE(
      SUBSTITUTE(
        SUBSTITUTE(
          SUBSTITUTE(
            SUBSTITUTE(
              MID(W46,FIND(".",W46)+2,LEN(W46)-FIND(".",W46)-1),
              "_",""
            ),
            "Identification",""
          ),
          "Text",""
        ),
        ".",""
      ),
      " ",""
    ),
    "Identifier","ID"
  )
))</f>
        <v>ram:AttachedSpecifiedBinaryFile</v>
      </c>
      <c r="Z46" s="1" t="str">
        <f>Z$25&amp;"/"&amp;Y46</f>
        <v>//rsm:CIIHExchangedDocument/ram:AttachedSpecifiedBinaryFile</v>
      </c>
      <c r="AA46" s="1" t="s">
        <v>5689</v>
      </c>
      <c r="AB46" s="3" t="s">
        <v>3</v>
      </c>
      <c r="AC46" s="1" t="s">
        <v>7</v>
      </c>
      <c r="AD46" s="1" t="s">
        <v>8</v>
      </c>
      <c r="AE46" s="1" t="s">
        <v>50</v>
      </c>
      <c r="AF46" s="1" t="s">
        <v>50</v>
      </c>
      <c r="AG46" s="1" t="s">
        <v>7</v>
      </c>
      <c r="AH46" s="1" t="s">
        <v>7</v>
      </c>
    </row>
    <row r="47" spans="1:34" ht="14.25" customHeight="1">
      <c r="A47" s="1">
        <v>55</v>
      </c>
      <c r="B47" s="1" t="s">
        <v>5596</v>
      </c>
      <c r="C47" s="1" t="s">
        <v>86</v>
      </c>
      <c r="D47" s="1" t="s">
        <v>11</v>
      </c>
      <c r="E47" s="3" t="s">
        <v>16</v>
      </c>
      <c r="G47" s="1" t="s">
        <v>454</v>
      </c>
      <c r="H47" s="1" t="s">
        <v>455</v>
      </c>
      <c r="N47" t="s">
        <v>87</v>
      </c>
      <c r="W47" s="1" t="str">
        <f>K47&amp;L47&amp;M47&amp;N47&amp;O47&amp;P47&amp;Q47&amp;R47&amp;S47&amp;T47</f>
        <v>Specified_ Binary File. Identification. Identifier</v>
      </c>
      <c r="X47" s="1" cm="1">
        <f t="array" ref="X47">_xlfn.IFS(LEN(K47)&gt;0,1,LEN(L47)&gt;0,2,LEN(M47)&gt;0,3,LEN(N47)&gt;0,4,LEN(O47)&gt;0,5,LEN(P47)&gt;0,6,LEN(Q47)&gt;0,7,LEN(R47)&gt;0,8,LEN(S47)&gt;0,9,LEN(T47)&gt;0,10,LEN(U47)&gt;0,11,LEN(V47)&gt;0,12,TRUE,13)</f>
        <v>4</v>
      </c>
      <c r="Y47" s="1" t="str">
        <f>IF(OR("ASMA"=D47,"MA"=D47),"rsm:","ram:")&amp;
IF("ABIE"=D47,
  SUBSTITUTE(
    SUBSTITUTE(
      SUBSTITUTE(W47,". Details","Type"),
      "_",""
    ),
    " ",""
  ),
  IF("ASMA"=D47,
  SUBSTITUTE(
    SUBSTITUTE(
      SUBSTITUTE(W47,". Details",""),
      "_",""
    ),
    " ",""
  ),
  SUBSTITUTE(
    SUBSTITUTE(
      SUBSTITUTE(
        SUBSTITUTE(
          SUBSTITUTE(
            SUBSTITUTE(
              MID(W47,FIND(".",W47)+2,LEN(W47)-FIND(".",W47)-1),
              "_",""
            ),
            "Identification",""
          ),
          "Text",""
        ),
        ".",""
      ),
      " ",""
    ),
    "Identifier","ID"
  )
))</f>
        <v>ram:ID</v>
      </c>
      <c r="Z47" s="1" t="str">
        <f>Z$46&amp;"/"&amp;Y47</f>
        <v>//rsm:CIIHExchangedDocument/ram:AttachedSpecifiedBinaryFile/ram:ID</v>
      </c>
      <c r="AA47" s="1" t="s">
        <v>5690</v>
      </c>
      <c r="AB47" s="3" t="s">
        <v>3</v>
      </c>
      <c r="AC47" s="1" t="s">
        <v>7</v>
      </c>
      <c r="AD47" s="1" t="s">
        <v>8</v>
      </c>
      <c r="AE47" s="1" t="s">
        <v>50</v>
      </c>
      <c r="AF47" s="1" t="s">
        <v>50</v>
      </c>
      <c r="AG47" s="1" t="s">
        <v>7</v>
      </c>
      <c r="AH47" s="1" t="s">
        <v>434</v>
      </c>
    </row>
    <row r="48" spans="1:34" ht="14.25" customHeight="1">
      <c r="A48" s="1">
        <v>56</v>
      </c>
      <c r="B48" s="1" t="s">
        <v>5596</v>
      </c>
      <c r="C48" s="1" t="s">
        <v>88</v>
      </c>
      <c r="D48" s="1" t="s">
        <v>11</v>
      </c>
      <c r="E48" s="3" t="s">
        <v>16</v>
      </c>
      <c r="G48" s="1" t="s">
        <v>456</v>
      </c>
      <c r="H48" s="1" t="s">
        <v>457</v>
      </c>
      <c r="N48" t="s">
        <v>89</v>
      </c>
      <c r="W48" s="1" t="str">
        <f>K48&amp;L48&amp;M48&amp;N48&amp;O48&amp;P48&amp;Q48&amp;R48&amp;S48&amp;T48</f>
        <v>Specified_ Binary File. File Name. Text</v>
      </c>
      <c r="X48" s="1" cm="1">
        <f t="array" ref="X48">_xlfn.IFS(LEN(K48)&gt;0,1,LEN(L48)&gt;0,2,LEN(M48)&gt;0,3,LEN(N48)&gt;0,4,LEN(O48)&gt;0,5,LEN(P48)&gt;0,6,LEN(Q48)&gt;0,7,LEN(R48)&gt;0,8,LEN(S48)&gt;0,9,LEN(T48)&gt;0,10,LEN(U48)&gt;0,11,LEN(V48)&gt;0,12,TRUE,13)</f>
        <v>4</v>
      </c>
      <c r="Y48" s="1" t="str">
        <f>IF(OR("ASMA"=D48,"MA"=D48),"rsm:","ram:")&amp;
IF("ABIE"=D48,
  SUBSTITUTE(
    SUBSTITUTE(
      SUBSTITUTE(W48,". Details","Type"),
      "_",""
    ),
    " ",""
  ),
  IF("ASMA"=D48,
  SUBSTITUTE(
    SUBSTITUTE(
      SUBSTITUTE(W48,". Details",""),
      "_",""
    ),
    " ",""
  ),
  SUBSTITUTE(
    SUBSTITUTE(
      SUBSTITUTE(
        SUBSTITUTE(
          SUBSTITUTE(
            SUBSTITUTE(
              MID(W48,FIND(".",W48)+2,LEN(W48)-FIND(".",W48)-1),
              "_",""
            ),
            "Identification",""
          ),
          "Text",""
        ),
        ".",""
      ),
      " ",""
    ),
    "Identifier","ID"
  )
))</f>
        <v>ram:FileName</v>
      </c>
      <c r="Z48" s="1" t="str">
        <f>Z$46&amp;"/"&amp;Y48</f>
        <v>//rsm:CIIHExchangedDocument/ram:AttachedSpecifiedBinaryFile/ram:FileName</v>
      </c>
      <c r="AA48" s="1" t="s">
        <v>5692</v>
      </c>
      <c r="AB48" s="3" t="s">
        <v>3</v>
      </c>
      <c r="AC48" s="1" t="s">
        <v>461</v>
      </c>
      <c r="AD48" s="1" t="s">
        <v>462</v>
      </c>
      <c r="AE48" s="1" t="s">
        <v>50</v>
      </c>
      <c r="AF48" s="1" t="s">
        <v>50</v>
      </c>
      <c r="AG48" s="1" t="s">
        <v>7</v>
      </c>
      <c r="AH48" s="1" t="s">
        <v>434</v>
      </c>
    </row>
    <row r="49" spans="1:34" ht="14.25" customHeight="1">
      <c r="A49" s="1">
        <v>57</v>
      </c>
      <c r="B49" s="1" t="s">
        <v>5596</v>
      </c>
      <c r="C49" s="1" t="s">
        <v>90</v>
      </c>
      <c r="D49" s="1" t="s">
        <v>11</v>
      </c>
      <c r="E49" s="3" t="s">
        <v>16</v>
      </c>
      <c r="G49" s="1" t="s">
        <v>458</v>
      </c>
      <c r="H49" s="1" t="s">
        <v>4144</v>
      </c>
      <c r="N49" t="s">
        <v>91</v>
      </c>
      <c r="W49" s="1" t="str">
        <f>K49&amp;L49&amp;M49&amp;N49&amp;O49&amp;P49&amp;Q49&amp;R49&amp;S49&amp;T49</f>
        <v>Specified_ Binary File. URI. Identifier</v>
      </c>
      <c r="X49" s="1" cm="1">
        <f t="array" ref="X49">_xlfn.IFS(LEN(K49)&gt;0,1,LEN(L49)&gt;0,2,LEN(M49)&gt;0,3,LEN(N49)&gt;0,4,LEN(O49)&gt;0,5,LEN(P49)&gt;0,6,LEN(Q49)&gt;0,7,LEN(R49)&gt;0,8,LEN(S49)&gt;0,9,LEN(T49)&gt;0,10,LEN(U49)&gt;0,11,LEN(V49)&gt;0,12,TRUE,13)</f>
        <v>4</v>
      </c>
      <c r="Y49" s="1" t="str">
        <f>IF(OR("ASMA"=D49,"MA"=D49),"rsm:","ram:")&amp;
IF("ABIE"=D49,
  SUBSTITUTE(
    SUBSTITUTE(
      SUBSTITUTE(W49,". Details","Type"),
      "_",""
    ),
    " ",""
  ),
  IF("ASMA"=D49,
  SUBSTITUTE(
    SUBSTITUTE(
      SUBSTITUTE(W49,". Details",""),
      "_",""
    ),
    " ",""
  ),
  SUBSTITUTE(
    SUBSTITUTE(
      SUBSTITUTE(
        SUBSTITUTE(
          SUBSTITUTE(
            SUBSTITUTE(
              MID(W49,FIND(".",W49)+2,LEN(W49)-FIND(".",W49)-1),
              "_",""
            ),
            "Identification",""
          ),
          "Text",""
        ),
        ".",""
      ),
      " ",""
    ),
    "Identifier","ID"
  )
))</f>
        <v>ram:URIID</v>
      </c>
      <c r="Z49" s="1" t="str">
        <f>Z$46&amp;"/"&amp;Y49</f>
        <v>//rsm:CIIHExchangedDocument/ram:AttachedSpecifiedBinaryFile/ram:URIID</v>
      </c>
      <c r="AA49" s="1" t="s">
        <v>5693</v>
      </c>
      <c r="AB49" s="3" t="s">
        <v>3</v>
      </c>
      <c r="AC49" s="1" t="s">
        <v>35</v>
      </c>
      <c r="AD49" s="1" t="s">
        <v>36</v>
      </c>
      <c r="AE49" s="1" t="s">
        <v>50</v>
      </c>
      <c r="AF49" s="1" t="s">
        <v>50</v>
      </c>
      <c r="AG49" s="1" t="s">
        <v>7</v>
      </c>
      <c r="AH49" s="1" t="s">
        <v>434</v>
      </c>
    </row>
    <row r="50" spans="1:34" ht="14.25" customHeight="1">
      <c r="A50" s="1">
        <v>58</v>
      </c>
      <c r="B50" s="1" t="s">
        <v>5596</v>
      </c>
      <c r="C50" s="1" t="s">
        <v>92</v>
      </c>
      <c r="D50" s="1" t="s">
        <v>11</v>
      </c>
      <c r="E50" s="3" t="s">
        <v>21</v>
      </c>
      <c r="G50" s="1" t="s">
        <v>460</v>
      </c>
      <c r="H50" s="1" t="s">
        <v>460</v>
      </c>
      <c r="N50" t="s">
        <v>93</v>
      </c>
      <c r="W50" s="1" t="str">
        <f>K50&amp;L50&amp;M50&amp;N50&amp;O50&amp;P50&amp;Q50&amp;R50&amp;S50&amp;T50</f>
        <v>Specified_ Binary File. MIME. Code</v>
      </c>
      <c r="X50" s="1" cm="1">
        <f t="array" ref="X50">_xlfn.IFS(LEN(K50)&gt;0,1,LEN(L50)&gt;0,2,LEN(M50)&gt;0,3,LEN(N50)&gt;0,4,LEN(O50)&gt;0,5,LEN(P50)&gt;0,6,LEN(Q50)&gt;0,7,LEN(R50)&gt;0,8,LEN(S50)&gt;0,9,LEN(T50)&gt;0,10,LEN(U50)&gt;0,11,LEN(V50)&gt;0,12,TRUE,13)</f>
        <v>4</v>
      </c>
      <c r="Y50" s="1" t="str">
        <f>IF(OR("ASMA"=D50,"MA"=D50),"rsm:","ram:")&amp;
IF("ABIE"=D50,
  SUBSTITUTE(
    SUBSTITUTE(
      SUBSTITUTE(W50,". Details","Type"),
      "_",""
    ),
    " ",""
  ),
  IF("ASMA"=D50,
  SUBSTITUTE(
    SUBSTITUTE(
      SUBSTITUTE(W50,". Details",""),
      "_",""
    ),
    " ",""
  ),
  SUBSTITUTE(
    SUBSTITUTE(
      SUBSTITUTE(
        SUBSTITUTE(
          SUBSTITUTE(
            SUBSTITUTE(
              MID(W50,FIND(".",W50)+2,LEN(W50)-FIND(".",W50)-1),
              "_",""
            ),
            "Identification",""
          ),
          "Text",""
        ),
        ".",""
      ),
      " ",""
    ),
    "Identifier","ID"
  )
))</f>
        <v>ram:MIMECode</v>
      </c>
      <c r="Z50" s="1" t="str">
        <f>Z$46&amp;"/"&amp;Y50</f>
        <v>//rsm:CIIHExchangedDocument/ram:AttachedSpecifiedBinaryFile/ram:MIMECode</v>
      </c>
      <c r="AA50" s="1" t="s">
        <v>5691</v>
      </c>
      <c r="AB50" s="3" t="s">
        <v>3</v>
      </c>
      <c r="AC50" s="1" t="s">
        <v>7</v>
      </c>
      <c r="AD50" s="1" t="s">
        <v>8</v>
      </c>
      <c r="AE50" s="1" t="s">
        <v>7</v>
      </c>
      <c r="AF50" s="1" t="s">
        <v>7</v>
      </c>
      <c r="AG50" s="1" t="s">
        <v>7</v>
      </c>
      <c r="AH50" s="1" t="s">
        <v>7</v>
      </c>
    </row>
    <row r="51" spans="1:34" ht="14.25" customHeight="1">
      <c r="A51" s="1">
        <v>59</v>
      </c>
      <c r="B51" s="1" t="s">
        <v>5596</v>
      </c>
      <c r="C51" s="1" t="s">
        <v>94</v>
      </c>
      <c r="D51" s="1" t="s">
        <v>11</v>
      </c>
      <c r="E51" s="3" t="s">
        <v>16</v>
      </c>
      <c r="G51" s="1" t="s">
        <v>463</v>
      </c>
      <c r="H51" s="1" t="s">
        <v>463</v>
      </c>
      <c r="N51" t="s">
        <v>95</v>
      </c>
      <c r="W51" s="1" t="str">
        <f>K51&amp;L51&amp;M51&amp;N51&amp;O51&amp;P51&amp;Q51&amp;R51&amp;S51&amp;T51</f>
        <v>Specified_ Binary File. Description. Text</v>
      </c>
      <c r="X51" s="1" cm="1">
        <f t="array" ref="X51">_xlfn.IFS(LEN(K51)&gt;0,1,LEN(L51)&gt;0,2,LEN(M51)&gt;0,3,LEN(N51)&gt;0,4,LEN(O51)&gt;0,5,LEN(P51)&gt;0,6,LEN(Q51)&gt;0,7,LEN(R51)&gt;0,8,LEN(S51)&gt;0,9,LEN(T51)&gt;0,10,LEN(U51)&gt;0,11,LEN(V51)&gt;0,12,TRUE,13)</f>
        <v>4</v>
      </c>
      <c r="Y51" s="1" t="str">
        <f>IF(OR("ASMA"=D51,"MA"=D51),"rsm:","ram:")&amp;
IF("ABIE"=D51,
  SUBSTITUTE(
    SUBSTITUTE(
      SUBSTITUTE(W51,". Details","Type"),
      "_",""
    ),
    " ",""
  ),
  IF("ASMA"=D51,
  SUBSTITUTE(
    SUBSTITUTE(
      SUBSTITUTE(W51,". Details",""),
      "_",""
    ),
    " ",""
  ),
  SUBSTITUTE(
    SUBSTITUTE(
      SUBSTITUTE(
        SUBSTITUTE(
          SUBSTITUTE(
            SUBSTITUTE(
              MID(W51,FIND(".",W51)+2,LEN(W51)-FIND(".",W51)-1),
              "_",""
            ),
            "Identification",""
          ),
          "Text",""
        ),
        ".",""
      ),
      " ",""
    ),
    "Identifier","ID"
  )
))</f>
        <v>ram:Description</v>
      </c>
      <c r="Z51" s="1" t="str">
        <f>Z$46&amp;"/"&amp;Y51</f>
        <v>//rsm:CIIHExchangedDocument/ram:AttachedSpecifiedBinaryFile/ram:Description</v>
      </c>
      <c r="AA51" s="1" t="s">
        <v>5694</v>
      </c>
      <c r="AB51" s="3" t="s">
        <v>3</v>
      </c>
      <c r="AC51" s="1" t="s">
        <v>7</v>
      </c>
      <c r="AD51" s="1" t="s">
        <v>8</v>
      </c>
      <c r="AE51" s="1" t="s">
        <v>7</v>
      </c>
      <c r="AF51" s="1" t="s">
        <v>7</v>
      </c>
      <c r="AG51" s="1" t="s">
        <v>7</v>
      </c>
      <c r="AH51" s="1" t="s">
        <v>7</v>
      </c>
    </row>
    <row r="52" spans="1:34" ht="14.25" customHeight="1">
      <c r="A52" s="1">
        <v>60</v>
      </c>
      <c r="B52" s="1" t="s">
        <v>5596</v>
      </c>
      <c r="C52" s="1" t="s">
        <v>464</v>
      </c>
      <c r="D52" s="1" t="s">
        <v>43</v>
      </c>
      <c r="E52" s="3" t="s">
        <v>21</v>
      </c>
      <c r="G52" s="1" t="s">
        <v>465</v>
      </c>
      <c r="H52" s="1" t="s">
        <v>97</v>
      </c>
      <c r="K52" t="s">
        <v>96</v>
      </c>
      <c r="W52" s="1" t="str">
        <f>K52&amp;L52&amp;M52&amp;N52&amp;O52&amp;P52&amp;Q52&amp;R52&amp;S52&amp;T52</f>
        <v>CIIH_ Supply Chain_ Trade Transaction. Details</v>
      </c>
      <c r="X52" s="1" cm="1">
        <f t="array" ref="X52">_xlfn.IFS(LEN(K52)&gt;0,1,LEN(L52)&gt;0,2,LEN(M52)&gt;0,3,LEN(N52)&gt;0,4,LEN(O52)&gt;0,5,LEN(P52)&gt;0,6,LEN(Q52)&gt;0,7,LEN(R52)&gt;0,8,LEN(S52)&gt;0,9,LEN(T52)&gt;0,10,LEN(U52)&gt;0,11,LEN(V52)&gt;0,12,TRUE,13)</f>
        <v>1</v>
      </c>
      <c r="Y52" s="1" t="str">
        <f>IF(OR("ASMA"=D52,"MA"=D52),"rsm:","ram:")&amp;
IF("ABIE"=D52,
  SUBSTITUTE(
    SUBSTITUTE(
      SUBSTITUTE(W52,". Details","Type"),
      "_",""
    ),
    " ",""
  ),
  IF("ASMA"=D52,
  SUBSTITUTE(
    SUBSTITUTE(
      SUBSTITUTE(W52,". Details",""),
      "_",""
    ),
    " ",""
  ),
  SUBSTITUTE(
    SUBSTITUTE(
      SUBSTITUTE(
        SUBSTITUTE(
          SUBSTITUTE(
            SUBSTITUTE(
              MID(W52,FIND(".",W52)+2,LEN(W52)-FIND(".",W52)-1),
              "_",""
            ),
            "Identification",""
          ),
          "Text",""
        ),
        ".",""
      ),
      " ",""
    ),
    "Identifier","ID"
  )
))</f>
        <v>rsm:CIIHSupplyChainTradeTransaction</v>
      </c>
      <c r="Z52" s="1" t="str">
        <f>"//"&amp;Y52</f>
        <v>//rsm:CIIHSupplyChainTradeTransaction</v>
      </c>
      <c r="AA52" s="1" t="s">
        <v>4590</v>
      </c>
      <c r="AB52" s="3" t="s">
        <v>3</v>
      </c>
      <c r="AC52" s="1" t="s">
        <v>7</v>
      </c>
      <c r="AD52" s="1" t="s">
        <v>8</v>
      </c>
      <c r="AE52" s="1" t="s">
        <v>7</v>
      </c>
      <c r="AF52" s="1" t="s">
        <v>7</v>
      </c>
      <c r="AG52" s="1" t="s">
        <v>7</v>
      </c>
      <c r="AH52" s="1" t="s">
        <v>7</v>
      </c>
    </row>
    <row r="53" spans="1:34" ht="14.25" customHeight="1">
      <c r="A53" s="1">
        <v>61</v>
      </c>
      <c r="B53" s="1" t="s">
        <v>5596</v>
      </c>
      <c r="C53" s="1" t="s">
        <v>98</v>
      </c>
      <c r="D53" s="1" t="s">
        <v>19</v>
      </c>
      <c r="E53" s="3" t="s">
        <v>21</v>
      </c>
      <c r="G53" s="1" t="s">
        <v>100</v>
      </c>
      <c r="H53" s="1" t="s">
        <v>466</v>
      </c>
      <c r="L53" t="s">
        <v>99</v>
      </c>
      <c r="W53" s="1" t="str">
        <f>K53&amp;L53&amp;M53&amp;N53&amp;O53&amp;P53&amp;Q53&amp;R53&amp;S53&amp;T53</f>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IF(OR("ASMA"=D53,"MA"=D53),"rsm:","ram:")&amp;
IF("ABIE"=D53,
  SUBSTITUTE(
    SUBSTITUTE(
      SUBSTITUTE(W53,". Details","Type"),
      "_",""
    ),
    " ",""
  ),
  IF("ASMA"=D53,
  SUBSTITUTE(
    SUBSTITUTE(
      SUBSTITUTE(W53,". Details",""),
      "_",""
    ),
    " ",""
  ),
  SUBSTITUTE(
    SUBSTITUTE(
      SUBSTITUTE(
        SUBSTITUTE(
          SUBSTITUTE(
            SUBSTITUTE(
              MID(W53,FIND(".",W53)+2,LEN(W53)-FIND(".",W53)-1),
              "_",""
            ),
            "Identification",""
          ),
          "Text",""
        ),
        ".",""
      ),
      " ",""
    ),
    "Identifier","ID"
  )
))</f>
        <v>ram:ApplicableCIIHSupplyChainTradeAgreement</v>
      </c>
      <c r="Z53" s="1" t="str">
        <f>Z$52&amp;"/"&amp;Y53</f>
        <v>//rsm:CIIHSupplyChainTradeTransaction/ram:ApplicableCIIHSupplyChainTradeAgreement</v>
      </c>
      <c r="AA53" s="1" t="s">
        <v>4591</v>
      </c>
      <c r="AB53" s="3" t="s">
        <v>3</v>
      </c>
      <c r="AC53" s="1" t="s">
        <v>7</v>
      </c>
      <c r="AD53" s="1" t="s">
        <v>8</v>
      </c>
      <c r="AE53" s="1" t="s">
        <v>7</v>
      </c>
      <c r="AF53" s="1" t="s">
        <v>7</v>
      </c>
      <c r="AG53" s="1" t="s">
        <v>7</v>
      </c>
      <c r="AH53" s="1" t="s">
        <v>22</v>
      </c>
    </row>
    <row r="54" spans="1:34" ht="14.25" customHeight="1">
      <c r="A54" s="1">
        <v>63</v>
      </c>
      <c r="B54" s="1" t="s">
        <v>5596</v>
      </c>
      <c r="C54" s="1" t="s">
        <v>101</v>
      </c>
      <c r="D54" s="1" t="s">
        <v>19</v>
      </c>
      <c r="E54" s="3" t="s">
        <v>21</v>
      </c>
      <c r="G54" s="1" t="s">
        <v>103</v>
      </c>
      <c r="H54" s="1" t="s">
        <v>467</v>
      </c>
      <c r="N54" t="s">
        <v>102</v>
      </c>
      <c r="W54" s="1" t="str">
        <f>K54&amp;L54&amp;M54&amp;N54&amp;O54&amp;P54&amp;Q54&amp;R54&amp;S54&amp;T54</f>
        <v>CIIH_ Supply Chain_ Trade Agreement. Seller. CI_ Trade_ Party</v>
      </c>
      <c r="X54" s="1" cm="1">
        <f t="array" ref="X54">_xlfn.IFS(LEN(K54)&gt;0,1,LEN(L54)&gt;0,2,LEN(M54)&gt;0,3,LEN(N54)&gt;0,4,LEN(O54)&gt;0,5,LEN(P54)&gt;0,6,LEN(Q54)&gt;0,7,LEN(R54)&gt;0,8,LEN(S54)&gt;0,9,LEN(T54)&gt;0,10,LEN(U54)&gt;0,11,LEN(V54)&gt;0,12,TRUE,13)</f>
        <v>4</v>
      </c>
      <c r="Y54" s="1" t="str">
        <f>IF(OR("ASMA"=D54,"MA"=D54),"rsm:","ram:")&amp;
IF("ABIE"=D54,
  SUBSTITUTE(
    SUBSTITUTE(
      SUBSTITUTE(W54,". Details","Type"),
      "_",""
    ),
    " ",""
  ),
  IF("ASMA"=D54,
  SUBSTITUTE(
    SUBSTITUTE(
      SUBSTITUTE(W54,". Details",""),
      "_",""
    ),
    " ",""
  ),
  SUBSTITUTE(
    SUBSTITUTE(
      SUBSTITUTE(
        SUBSTITUTE(
          SUBSTITUTE(
            SUBSTITUTE(
              MID(W54,FIND(".",W54)+2,LEN(W54)-FIND(".",W54)-1),
              "_",""
            ),
            "Identification",""
          ),
          "Text",""
        ),
        ".",""
      ),
      " ",""
    ),
    "Identifier","ID"
  )
))</f>
        <v>ram:SellerCITradeParty</v>
      </c>
      <c r="Z54" s="1" t="str">
        <f>Z$53&amp;"/"&amp;Y54</f>
        <v>//rsm:CIIHSupplyChainTradeTransaction/ram:ApplicableCIIHSupplyChainTradeAgreement/ram:SellerCITradeParty</v>
      </c>
      <c r="AA54" s="1" t="s">
        <v>4592</v>
      </c>
      <c r="AB54" s="3" t="s">
        <v>3</v>
      </c>
      <c r="AC54" s="1" t="s">
        <v>7</v>
      </c>
      <c r="AD54" s="1" t="s">
        <v>8</v>
      </c>
      <c r="AE54" s="1" t="s">
        <v>47</v>
      </c>
      <c r="AF54" s="1" t="s">
        <v>106</v>
      </c>
      <c r="AG54" s="1" t="s">
        <v>469</v>
      </c>
      <c r="AH54" s="1" t="s">
        <v>434</v>
      </c>
    </row>
    <row r="55" spans="1:34" ht="14.25" customHeight="1">
      <c r="A55" s="1">
        <v>65</v>
      </c>
      <c r="B55" s="1" t="s">
        <v>5596</v>
      </c>
      <c r="C55" s="1" t="s">
        <v>104</v>
      </c>
      <c r="D55" s="1" t="s">
        <v>11</v>
      </c>
      <c r="E55" s="3" t="s">
        <v>21</v>
      </c>
      <c r="G55" s="1" t="s">
        <v>4145</v>
      </c>
      <c r="H55" s="1" t="s">
        <v>4146</v>
      </c>
      <c r="P55" t="s">
        <v>105</v>
      </c>
      <c r="W55" s="1" t="str">
        <f>K55&amp;L55&amp;M55&amp;N55&amp;O55&amp;P55&amp;Q55&amp;R55&amp;S55&amp;T55</f>
        <v>CI_ Trade_ Party. Identification. Identifier</v>
      </c>
      <c r="X55" s="1" cm="1">
        <f t="array" ref="X55">_xlfn.IFS(LEN(K55)&gt;0,1,LEN(L55)&gt;0,2,LEN(M55)&gt;0,3,LEN(N55)&gt;0,4,LEN(O55)&gt;0,5,LEN(P55)&gt;0,6,LEN(Q55)&gt;0,7,LEN(R55)&gt;0,8,LEN(S55)&gt;0,9,LEN(T55)&gt;0,10,LEN(U55)&gt;0,11,LEN(V55)&gt;0,12,TRUE,13)</f>
        <v>6</v>
      </c>
      <c r="Y55" s="1" t="str">
        <f>IF(OR("ASMA"=D55,"MA"=D55),"rsm:","ram:")&amp;
IF("ABIE"=D55,
  SUBSTITUTE(
    SUBSTITUTE(
      SUBSTITUTE(W55,". Details","Type"),
      "_",""
    ),
    " ",""
  ),
  IF("ASMA"=D55,
  SUBSTITUTE(
    SUBSTITUTE(
      SUBSTITUTE(W55,". Details",""),
      "_",""
    ),
    " ",""
  ),
  SUBSTITUTE(
    SUBSTITUTE(
      SUBSTITUTE(
        SUBSTITUTE(
          SUBSTITUTE(
            SUBSTITUTE(
              MID(W55,FIND(".",W55)+2,LEN(W55)-FIND(".",W55)-1),
              "_",""
            ),
            "Identification",""
          ),
          "Text",""
        ),
        ".",""
      ),
      " ",""
    ),
    "Identifier","ID"
  )
))</f>
        <v>ram:ID</v>
      </c>
      <c r="Z55" s="1" t="str">
        <f>Z$54&amp;"/"&amp;Y55</f>
        <v>//rsm:CIIHSupplyChainTradeTransaction/ram:ApplicableCIIHSupplyChainTradeAgreement/ram:SellerCITradeParty/ram:ID</v>
      </c>
      <c r="AA55" s="1" t="s">
        <v>4593</v>
      </c>
      <c r="AB55" s="3" t="s">
        <v>3</v>
      </c>
      <c r="AC55" s="1" t="s">
        <v>35</v>
      </c>
      <c r="AD55" s="1" t="s">
        <v>36</v>
      </c>
      <c r="AE55" s="1" t="s">
        <v>111</v>
      </c>
      <c r="AF55" s="1" t="s">
        <v>111</v>
      </c>
      <c r="AG55" s="1" t="s">
        <v>111</v>
      </c>
      <c r="AH55" s="1" t="s">
        <v>22</v>
      </c>
    </row>
    <row r="56" spans="1:34" ht="14.25" customHeight="1">
      <c r="A56" s="1">
        <v>66</v>
      </c>
      <c r="B56" s="1" t="s">
        <v>5596</v>
      </c>
      <c r="C56" s="1" t="s">
        <v>107</v>
      </c>
      <c r="D56" s="1" t="s">
        <v>11</v>
      </c>
      <c r="E56" s="3" t="s">
        <v>16</v>
      </c>
      <c r="G56" s="1" t="s">
        <v>4147</v>
      </c>
      <c r="H56" s="1" t="s">
        <v>4148</v>
      </c>
      <c r="P56" t="s">
        <v>108</v>
      </c>
      <c r="W56" s="1" t="str">
        <f>K56&amp;L56&amp;M56&amp;N56&amp;O56&amp;P56&amp;Q56&amp;R56&amp;S56&amp;T56</f>
        <v>CI_ Trade_ Party. Global_ Identification. Identifier</v>
      </c>
      <c r="X56" s="1" cm="1">
        <f t="array" ref="X56">_xlfn.IFS(LEN(K56)&gt;0,1,LEN(L56)&gt;0,2,LEN(M56)&gt;0,3,LEN(N56)&gt;0,4,LEN(O56)&gt;0,5,LEN(P56)&gt;0,6,LEN(Q56)&gt;0,7,LEN(R56)&gt;0,8,LEN(S56)&gt;0,9,LEN(T56)&gt;0,10,LEN(U56)&gt;0,11,LEN(V56)&gt;0,12,TRUE,13)</f>
        <v>6</v>
      </c>
      <c r="Y56" s="1" t="str">
        <f>IF(OR("ASMA"=D56,"MA"=D56),"rsm:","ram:")&amp;
IF("ABIE"=D56,
  SUBSTITUTE(
    SUBSTITUTE(
      SUBSTITUTE(W56,". Details","Type"),
      "_",""
    ),
    " ",""
  ),
  IF("ASMA"=D56,
  SUBSTITUTE(
    SUBSTITUTE(
      SUBSTITUTE(W56,". Details",""),
      "_",""
    ),
    " ",""
  ),
  SUBSTITUTE(
    SUBSTITUTE(
      SUBSTITUTE(
        SUBSTITUTE(
          SUBSTITUTE(
            SUBSTITUTE(
              MID(W56,FIND(".",W56)+2,LEN(W56)-FIND(".",W56)-1),
              "_",""
            ),
            "Identification",""
          ),
          "Text",""
        ),
        ".",""
      ),
      " ",""
    ),
    "Identifier","ID"
  )
))</f>
        <v>ram:GlobalID</v>
      </c>
      <c r="Z56" s="1" t="str">
        <f>Z$54&amp;"/"&amp;Y56</f>
        <v>//rsm:CIIHSupplyChainTradeTransaction/ram:ApplicableCIIHSupplyChainTradeAgreement/ram:SellerCITradeParty/ram:GlobalID</v>
      </c>
      <c r="AA56" s="1" t="s">
        <v>4594</v>
      </c>
      <c r="AB56" s="3" t="s">
        <v>3</v>
      </c>
      <c r="AC56" s="1" t="s">
        <v>0</v>
      </c>
      <c r="AD56" s="1" t="s">
        <v>476</v>
      </c>
      <c r="AE56" s="1" t="s">
        <v>111</v>
      </c>
      <c r="AF56" s="1" t="s">
        <v>111</v>
      </c>
      <c r="AG56" s="1" t="s">
        <v>111</v>
      </c>
      <c r="AH56" s="1" t="s">
        <v>22</v>
      </c>
    </row>
    <row r="57" spans="1:34" ht="14.25" customHeight="1">
      <c r="A57" s="1">
        <v>67</v>
      </c>
      <c r="B57" s="1" t="s">
        <v>5596</v>
      </c>
      <c r="C57" s="1" t="s">
        <v>110</v>
      </c>
      <c r="D57" s="1" t="s">
        <v>11</v>
      </c>
      <c r="E57" s="3" t="s">
        <v>21</v>
      </c>
      <c r="G57" s="1" t="s">
        <v>471</v>
      </c>
      <c r="H57" s="1" t="s">
        <v>472</v>
      </c>
      <c r="P57" t="s">
        <v>141</v>
      </c>
      <c r="W57" s="1" t="str">
        <f>K57&amp;L57&amp;M57&amp;N57&amp;O57&amp;P57&amp;Q57&amp;R57&amp;S57&amp;T57</f>
        <v>CI_ Trade_ Party. Name. Text</v>
      </c>
      <c r="X57" s="1" cm="1">
        <f t="array" ref="X57">_xlfn.IFS(LEN(K57)&gt;0,1,LEN(L57)&gt;0,2,LEN(M57)&gt;0,3,LEN(N57)&gt;0,4,LEN(O57)&gt;0,5,LEN(P57)&gt;0,6,LEN(Q57)&gt;0,7,LEN(R57)&gt;0,8,LEN(S57)&gt;0,9,LEN(T57)&gt;0,10,LEN(U57)&gt;0,11,LEN(V57)&gt;0,12,TRUE,13)</f>
        <v>6</v>
      </c>
      <c r="Y57" s="1" t="str">
        <f>IF(OR("ASMA"=D57,"MA"=D57),"rsm:","ram:")&amp;
IF("ABIE"=D57,
  SUBSTITUTE(
    SUBSTITUTE(
      SUBSTITUTE(W57,". Details","Type"),
      "_",""
    ),
    " ",""
  ),
  IF("ASMA"=D57,
  SUBSTITUTE(
    SUBSTITUTE(
      SUBSTITUTE(W57,". Details",""),
      "_",""
    ),
    " ",""
  ),
  SUBSTITUTE(
    SUBSTITUTE(
      SUBSTITUTE(
        SUBSTITUTE(
          SUBSTITUTE(
            SUBSTITUTE(
              MID(W57,FIND(".",W57)+2,LEN(W57)-FIND(".",W57)-1),
              "_",""
            ),
            "Identification",""
          ),
          "Text",""
        ),
        ".",""
      ),
      " ",""
    ),
    "Identifier","ID"
  )
))</f>
        <v>ram:Name</v>
      </c>
      <c r="Z57" s="1" t="str">
        <f>Z$54&amp;"/"&amp;Y57</f>
        <v>//rsm:CIIHSupplyChainTradeTransaction/ram:ApplicableCIIHSupplyChainTradeAgreement/ram:SellerCITradeParty/ram:Name</v>
      </c>
      <c r="AA57" s="1" t="s">
        <v>4595</v>
      </c>
    </row>
    <row r="58" spans="1:34" ht="14.25" customHeight="1">
      <c r="A58" s="1">
        <v>68</v>
      </c>
      <c r="B58" s="1" t="s">
        <v>5596</v>
      </c>
      <c r="C58" s="1" t="s">
        <v>473</v>
      </c>
      <c r="D58" s="1" t="s">
        <v>11</v>
      </c>
      <c r="E58" s="3" t="s">
        <v>21</v>
      </c>
      <c r="G58" s="1" t="s">
        <v>474</v>
      </c>
      <c r="H58" s="1" t="s">
        <v>475</v>
      </c>
      <c r="P58" t="s">
        <v>880</v>
      </c>
      <c r="W58" s="1" t="str">
        <f>K58&amp;L58&amp;M58&amp;N58&amp;O58&amp;P58&amp;Q58&amp;R58&amp;S58&amp;T58</f>
        <v>CI_ Trade_ Party. Registered_ Identification. Identifier</v>
      </c>
      <c r="X58" s="1" cm="1">
        <f t="array" ref="X58">_xlfn.IFS(LEN(K58)&gt;0,1,LEN(L58)&gt;0,2,LEN(M58)&gt;0,3,LEN(N58)&gt;0,4,LEN(O58)&gt;0,5,LEN(P58)&gt;0,6,LEN(Q58)&gt;0,7,LEN(R58)&gt;0,8,LEN(S58)&gt;0,9,LEN(T58)&gt;0,10,LEN(U58)&gt;0,11,LEN(V58)&gt;0,12,TRUE,13)</f>
        <v>6</v>
      </c>
      <c r="Y58" s="1" t="str">
        <f>IF(OR("ASMA"=D58,"MA"=D58),"rsm:","ram:")&amp;
IF("ABIE"=D58,
  SUBSTITUTE(
    SUBSTITUTE(
      SUBSTITUTE(W58,". Details","Type"),
      "_",""
    ),
    " ",""
  ),
  IF("ASMA"=D58,
  SUBSTITUTE(
    SUBSTITUTE(
      SUBSTITUTE(W58,". Details",""),
      "_",""
    ),
    " ",""
  ),
  SUBSTITUTE(
    SUBSTITUTE(
      SUBSTITUTE(
        SUBSTITUTE(
          SUBSTITUTE(
            SUBSTITUTE(
              MID(W58,FIND(".",W58)+2,LEN(W58)-FIND(".",W58)-1),
              "_",""
            ),
            "Identification",""
          ),
          "Text",""
        ),
        ".",""
      ),
      " ",""
    ),
    "Identifier","ID"
  )
))</f>
        <v>ram:RegisteredID</v>
      </c>
      <c r="Z58" s="1" t="str">
        <f>Z$54&amp;"/"&amp;Y58</f>
        <v>//rsm:CIIHSupplyChainTradeTransaction/ram:ApplicableCIIHSupplyChainTradeAgreement/ram:SellerCITradeParty/ram:RegisteredID</v>
      </c>
      <c r="AA58" s="1" t="s">
        <v>4596</v>
      </c>
    </row>
    <row r="59" spans="1:34" ht="14.25" customHeight="1">
      <c r="A59" s="23">
        <v>69</v>
      </c>
      <c r="B59" s="1" t="s">
        <v>5596</v>
      </c>
      <c r="C59" s="23" t="s">
        <v>4150</v>
      </c>
      <c r="D59" s="23" t="s">
        <v>11</v>
      </c>
      <c r="E59" s="24" t="s">
        <v>21</v>
      </c>
      <c r="F59" s="23"/>
      <c r="G59" s="23" t="s">
        <v>4151</v>
      </c>
      <c r="H59" s="23" t="s">
        <v>4152</v>
      </c>
      <c r="P59" t="s">
        <v>5757</v>
      </c>
      <c r="W59" s="1" t="str">
        <f>K59&amp;L59&amp;M59&amp;N59&amp;O59&amp;P59&amp;Q59&amp;R59&amp;S59&amp;T59</f>
        <v>CI_ Trade_ Party. Type. Code</v>
      </c>
      <c r="X59" s="1" cm="1">
        <f t="array" ref="X59">_xlfn.IFS(LEN(K59)&gt;0,1,LEN(L59)&gt;0,2,LEN(M59)&gt;0,3,LEN(N59)&gt;0,4,LEN(O59)&gt;0,5,LEN(P59)&gt;0,6,LEN(Q59)&gt;0,7,LEN(R59)&gt;0,8,LEN(S59)&gt;0,9,LEN(T59)&gt;0,10,LEN(U59)&gt;0,11,LEN(V59)&gt;0,12,TRUE,13)</f>
        <v>6</v>
      </c>
      <c r="Y59" s="1" t="str">
        <f>IF(OR("ASMA"=D59,"MA"=D59),"rsm:","ram:")&amp;
IF("ABIE"=D59,
  SUBSTITUTE(
    SUBSTITUTE(
      SUBSTITUTE(W59,". Details","Type"),
      "_",""
    ),
    " ",""
  ),
  IF("ASMA"=D59,
  SUBSTITUTE(
    SUBSTITUTE(
      SUBSTITUTE(W59,". Details",""),
      "_",""
    ),
    " ",""
  ),
  SUBSTITUTE(
    SUBSTITUTE(
      SUBSTITUTE(
        SUBSTITUTE(
          SUBSTITUTE(
            SUBSTITUTE(
              MID(W59,FIND(".",W59)+2,LEN(W59)-FIND(".",W59)-1),
              "_",""
            ),
            "Identification",""
          ),
          "Text",""
        ),
        ".",""
      ),
      " ",""
    ),
    "Identifier","ID"
  )
))</f>
        <v>ram:TypeCode</v>
      </c>
      <c r="Z59" s="1" t="str">
        <f>Z$54&amp;"/"&amp;Y59</f>
        <v>//rsm:CIIHSupplyChainTradeTransaction/ram:ApplicableCIIHSupplyChainTradeAgreement/ram:SellerCITradeParty/ram:TypeCode</v>
      </c>
      <c r="AA59" s="1" t="s">
        <v>4597</v>
      </c>
    </row>
    <row r="60" spans="1:34" ht="14.25" customHeight="1">
      <c r="A60" s="23">
        <v>70</v>
      </c>
      <c r="B60" s="1" t="s">
        <v>5596</v>
      </c>
      <c r="C60" s="23" t="s">
        <v>112</v>
      </c>
      <c r="D60" s="23" t="s">
        <v>19</v>
      </c>
      <c r="E60" s="24" t="s">
        <v>16</v>
      </c>
      <c r="F60" s="23"/>
      <c r="G60" s="23" t="s">
        <v>477</v>
      </c>
      <c r="H60" s="23" t="s">
        <v>114</v>
      </c>
      <c r="P60" t="s">
        <v>113</v>
      </c>
      <c r="W60" s="1" t="str">
        <f>K60&amp;L60&amp;M60&amp;N60&amp;O60&amp;P60&amp;Q60&amp;R60&amp;S60&amp;T60</f>
        <v>CI_ Trade_ Party. Defined. CI_ Trade_ Contact</v>
      </c>
      <c r="X60" s="1" cm="1">
        <f t="array" ref="X60">_xlfn.IFS(LEN(K60)&gt;0,1,LEN(L60)&gt;0,2,LEN(M60)&gt;0,3,LEN(N60)&gt;0,4,LEN(O60)&gt;0,5,LEN(P60)&gt;0,6,LEN(Q60)&gt;0,7,LEN(R60)&gt;0,8,LEN(S60)&gt;0,9,LEN(T60)&gt;0,10,LEN(U60)&gt;0,11,LEN(V60)&gt;0,12,TRUE,13)</f>
        <v>6</v>
      </c>
      <c r="Y60" s="1" t="str">
        <f>IF(OR("ASMA"=D60,"MA"=D60),"rsm:","ram:")&amp;
IF("ABIE"=D60,
  SUBSTITUTE(
    SUBSTITUTE(
      SUBSTITUTE(W60,". Details","Type"),
      "_",""
    ),
    " ",""
  ),
  IF("ASMA"=D60,
  SUBSTITUTE(
    SUBSTITUTE(
      SUBSTITUTE(W60,". Details",""),
      "_",""
    ),
    " ",""
  ),
  SUBSTITUTE(
    SUBSTITUTE(
      SUBSTITUTE(
        SUBSTITUTE(
          SUBSTITUTE(
            SUBSTITUTE(
              MID(W60,FIND(".",W60)+2,LEN(W60)-FIND(".",W60)-1),
              "_",""
            ),
            "Identification",""
          ),
          "Text",""
        ),
        ".",""
      ),
      " ",""
    ),
    "Identifier","ID"
  )
))</f>
        <v>ram:DefinedCITradeContact</v>
      </c>
      <c r="Z60" s="1" t="str">
        <f>Z$54&amp;"/"&amp;Y60</f>
        <v>//rsm:CIIHSupplyChainTradeTransaction/ram:ApplicableCIIHSupplyChainTradeAgreement/ram:SellerCITradeParty/ram:DefinedCITradeContact</v>
      </c>
      <c r="AA60" s="1" t="s">
        <v>4598</v>
      </c>
    </row>
    <row r="61" spans="1:34" ht="14.25" customHeight="1">
      <c r="A61" s="1">
        <v>72</v>
      </c>
      <c r="B61" s="1" t="s">
        <v>5596</v>
      </c>
      <c r="C61" s="1" t="s">
        <v>115</v>
      </c>
      <c r="D61" s="1" t="s">
        <v>11</v>
      </c>
      <c r="E61" s="3" t="s">
        <v>16</v>
      </c>
      <c r="G61" s="1" t="s">
        <v>4153</v>
      </c>
      <c r="H61" s="1" t="s">
        <v>4154</v>
      </c>
      <c r="R61" t="s">
        <v>116</v>
      </c>
      <c r="W61" s="1" t="str">
        <f>K61&amp;L61&amp;M61&amp;N61&amp;O61&amp;P61&amp;Q61&amp;R61&amp;S61&amp;T61</f>
        <v>CI_ Trade_ Contact. Identification. Identifier</v>
      </c>
      <c r="X61" s="1" cm="1">
        <f t="array" ref="X61">_xlfn.IFS(LEN(K61)&gt;0,1,LEN(L61)&gt;0,2,LEN(M61)&gt;0,3,LEN(N61)&gt;0,4,LEN(O61)&gt;0,5,LEN(P61)&gt;0,6,LEN(Q61)&gt;0,7,LEN(R61)&gt;0,8,LEN(S61)&gt;0,9,LEN(T61)&gt;0,10,LEN(U61)&gt;0,11,LEN(V61)&gt;0,12,TRUE,13)</f>
        <v>8</v>
      </c>
      <c r="Y61" s="1" t="str">
        <f>IF(OR("ASMA"=D61,"MA"=D61),"rsm:","ram:")&amp;
IF("ABIE"=D61,
  SUBSTITUTE(
    SUBSTITUTE(
      SUBSTITUTE(W61,". Details","Type"),
      "_",""
    ),
    " ",""
  ),
  IF("ASMA"=D61,
  SUBSTITUTE(
    SUBSTITUTE(
      SUBSTITUTE(W61,". Details",""),
      "_",""
    ),
    " ",""
  ),
  SUBSTITUTE(
    SUBSTITUTE(
      SUBSTITUTE(
        SUBSTITUTE(
          SUBSTITUTE(
            SUBSTITUTE(
              MID(W61,FIND(".",W61)+2,LEN(W61)-FIND(".",W61)-1),
              "_",""
            ),
            "Identification",""
          ),
          "Text",""
        ),
        ".",""
      ),
      " ",""
    ),
    "Identifier","ID"
  )
))</f>
        <v>ram:ID</v>
      </c>
      <c r="Z61" s="1" t="str">
        <f>Z$60&amp;"/"&amp;Y61</f>
        <v>//rsm:CIIHSupplyChainTradeTransaction/ram:ApplicableCIIHSupplyChainTradeAgreement/ram:SellerCITradeParty/ram:DefinedCITradeContact/ram:ID</v>
      </c>
      <c r="AA61" s="1" t="s">
        <v>4599</v>
      </c>
      <c r="AB61" s="3" t="s">
        <v>3</v>
      </c>
      <c r="AC61" s="1" t="s">
        <v>24</v>
      </c>
      <c r="AD61" s="1" t="s">
        <v>8</v>
      </c>
      <c r="AE61" s="1" t="s">
        <v>24</v>
      </c>
      <c r="AF61" s="1" t="s">
        <v>7</v>
      </c>
      <c r="AG61" s="1" t="s">
        <v>7</v>
      </c>
      <c r="AH61" s="1" t="s">
        <v>24</v>
      </c>
    </row>
    <row r="62" spans="1:34" ht="14.25" customHeight="1">
      <c r="A62" s="1">
        <v>73</v>
      </c>
      <c r="B62" s="1" t="s">
        <v>5596</v>
      </c>
      <c r="C62" s="1" t="s">
        <v>117</v>
      </c>
      <c r="D62" s="1" t="s">
        <v>11</v>
      </c>
      <c r="E62" s="3" t="s">
        <v>16</v>
      </c>
      <c r="G62" s="1" t="s">
        <v>481</v>
      </c>
      <c r="H62" s="1" t="s">
        <v>482</v>
      </c>
      <c r="R62" t="s">
        <v>118</v>
      </c>
      <c r="W62" s="1" t="str">
        <f>K62&amp;L62&amp;M62&amp;N62&amp;O62&amp;P62&amp;Q62&amp;R62&amp;S62&amp;T62</f>
        <v>CI_ Trade_ Contact. Person Name. Text</v>
      </c>
      <c r="X62" s="1" cm="1">
        <f t="array" ref="X62">_xlfn.IFS(LEN(K62)&gt;0,1,LEN(L62)&gt;0,2,LEN(M62)&gt;0,3,LEN(N62)&gt;0,4,LEN(O62)&gt;0,5,LEN(P62)&gt;0,6,LEN(Q62)&gt;0,7,LEN(R62)&gt;0,8,LEN(S62)&gt;0,9,LEN(T62)&gt;0,10,LEN(U62)&gt;0,11,LEN(V62)&gt;0,12,TRUE,13)</f>
        <v>8</v>
      </c>
      <c r="Y62" s="1" t="str">
        <f>IF(OR("ASMA"=D62,"MA"=D62),"rsm:","ram:")&amp;
IF("ABIE"=D62,
  SUBSTITUTE(
    SUBSTITUTE(
      SUBSTITUTE(W62,". Details","Type"),
      "_",""
    ),
    " ",""
  ),
  IF("ASMA"=D62,
  SUBSTITUTE(
    SUBSTITUTE(
      SUBSTITUTE(W62,". Details",""),
      "_",""
    ),
    " ",""
  ),
  SUBSTITUTE(
    SUBSTITUTE(
      SUBSTITUTE(
        SUBSTITUTE(
          SUBSTITUTE(
            SUBSTITUTE(
              MID(W62,FIND(".",W62)+2,LEN(W62)-FIND(".",W62)-1),
              "_",""
            ),
            "Identification",""
          ),
          "Text",""
        ),
        ".",""
      ),
      " ",""
    ),
    "Identifier","ID"
  )
))</f>
        <v>ram:PersonName</v>
      </c>
      <c r="Z62" s="1" t="str">
        <f>Z$60&amp;"/"&amp;Y62</f>
        <v>//rsm:CIIHSupplyChainTradeTransaction/ram:ApplicableCIIHSupplyChainTradeAgreement/ram:SellerCITradeParty/ram:DefinedCITradeContact/ram:PersonName</v>
      </c>
      <c r="AA62" s="1" t="s">
        <v>4600</v>
      </c>
      <c r="AB62" s="3" t="s">
        <v>3</v>
      </c>
      <c r="AC62" s="1" t="s">
        <v>24</v>
      </c>
      <c r="AD62" s="1" t="s">
        <v>8</v>
      </c>
      <c r="AE62" s="1" t="s">
        <v>50</v>
      </c>
      <c r="AF62" s="1" t="s">
        <v>50</v>
      </c>
      <c r="AG62" s="1" t="s">
        <v>7</v>
      </c>
      <c r="AH62" s="1" t="s">
        <v>196</v>
      </c>
    </row>
    <row r="63" spans="1:34" ht="14.25" customHeight="1">
      <c r="A63" s="1">
        <v>74</v>
      </c>
      <c r="B63" s="1" t="s">
        <v>5596</v>
      </c>
      <c r="C63" s="1" t="s">
        <v>120</v>
      </c>
      <c r="D63" s="1" t="s">
        <v>11</v>
      </c>
      <c r="E63" s="3" t="s">
        <v>16</v>
      </c>
      <c r="G63" s="1" t="s">
        <v>483</v>
      </c>
      <c r="H63" s="1" t="s">
        <v>484</v>
      </c>
      <c r="R63" t="s">
        <v>121</v>
      </c>
      <c r="W63" s="1" t="str">
        <f>K63&amp;L63&amp;M63&amp;N63&amp;O63&amp;P63&amp;Q63&amp;R63&amp;S63&amp;T63</f>
        <v>CI_ Trade_ Contact. Department Name. Text</v>
      </c>
      <c r="X63" s="1" cm="1">
        <f t="array" ref="X63">_xlfn.IFS(LEN(K63)&gt;0,1,LEN(L63)&gt;0,2,LEN(M63)&gt;0,3,LEN(N63)&gt;0,4,LEN(O63)&gt;0,5,LEN(P63)&gt;0,6,LEN(Q63)&gt;0,7,LEN(R63)&gt;0,8,LEN(S63)&gt;0,9,LEN(T63)&gt;0,10,LEN(U63)&gt;0,11,LEN(V63)&gt;0,12,TRUE,13)</f>
        <v>8</v>
      </c>
      <c r="Y63" s="1" t="str">
        <f>IF(OR("ASMA"=D63,"MA"=D63),"rsm:","ram:")&amp;
IF("ABIE"=D63,
  SUBSTITUTE(
    SUBSTITUTE(
      SUBSTITUTE(W63,". Details","Type"),
      "_",""
    ),
    " ",""
  ),
  IF("ASMA"=D63,
  SUBSTITUTE(
    SUBSTITUTE(
      SUBSTITUTE(W63,". Details",""),
      "_",""
    ),
    " ",""
  ),
  SUBSTITUTE(
    SUBSTITUTE(
      SUBSTITUTE(
        SUBSTITUTE(
          SUBSTITUTE(
            SUBSTITUTE(
              MID(W63,FIND(".",W63)+2,LEN(W63)-FIND(".",W63)-1),
              "_",""
            ),
            "Identification",""
          ),
          "Text",""
        ),
        ".",""
      ),
      " ",""
    ),
    "Identifier","ID"
  )
))</f>
        <v>ram:DepartmentName</v>
      </c>
      <c r="Z63" s="1" t="str">
        <f>Z$60&amp;"/"&amp;Y63</f>
        <v>//rsm:CIIHSupplyChainTradeTransaction/ram:ApplicableCIIHSupplyChainTradeAgreement/ram:SellerCITradeParty/ram:DefinedCITradeContact/ram:DepartmentName</v>
      </c>
      <c r="AA63" s="1" t="s">
        <v>4601</v>
      </c>
      <c r="AB63" s="3" t="s">
        <v>3</v>
      </c>
      <c r="AC63" s="1" t="s">
        <v>35</v>
      </c>
      <c r="AD63" s="1" t="s">
        <v>36</v>
      </c>
      <c r="AE63" s="1" t="s">
        <v>50</v>
      </c>
      <c r="AF63" s="1" t="s">
        <v>50</v>
      </c>
      <c r="AG63" s="1" t="s">
        <v>50</v>
      </c>
      <c r="AH63" s="1" t="s">
        <v>119</v>
      </c>
    </row>
    <row r="64" spans="1:34" ht="14.25" customHeight="1">
      <c r="A64" s="1">
        <v>75</v>
      </c>
      <c r="B64" s="1" t="s">
        <v>5596</v>
      </c>
      <c r="C64" s="1" t="s">
        <v>122</v>
      </c>
      <c r="D64" s="1" t="s">
        <v>11</v>
      </c>
      <c r="E64" s="3" t="s">
        <v>16</v>
      </c>
      <c r="G64" s="1" t="s">
        <v>4155</v>
      </c>
      <c r="H64" s="1" t="s">
        <v>4156</v>
      </c>
      <c r="R64" t="s">
        <v>123</v>
      </c>
      <c r="W64" s="1" t="str">
        <f>K64&amp;L64&amp;M64&amp;N64&amp;O64&amp;P64&amp;Q64&amp;R64&amp;S64&amp;T64</f>
        <v>CI_ Trade_ Contact. Person_ Identification. Identifier</v>
      </c>
      <c r="X64" s="1" cm="1">
        <f t="array" ref="X64">_xlfn.IFS(LEN(K64)&gt;0,1,LEN(L64)&gt;0,2,LEN(M64)&gt;0,3,LEN(N64)&gt;0,4,LEN(O64)&gt;0,5,LEN(P64)&gt;0,6,LEN(Q64)&gt;0,7,LEN(R64)&gt;0,8,LEN(S64)&gt;0,9,LEN(T64)&gt;0,10,LEN(U64)&gt;0,11,LEN(V64)&gt;0,12,TRUE,13)</f>
        <v>8</v>
      </c>
      <c r="Y64" s="1" t="str">
        <f>IF(OR("ASMA"=D64,"MA"=D64),"rsm:","ram:")&amp;
IF("ABIE"=D64,
  SUBSTITUTE(
    SUBSTITUTE(
      SUBSTITUTE(W64,". Details","Type"),
      "_",""
    ),
    " ",""
  ),
  IF("ASMA"=D64,
  SUBSTITUTE(
    SUBSTITUTE(
      SUBSTITUTE(W64,". Details",""),
      "_",""
    ),
    " ",""
  ),
  SUBSTITUTE(
    SUBSTITUTE(
      SUBSTITUTE(
        SUBSTITUTE(
          SUBSTITUTE(
            SUBSTITUTE(
              MID(W64,FIND(".",W64)+2,LEN(W64)-FIND(".",W64)-1),
              "_",""
            ),
            "Identification",""
          ),
          "Text",""
        ),
        ".",""
      ),
      " ",""
    ),
    "Identifier","ID"
  )
))</f>
        <v>ram:PersonID</v>
      </c>
      <c r="Z64" s="1" t="str">
        <f>Z$60&amp;"/"&amp;Y64</f>
        <v>//rsm:CIIHSupplyChainTradeTransaction/ram:ApplicableCIIHSupplyChainTradeAgreement/ram:SellerCITradeParty/ram:DefinedCITradeContact/ram:PersonID</v>
      </c>
      <c r="AA64" s="1" t="s">
        <v>4602</v>
      </c>
      <c r="AB64" s="3" t="s">
        <v>3</v>
      </c>
      <c r="AC64" s="1" t="s">
        <v>35</v>
      </c>
      <c r="AD64" s="1" t="s">
        <v>36</v>
      </c>
      <c r="AE64" s="1" t="s">
        <v>50</v>
      </c>
      <c r="AF64" s="1" t="s">
        <v>50</v>
      </c>
      <c r="AG64" s="1" t="s">
        <v>7</v>
      </c>
      <c r="AH64" s="1" t="s">
        <v>119</v>
      </c>
    </row>
    <row r="65" spans="1:34" ht="14.25" customHeight="1">
      <c r="A65" s="1">
        <v>76</v>
      </c>
      <c r="B65" s="1" t="s">
        <v>5596</v>
      </c>
      <c r="C65" s="1" t="s">
        <v>124</v>
      </c>
      <c r="D65" s="1" t="s">
        <v>19</v>
      </c>
      <c r="E65" s="3" t="s">
        <v>16</v>
      </c>
      <c r="G65" s="1" t="s">
        <v>487</v>
      </c>
      <c r="H65" s="1" t="s">
        <v>488</v>
      </c>
      <c r="R65" t="s">
        <v>881</v>
      </c>
      <c r="W65" s="1" t="str">
        <f>K65&amp;L65&amp;M65&amp;N65&amp;O65&amp;P65&amp;Q65&amp;R65&amp;S65&amp;T65</f>
        <v>CI_ Trade_ Contact. Telephone. CI_ Universal_ Communication</v>
      </c>
      <c r="X65" s="1" cm="1">
        <f t="array" ref="X65">_xlfn.IFS(LEN(K65)&gt;0,1,LEN(L65)&gt;0,2,LEN(M65)&gt;0,3,LEN(N65)&gt;0,4,LEN(O65)&gt;0,5,LEN(P65)&gt;0,6,LEN(Q65)&gt;0,7,LEN(R65)&gt;0,8,LEN(S65)&gt;0,9,LEN(T65)&gt;0,10,LEN(U65)&gt;0,11,LEN(V65)&gt;0,12,TRUE,13)</f>
        <v>8</v>
      </c>
      <c r="Y65" s="1" t="str">
        <f>IF(OR("ASMA"=D65,"MA"=D65),"rsm:","ram:")&amp;
IF("ABIE"=D65,
  SUBSTITUTE(
    SUBSTITUTE(
      SUBSTITUTE(W65,". Details","Type"),
      "_",""
    ),
    " ",""
  ),
  IF("ASMA"=D65,
  SUBSTITUTE(
    SUBSTITUTE(
      SUBSTITUTE(W65,". Details",""),
      "_",""
    ),
    " ",""
  ),
  SUBSTITUTE(
    SUBSTITUTE(
      SUBSTITUTE(
        SUBSTITUTE(
          SUBSTITUTE(
            SUBSTITUTE(
              MID(W65,FIND(".",W65)+2,LEN(W65)-FIND(".",W65)-1),
              "_",""
            ),
            "Identification",""
          ),
          "Text",""
        ),
        ".",""
      ),
      " ",""
    ),
    "Identifier","ID"
  )
))</f>
        <v>ram:TelephoneCIUniversalCommunication</v>
      </c>
      <c r="Z65" s="1" t="str">
        <f>Z$60&amp;"/"&amp;Y65</f>
        <v>//rsm:CIIHSupplyChainTradeTransaction/ram:ApplicableCIIHSupplyChainTradeAgreement/ram:SellerCITradeParty/ram:DefinedCITradeContact/ram:TelephoneCIUniversalCommunication</v>
      </c>
      <c r="AA65" s="1" t="s">
        <v>4603</v>
      </c>
      <c r="AB65" s="3" t="s">
        <v>3</v>
      </c>
      <c r="AC65" s="1" t="s">
        <v>24</v>
      </c>
      <c r="AD65" s="1" t="s">
        <v>8</v>
      </c>
      <c r="AE65" s="1" t="s">
        <v>50</v>
      </c>
      <c r="AF65" s="1" t="s">
        <v>50</v>
      </c>
      <c r="AG65" s="1" t="s">
        <v>7</v>
      </c>
      <c r="AH65" s="1" t="s">
        <v>24</v>
      </c>
    </row>
    <row r="66" spans="1:34" ht="14.25" customHeight="1">
      <c r="A66" s="1">
        <v>78</v>
      </c>
      <c r="B66" s="1" t="s">
        <v>5596</v>
      </c>
      <c r="C66" s="1" t="s">
        <v>125</v>
      </c>
      <c r="D66" s="1" t="s">
        <v>11</v>
      </c>
      <c r="E66" s="3" t="s">
        <v>16</v>
      </c>
      <c r="G66" s="1" t="s">
        <v>489</v>
      </c>
      <c r="H66" s="1" t="s">
        <v>490</v>
      </c>
      <c r="T66" t="s">
        <v>882</v>
      </c>
      <c r="W66" s="1" t="str">
        <f>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IF(OR("ASMA"=D66,"MA"=D66),"rsm:","ram:")&amp;
IF("ABIE"=D66,
  SUBSTITUTE(
    SUBSTITUTE(
      SUBSTITUTE(W66,". Details","Type"),
      "_",""
    ),
    " ",""
  ),
  IF("ASMA"=D66,
  SUBSTITUTE(
    SUBSTITUTE(
      SUBSTITUTE(W66,". Details",""),
      "_",""
    ),
    " ",""
  ),
  SUBSTITUTE(
    SUBSTITUTE(
      SUBSTITUTE(
        SUBSTITUTE(
          SUBSTITUTE(
            SUBSTITUTE(
              MID(W66,FIND(".",W66)+2,LEN(W66)-FIND(".",W66)-1),
              "_",""
            ),
            "Identification",""
          ),
          "Text",""
        ),
        ".",""
      ),
      " ",""
    ),
    "Identifier","ID"
  )
))</f>
        <v>ram:CompleteNumber</v>
      </c>
      <c r="Z66" s="1" t="str">
        <f>Z65&amp;"/"&amp;Y66</f>
        <v>//rsm:CIIHSupplyChainTradeTransaction/ram:ApplicableCIIHSupplyChainTradeAgreement/ram:SellerCITradeParty/ram:DefinedCITradeContact/ram:TelephoneCIUniversalCommunication/ram:CompleteNumber</v>
      </c>
      <c r="AA66" s="1" t="s">
        <v>4604</v>
      </c>
      <c r="AB66" s="3" t="s">
        <v>3</v>
      </c>
      <c r="AC66" s="1" t="s">
        <v>24</v>
      </c>
      <c r="AD66" s="1" t="s">
        <v>8</v>
      </c>
      <c r="AE66" s="1" t="s">
        <v>24</v>
      </c>
      <c r="AF66" s="1" t="s">
        <v>7</v>
      </c>
      <c r="AG66" s="1" t="s">
        <v>7</v>
      </c>
      <c r="AH66" s="1" t="s">
        <v>24</v>
      </c>
    </row>
    <row r="67" spans="1:34" ht="14.25" customHeight="1">
      <c r="A67" s="1">
        <v>79</v>
      </c>
      <c r="B67" s="1" t="s">
        <v>5596</v>
      </c>
      <c r="C67" s="1" t="s">
        <v>126</v>
      </c>
      <c r="D67" s="1" t="s">
        <v>19</v>
      </c>
      <c r="E67" s="3" t="s">
        <v>16</v>
      </c>
      <c r="G67" s="1" t="s">
        <v>491</v>
      </c>
      <c r="H67" s="1" t="s">
        <v>492</v>
      </c>
      <c r="R67" t="s">
        <v>883</v>
      </c>
      <c r="W67" s="1" t="str">
        <f>K67&amp;L67&amp;M67&amp;N67&amp;O67&amp;P67&amp;Q67&amp;R67&amp;S67&amp;T67</f>
        <v>CI_ Trade_ Contact. Fax. CI_ Universal_ Communication</v>
      </c>
      <c r="X67" s="1" cm="1">
        <f t="array" ref="X67">_xlfn.IFS(LEN(K67)&gt;0,1,LEN(L67)&gt;0,2,LEN(M67)&gt;0,3,LEN(N67)&gt;0,4,LEN(O67)&gt;0,5,LEN(P67)&gt;0,6,LEN(Q67)&gt;0,7,LEN(R67)&gt;0,8,LEN(S67)&gt;0,9,LEN(T67)&gt;0,10,LEN(U67)&gt;0,11,LEN(V67)&gt;0,12,TRUE,13)</f>
        <v>8</v>
      </c>
      <c r="Y67" s="1" t="str">
        <f>IF(OR("ASMA"=D67,"MA"=D67),"rsm:","ram:")&amp;
IF("ABIE"=D67,
  SUBSTITUTE(
    SUBSTITUTE(
      SUBSTITUTE(W67,". Details","Type"),
      "_",""
    ),
    " ",""
  ),
  IF("ASMA"=D67,
  SUBSTITUTE(
    SUBSTITUTE(
      SUBSTITUTE(W67,". Details",""),
      "_",""
    ),
    " ",""
  ),
  SUBSTITUTE(
    SUBSTITUTE(
      SUBSTITUTE(
        SUBSTITUTE(
          SUBSTITUTE(
            SUBSTITUTE(
              MID(W67,FIND(".",W67)+2,LEN(W67)-FIND(".",W67)-1),
              "_",""
            ),
            "Identification",""
          ),
          "Text",""
        ),
        ".",""
      ),
      " ",""
    ),
    "Identifier","ID"
  )
))</f>
        <v>ram:FaxCIUniversalCommunication</v>
      </c>
      <c r="Z67" s="1" t="str">
        <f>Z$60&amp;"/"&amp;Y67</f>
        <v>//rsm:CIIHSupplyChainTradeTransaction/ram:ApplicableCIIHSupplyChainTradeAgreement/ram:SellerCITradeParty/ram:DefinedCITradeContact/ram:FaxCIUniversalCommunication</v>
      </c>
      <c r="AA67" s="1" t="s">
        <v>4605</v>
      </c>
      <c r="AB67" s="3" t="s">
        <v>3</v>
      </c>
      <c r="AC67" s="1" t="s">
        <v>24</v>
      </c>
      <c r="AD67" s="1" t="s">
        <v>8</v>
      </c>
      <c r="AE67" s="1" t="s">
        <v>50</v>
      </c>
      <c r="AF67" s="1" t="s">
        <v>50</v>
      </c>
      <c r="AG67" s="1" t="s">
        <v>50</v>
      </c>
      <c r="AH67" s="1" t="s">
        <v>434</v>
      </c>
    </row>
    <row r="68" spans="1:34" ht="14.25" customHeight="1">
      <c r="A68" s="1">
        <v>81</v>
      </c>
      <c r="B68" s="1" t="s">
        <v>5596</v>
      </c>
      <c r="C68" s="1" t="s">
        <v>125</v>
      </c>
      <c r="D68" s="1" t="s">
        <v>11</v>
      </c>
      <c r="E68" s="3" t="s">
        <v>16</v>
      </c>
      <c r="G68" s="1" t="s">
        <v>493</v>
      </c>
      <c r="H68" s="1" t="s">
        <v>494</v>
      </c>
      <c r="T68" t="s">
        <v>882</v>
      </c>
      <c r="W68" s="1" t="str">
        <f>K68&amp;L68&amp;M68&amp;N68&amp;O68&amp;P68&amp;Q68&amp;R68&amp;S68&amp;T68</f>
        <v>CI_ Universal_ Communication. Complete Number. Text</v>
      </c>
      <c r="X68" s="1" cm="1">
        <f t="array" ref="X68">_xlfn.IFS(LEN(K68)&gt;0,1,LEN(L68)&gt;0,2,LEN(M68)&gt;0,3,LEN(N68)&gt;0,4,LEN(O68)&gt;0,5,LEN(P68)&gt;0,6,LEN(Q68)&gt;0,7,LEN(R68)&gt;0,8,LEN(S68)&gt;0,9,LEN(T68)&gt;0,10,LEN(U68)&gt;0,11,LEN(V68)&gt;0,12,TRUE,13)</f>
        <v>10</v>
      </c>
      <c r="Y68" s="1" t="str">
        <f>IF(OR("ASMA"=D68,"MA"=D68),"rsm:","ram:")&amp;
IF("ABIE"=D68,
  SUBSTITUTE(
    SUBSTITUTE(
      SUBSTITUTE(W68,". Details","Type"),
      "_",""
    ),
    " ",""
  ),
  IF("ASMA"=D68,
  SUBSTITUTE(
    SUBSTITUTE(
      SUBSTITUTE(W68,". Details",""),
      "_",""
    ),
    " ",""
  ),
  SUBSTITUTE(
    SUBSTITUTE(
      SUBSTITUTE(
        SUBSTITUTE(
          SUBSTITUTE(
            SUBSTITUTE(
              MID(W68,FIND(".",W68)+2,LEN(W68)-FIND(".",W68)-1),
              "_",""
            ),
            "Identification",""
          ),
          "Text",""
        ),
        ".",""
      ),
      " ",""
    ),
    "Identifier","ID"
  )
))</f>
        <v>ram:CompleteNumber</v>
      </c>
      <c r="Z68" s="1" t="str">
        <f>Z67&amp;"/"&amp;Y68</f>
        <v>//rsm:CIIHSupplyChainTradeTransaction/ram:ApplicableCIIHSupplyChainTradeAgreement/ram:SellerCITradeParty/ram:DefinedCITradeContact/ram:FaxCIUniversalCommunication/ram:CompleteNumber</v>
      </c>
      <c r="AA68" s="1" t="s">
        <v>4606</v>
      </c>
      <c r="AB68" s="3" t="s">
        <v>3</v>
      </c>
      <c r="AC68" s="1" t="s">
        <v>196</v>
      </c>
      <c r="AD68" s="1" t="s">
        <v>8</v>
      </c>
      <c r="AE68" s="1" t="s">
        <v>884</v>
      </c>
      <c r="AF68" s="1" t="s">
        <v>24</v>
      </c>
      <c r="AG68" s="1" t="s">
        <v>7</v>
      </c>
      <c r="AH68" s="1" t="s">
        <v>196</v>
      </c>
    </row>
    <row r="69" spans="1:34" ht="14.25" customHeight="1">
      <c r="A69" s="1">
        <v>82</v>
      </c>
      <c r="B69" s="1" t="s">
        <v>5596</v>
      </c>
      <c r="C69" s="1" t="s">
        <v>127</v>
      </c>
      <c r="D69" s="1" t="s">
        <v>19</v>
      </c>
      <c r="E69" s="3" t="s">
        <v>16</v>
      </c>
      <c r="G69" s="1" t="s">
        <v>495</v>
      </c>
      <c r="H69" s="1" t="s">
        <v>496</v>
      </c>
      <c r="R69" t="s">
        <v>885</v>
      </c>
      <c r="W69" s="1" t="str">
        <f>K69&amp;L69&amp;M69&amp;N69&amp;O69&amp;P69&amp;Q69&amp;R69&amp;S69&amp;T69</f>
        <v>CI_ Trade_ Contact. Email_ URI. CI_ Universal_ Communication</v>
      </c>
      <c r="X69" s="1" cm="1">
        <f t="array" ref="X69">_xlfn.IFS(LEN(K69)&gt;0,1,LEN(L69)&gt;0,2,LEN(M69)&gt;0,3,LEN(N69)&gt;0,4,LEN(O69)&gt;0,5,LEN(P69)&gt;0,6,LEN(Q69)&gt;0,7,LEN(R69)&gt;0,8,LEN(S69)&gt;0,9,LEN(T69)&gt;0,10,LEN(U69)&gt;0,11,LEN(V69)&gt;0,12,TRUE,13)</f>
        <v>8</v>
      </c>
      <c r="Y69" s="1" t="str">
        <f>IF(OR("ASMA"=D69,"MA"=D69),"rsm:","ram:")&amp;
IF("ABIE"=D69,
  SUBSTITUTE(
    SUBSTITUTE(
      SUBSTITUTE(W69,". Details","Type"),
      "_",""
    ),
    " ",""
  ),
  IF("ASMA"=D69,
  SUBSTITUTE(
    SUBSTITUTE(
      SUBSTITUTE(W69,". Details",""),
      "_",""
    ),
    " ",""
  ),
  SUBSTITUTE(
    SUBSTITUTE(
      SUBSTITUTE(
        SUBSTITUTE(
          SUBSTITUTE(
            SUBSTITUTE(
              MID(W69,FIND(".",W69)+2,LEN(W69)-FIND(".",W69)-1),
              "_",""
            ),
            "Identification",""
          ),
          "Text",""
        ),
        ".",""
      ),
      " ",""
    ),
    "Identifier","ID"
  )
))</f>
        <v>ram:EmailURICIUniversalCommunication</v>
      </c>
      <c r="Z69" s="1" t="str">
        <f>Z$60&amp;"/"&amp;Y69</f>
        <v>//rsm:CIIHSupplyChainTradeTransaction/ram:ApplicableCIIHSupplyChainTradeAgreement/ram:SellerCITradeParty/ram:DefinedCITradeContact/ram:EmailURICIUniversalCommunication</v>
      </c>
      <c r="AA69" s="1" t="s">
        <v>4607</v>
      </c>
      <c r="AB69" s="3" t="s">
        <v>3</v>
      </c>
      <c r="AC69" s="1" t="s">
        <v>196</v>
      </c>
      <c r="AD69" s="1" t="s">
        <v>8</v>
      </c>
      <c r="AE69" s="1" t="s">
        <v>50</v>
      </c>
      <c r="AF69" s="1" t="s">
        <v>50</v>
      </c>
      <c r="AG69" s="1" t="s">
        <v>50</v>
      </c>
      <c r="AH69" s="1" t="s">
        <v>196</v>
      </c>
    </row>
    <row r="70" spans="1:34" ht="14.25" customHeight="1">
      <c r="A70" s="1">
        <v>84</v>
      </c>
      <c r="B70" s="1" t="s">
        <v>5596</v>
      </c>
      <c r="C70" s="1" t="s">
        <v>128</v>
      </c>
      <c r="D70" s="1" t="s">
        <v>11</v>
      </c>
      <c r="E70" s="3" t="s">
        <v>16</v>
      </c>
      <c r="G70" s="1" t="s">
        <v>497</v>
      </c>
      <c r="H70" s="1" t="s">
        <v>498</v>
      </c>
      <c r="T70" t="s">
        <v>886</v>
      </c>
      <c r="W70" s="1" t="str">
        <f>K70&amp;L70&amp;M70&amp;N70&amp;O70&amp;P70&amp;Q70&amp;R70&amp;S70&amp;T70</f>
        <v>CI_ Universal_ Communication. URI. Identifier</v>
      </c>
      <c r="X70" s="1" cm="1">
        <f t="array" ref="X70">_xlfn.IFS(LEN(K70)&gt;0,1,LEN(L70)&gt;0,2,LEN(M70)&gt;0,3,LEN(N70)&gt;0,4,LEN(O70)&gt;0,5,LEN(P70)&gt;0,6,LEN(Q70)&gt;0,7,LEN(R70)&gt;0,8,LEN(S70)&gt;0,9,LEN(T70)&gt;0,10,LEN(U70)&gt;0,11,LEN(V70)&gt;0,12,TRUE,13)</f>
        <v>10</v>
      </c>
      <c r="Y70" s="1" t="str">
        <f>IF(OR("ASMA"=D70,"MA"=D70),"rsm:","ram:")&amp;
IF("ABIE"=D70,
  SUBSTITUTE(
    SUBSTITUTE(
      SUBSTITUTE(W70,". Details","Type"),
      "_",""
    ),
    " ",""
  ),
  IF("ASMA"=D70,
  SUBSTITUTE(
    SUBSTITUTE(
      SUBSTITUTE(W70,". Details",""),
      "_",""
    ),
    " ",""
  ),
  SUBSTITUTE(
    SUBSTITUTE(
      SUBSTITUTE(
        SUBSTITUTE(
          SUBSTITUTE(
            SUBSTITUTE(
              MID(W70,FIND(".",W70)+2,LEN(W70)-FIND(".",W70)-1),
              "_",""
            ),
            "Identification",""
          ),
          "Text",""
        ),
        ".",""
      ),
      " ",""
    ),
    "Identifier","ID"
  )
))</f>
        <v>ram:URIID</v>
      </c>
      <c r="Z70" s="1" t="str">
        <f>Z69&amp;"/"&amp;Y70</f>
        <v>//rsm:CIIHSupplyChainTradeTransaction/ram:ApplicableCIIHSupplyChainTradeAgreement/ram:SellerCITradeParty/ram:DefinedCITradeContact/ram:EmailURICIUniversalCommunication/ram:URIID</v>
      </c>
      <c r="AA70" s="1" t="s">
        <v>4608</v>
      </c>
      <c r="AB70" s="3" t="s">
        <v>3</v>
      </c>
      <c r="AC70" s="1" t="s">
        <v>24</v>
      </c>
      <c r="AD70" s="1" t="s">
        <v>8</v>
      </c>
      <c r="AE70" s="1" t="s">
        <v>24</v>
      </c>
      <c r="AF70" s="1" t="s">
        <v>7</v>
      </c>
      <c r="AG70" s="1" t="s">
        <v>7</v>
      </c>
      <c r="AH70" s="1" t="s">
        <v>24</v>
      </c>
    </row>
    <row r="71" spans="1:34" ht="14.25" customHeight="1">
      <c r="A71" s="1">
        <v>85</v>
      </c>
      <c r="B71" s="1" t="s">
        <v>5596</v>
      </c>
      <c r="C71" s="1" t="s">
        <v>129</v>
      </c>
      <c r="D71" s="1" t="s">
        <v>19</v>
      </c>
      <c r="E71" s="3" t="s">
        <v>16</v>
      </c>
      <c r="G71" s="1" t="s">
        <v>499</v>
      </c>
      <c r="H71" s="1" t="s">
        <v>500</v>
      </c>
      <c r="P71" t="s">
        <v>299</v>
      </c>
      <c r="W71" s="1" t="str">
        <f>K71&amp;L71&amp;M71&amp;N71&amp;O71&amp;P71&amp;Q71&amp;R71&amp;S71&amp;T71</f>
        <v>CI_ Trade_ Party. Postal. CI_ Trade_ Address</v>
      </c>
      <c r="X71" s="1" cm="1">
        <f t="array" ref="X71">_xlfn.IFS(LEN(K71)&gt;0,1,LEN(L71)&gt;0,2,LEN(M71)&gt;0,3,LEN(N71)&gt;0,4,LEN(O71)&gt;0,5,LEN(P71)&gt;0,6,LEN(Q71)&gt;0,7,LEN(R71)&gt;0,8,LEN(S71)&gt;0,9,LEN(T71)&gt;0,10,LEN(U71)&gt;0,11,LEN(V71)&gt;0,12,TRUE,13)</f>
        <v>6</v>
      </c>
      <c r="Y71" s="1" t="str">
        <f>IF(OR("ASMA"=D71,"MA"=D71),"rsm:","ram:")&amp;
IF("ABIE"=D71,
  SUBSTITUTE(
    SUBSTITUTE(
      SUBSTITUTE(W71,". Details","Type"),
      "_",""
    ),
    " ",""
  ),
  IF("ASMA"=D71,
  SUBSTITUTE(
    SUBSTITUTE(
      SUBSTITUTE(W71,". Details",""),
      "_",""
    ),
    " ",""
  ),
  SUBSTITUTE(
    SUBSTITUTE(
      SUBSTITUTE(
        SUBSTITUTE(
          SUBSTITUTE(
            SUBSTITUTE(
              MID(W71,FIND(".",W71)+2,LEN(W71)-FIND(".",W71)-1),
              "_",""
            ),
            "Identification",""
          ),
          "Text",""
        ),
        ".",""
      ),
      " ",""
    ),
    "Identifier","ID"
  )
))</f>
        <v>ram:PostalCITradeAddress</v>
      </c>
      <c r="Z71" s="1" t="str">
        <f>Z$54&amp;"/"&amp;Y71</f>
        <v>//rsm:CIIHSupplyChainTradeTransaction/ram:ApplicableCIIHSupplyChainTradeAgreement/ram:SellerCITradeParty/ram:PostalCITradeAddress</v>
      </c>
      <c r="AA71" s="1" t="s">
        <v>4609</v>
      </c>
      <c r="AB71" s="3" t="s">
        <v>3</v>
      </c>
      <c r="AC71" s="1" t="s">
        <v>24</v>
      </c>
      <c r="AD71" s="1" t="s">
        <v>8</v>
      </c>
      <c r="AE71" s="1" t="s">
        <v>50</v>
      </c>
      <c r="AF71" s="1" t="s">
        <v>50</v>
      </c>
      <c r="AG71" s="1" t="s">
        <v>50</v>
      </c>
      <c r="AH71" s="1" t="s">
        <v>434</v>
      </c>
    </row>
    <row r="72" spans="1:34" ht="14.25" customHeight="1">
      <c r="A72" s="1">
        <v>87</v>
      </c>
      <c r="B72" s="1" t="s">
        <v>5596</v>
      </c>
      <c r="C72" s="1" t="s">
        <v>130</v>
      </c>
      <c r="D72" s="1" t="s">
        <v>11</v>
      </c>
      <c r="E72" s="3" t="s">
        <v>16</v>
      </c>
      <c r="G72" s="1" t="s">
        <v>501</v>
      </c>
      <c r="H72" s="1" t="s">
        <v>502</v>
      </c>
      <c r="R72" t="s">
        <v>300</v>
      </c>
      <c r="W72" s="1" t="str">
        <f>K72&amp;L72&amp;M72&amp;N72&amp;O72&amp;P72&amp;Q72&amp;R72&amp;S72&amp;T72</f>
        <v>CI_ Trade_ Address. Postcode. Code</v>
      </c>
      <c r="X72" s="1" cm="1">
        <f t="array" ref="X72">_xlfn.IFS(LEN(K72)&gt;0,1,LEN(L72)&gt;0,2,LEN(M72)&gt;0,3,LEN(N72)&gt;0,4,LEN(O72)&gt;0,5,LEN(P72)&gt;0,6,LEN(Q72)&gt;0,7,LEN(R72)&gt;0,8,LEN(S72)&gt;0,9,LEN(T72)&gt;0,10,LEN(U72)&gt;0,11,LEN(V72)&gt;0,12,TRUE,13)</f>
        <v>8</v>
      </c>
      <c r="Y72" s="1" t="str">
        <f>IF(OR("ASMA"=D72,"MA"=D72),"rsm:","ram:")&amp;
IF("ABIE"=D72,
  SUBSTITUTE(
    SUBSTITUTE(
      SUBSTITUTE(W72,". Details","Type"),
      "_",""
    ),
    " ",""
  ),
  IF("ASMA"=D72,
  SUBSTITUTE(
    SUBSTITUTE(
      SUBSTITUTE(W72,". Details",""),
      "_",""
    ),
    " ",""
  ),
  SUBSTITUTE(
    SUBSTITUTE(
      SUBSTITUTE(
        SUBSTITUTE(
          SUBSTITUTE(
            SUBSTITUTE(
              MID(W72,FIND(".",W72)+2,LEN(W72)-FIND(".",W72)-1),
              "_",""
            ),
            "Identification",""
          ),
          "Text",""
        ),
        ".",""
      ),
      " ",""
    ),
    "Identifier","ID"
  )
))</f>
        <v>ram:PostcodeCode</v>
      </c>
      <c r="Z72" s="1" t="str">
        <f>Z$71&amp;"/"&amp;Y72</f>
        <v>//rsm:CIIHSupplyChainTradeTransaction/ram:ApplicableCIIHSupplyChainTradeAgreement/ram:SellerCITradeParty/ram:PostalCITradeAddress/ram:PostcodeCode</v>
      </c>
      <c r="AA72" s="1" t="s">
        <v>4610</v>
      </c>
      <c r="AB72" s="3" t="s">
        <v>3</v>
      </c>
      <c r="AC72" s="1" t="s">
        <v>24</v>
      </c>
      <c r="AD72" s="1" t="s">
        <v>8</v>
      </c>
      <c r="AE72" s="1" t="s">
        <v>24</v>
      </c>
      <c r="AF72" s="1" t="s">
        <v>24</v>
      </c>
      <c r="AG72" s="1" t="s">
        <v>7</v>
      </c>
      <c r="AH72" s="1" t="s">
        <v>24</v>
      </c>
    </row>
    <row r="73" spans="1:34" ht="14.25" customHeight="1">
      <c r="A73" s="1">
        <v>88</v>
      </c>
      <c r="B73" s="1" t="s">
        <v>5596</v>
      </c>
      <c r="C73" s="1" t="s">
        <v>131</v>
      </c>
      <c r="D73" s="1" t="s">
        <v>11</v>
      </c>
      <c r="E73" s="3" t="s">
        <v>16</v>
      </c>
      <c r="G73" s="1" t="s">
        <v>503</v>
      </c>
      <c r="H73" s="1" t="s">
        <v>504</v>
      </c>
      <c r="R73" t="s">
        <v>301</v>
      </c>
      <c r="W73" s="1" t="str">
        <f>K73&amp;L73&amp;M73&amp;N73&amp;O73&amp;P73&amp;Q73&amp;R73&amp;S73&amp;T73</f>
        <v>CI_ Trade_ Address. Line One. Text</v>
      </c>
      <c r="X73" s="1" cm="1">
        <f t="array" ref="X73">_xlfn.IFS(LEN(K73)&gt;0,1,LEN(L73)&gt;0,2,LEN(M73)&gt;0,3,LEN(N73)&gt;0,4,LEN(O73)&gt;0,5,LEN(P73)&gt;0,6,LEN(Q73)&gt;0,7,LEN(R73)&gt;0,8,LEN(S73)&gt;0,9,LEN(T73)&gt;0,10,LEN(U73)&gt;0,11,LEN(V73)&gt;0,12,TRUE,13)</f>
        <v>8</v>
      </c>
      <c r="Y73" s="1" t="str">
        <f>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4611</v>
      </c>
      <c r="AB73" s="3" t="s">
        <v>3</v>
      </c>
      <c r="AC73" s="1" t="s">
        <v>24</v>
      </c>
      <c r="AD73" s="1" t="s">
        <v>8</v>
      </c>
      <c r="AE73" s="1" t="s">
        <v>50</v>
      </c>
      <c r="AF73" s="1" t="s">
        <v>50</v>
      </c>
      <c r="AG73" s="1" t="s">
        <v>50</v>
      </c>
      <c r="AH73" s="1" t="s">
        <v>434</v>
      </c>
    </row>
    <row r="74" spans="1:34" ht="14.25" customHeight="1">
      <c r="A74" s="1">
        <v>89</v>
      </c>
      <c r="B74" s="1" t="s">
        <v>5596</v>
      </c>
      <c r="C74" s="1" t="s">
        <v>132</v>
      </c>
      <c r="D74" s="1" t="s">
        <v>11</v>
      </c>
      <c r="E74" s="3" t="s">
        <v>16</v>
      </c>
      <c r="G74" s="1" t="s">
        <v>505</v>
      </c>
      <c r="H74" s="1" t="s">
        <v>506</v>
      </c>
      <c r="R74" t="s">
        <v>133</v>
      </c>
      <c r="W74" s="1" t="str">
        <f>K74&amp;L74&amp;M74&amp;N74&amp;O74&amp;P74&amp;Q74&amp;R74&amp;S74&amp;T74</f>
        <v>CI_ Trade_ Address. Line Two. Text</v>
      </c>
      <c r="X74" s="1" cm="1">
        <f t="array" ref="X74">_xlfn.IFS(LEN(K74)&gt;0,1,LEN(L74)&gt;0,2,LEN(M74)&gt;0,3,LEN(N74)&gt;0,4,LEN(O74)&gt;0,5,LEN(P74)&gt;0,6,LEN(Q74)&gt;0,7,LEN(R74)&gt;0,8,LEN(S74)&gt;0,9,LEN(T74)&gt;0,10,LEN(U74)&gt;0,11,LEN(V74)&gt;0,12,TRUE,13)</f>
        <v>8</v>
      </c>
      <c r="Y74" s="1" t="str">
        <f>IF(OR("ASMA"=D74,"MA"=D74),"rsm:","ram:")&amp;
IF("ABIE"=D74,
  SUBSTITUTE(
    SUBSTITUTE(
      SUBSTITUTE(W74,". Details","Type"),
      "_",""
    ),
    " ",""
  ),
  IF("ASMA"=D74,
  SUBSTITUTE(
    SUBSTITUTE(
      SUBSTITUTE(W74,". Details",""),
      "_",""
    ),
    " ",""
  ),
  SUBSTITUTE(
    SUBSTITUTE(
      SUBSTITUTE(
        SUBSTITUTE(
          SUBSTITUTE(
            SUBSTITUTE(
              MID(W74,FIND(".",W74)+2,LEN(W74)-FIND(".",W74)-1),
              "_",""
            ),
            "Identification",""
          ),
          "Text",""
        ),
        ".",""
      ),
      " ",""
    ),
    "Identifier","ID"
  )
))</f>
        <v>ram:LineTwo</v>
      </c>
      <c r="Z74" s="1" t="str">
        <f>Z$71&amp;"/"&amp;Y74</f>
        <v>//rsm:CIIHSupplyChainTradeTransaction/ram:ApplicableCIIHSupplyChainTradeAgreement/ram:SellerCITradeParty/ram:PostalCITradeAddress/ram:LineTwo</v>
      </c>
      <c r="AA74" s="1" t="s">
        <v>4612</v>
      </c>
      <c r="AB74" s="3" t="s">
        <v>6</v>
      </c>
      <c r="AC74" s="1" t="s">
        <v>35</v>
      </c>
      <c r="AD74" s="1" t="s">
        <v>36</v>
      </c>
      <c r="AE74" s="1" t="s">
        <v>50</v>
      </c>
      <c r="AF74" s="1" t="s">
        <v>50</v>
      </c>
      <c r="AG74" s="1" t="s">
        <v>50</v>
      </c>
      <c r="AH74" s="1" t="s">
        <v>434</v>
      </c>
    </row>
    <row r="75" spans="1:34" ht="14.25" customHeight="1">
      <c r="A75" s="1">
        <v>90</v>
      </c>
      <c r="B75" s="1" t="s">
        <v>5596</v>
      </c>
      <c r="C75" s="1" t="s">
        <v>134</v>
      </c>
      <c r="D75" s="1" t="s">
        <v>11</v>
      </c>
      <c r="E75" s="3" t="s">
        <v>16</v>
      </c>
      <c r="G75" s="1" t="s">
        <v>507</v>
      </c>
      <c r="H75" s="1" t="s">
        <v>508</v>
      </c>
      <c r="R75" t="s">
        <v>135</v>
      </c>
      <c r="W75" s="1" t="str">
        <f>K75&amp;L75&amp;M75&amp;N75&amp;O75&amp;P75&amp;Q75&amp;R75&amp;S75&amp;T75</f>
        <v>CI_ Trade_ Address. Line Three. Text</v>
      </c>
      <c r="X75" s="1" cm="1">
        <f t="array" ref="X75">_xlfn.IFS(LEN(K75)&gt;0,1,LEN(L75)&gt;0,2,LEN(M75)&gt;0,3,LEN(N75)&gt;0,4,LEN(O75)&gt;0,5,LEN(P75)&gt;0,6,LEN(Q75)&gt;0,7,LEN(R75)&gt;0,8,LEN(S75)&gt;0,9,LEN(T75)&gt;0,10,LEN(U75)&gt;0,11,LEN(V75)&gt;0,12,TRUE,13)</f>
        <v>8</v>
      </c>
      <c r="Y75" s="1" t="str">
        <f>IF(OR("ASMA"=D75,"MA"=D75),"rsm:","ram:")&amp;
IF("ABIE"=D75,
  SUBSTITUTE(
    SUBSTITUTE(
      SUBSTITUTE(W75,". Details","Type"),
      "_",""
    ),
    " ",""
  ),
  IF("ASMA"=D75,
  SUBSTITUTE(
    SUBSTITUTE(
      SUBSTITUTE(W75,". Details",""),
      "_",""
    ),
    " ",""
  ),
  SUBSTITUTE(
    SUBSTITUTE(
      SUBSTITUTE(
        SUBSTITUTE(
          SUBSTITUTE(
            SUBSTITUTE(
              MID(W75,FIND(".",W75)+2,LEN(W75)-FIND(".",W75)-1),
              "_",""
            ),
            "Identification",""
          ),
          "Text",""
        ),
        ".",""
      ),
      " ",""
    ),
    "Identifier","ID"
  )
))</f>
        <v>ram:LineThree</v>
      </c>
      <c r="Z75" s="1" t="str">
        <f>Z$71&amp;"/"&amp;Y75</f>
        <v>//rsm:CIIHSupplyChainTradeTransaction/ram:ApplicableCIIHSupplyChainTradeAgreement/ram:SellerCITradeParty/ram:PostalCITradeAddress/ram:LineThree</v>
      </c>
      <c r="AA75" s="1" t="s">
        <v>4613</v>
      </c>
      <c r="AB75" s="3" t="s">
        <v>3</v>
      </c>
      <c r="AC75" s="1" t="s">
        <v>35</v>
      </c>
      <c r="AD75" s="1" t="s">
        <v>36</v>
      </c>
      <c r="AE75" s="1" t="s">
        <v>50</v>
      </c>
      <c r="AF75" s="1" t="s">
        <v>50</v>
      </c>
      <c r="AG75" s="1" t="s">
        <v>7</v>
      </c>
      <c r="AH75" s="1" t="s">
        <v>434</v>
      </c>
    </row>
    <row r="76" spans="1:34" ht="14.25" customHeight="1">
      <c r="A76" s="1">
        <v>91</v>
      </c>
      <c r="B76" s="1" t="s">
        <v>5596</v>
      </c>
      <c r="C76" s="1" t="s">
        <v>136</v>
      </c>
      <c r="D76" s="1" t="s">
        <v>11</v>
      </c>
      <c r="E76" s="3" t="s">
        <v>21</v>
      </c>
      <c r="G76" s="1" t="s">
        <v>509</v>
      </c>
      <c r="H76" s="1" t="s">
        <v>510</v>
      </c>
      <c r="R76" t="s">
        <v>137</v>
      </c>
      <c r="W76" s="1" t="str">
        <f>K76&amp;L76&amp;M76&amp;N76&amp;O76&amp;P76&amp;Q76&amp;R76&amp;S76&amp;T76</f>
        <v>CI_ Trade_ Address. Country. Identifier</v>
      </c>
      <c r="X76" s="1" cm="1">
        <f t="array" ref="X76">_xlfn.IFS(LEN(K76)&gt;0,1,LEN(L76)&gt;0,2,LEN(M76)&gt;0,3,LEN(N76)&gt;0,4,LEN(O76)&gt;0,5,LEN(P76)&gt;0,6,LEN(Q76)&gt;0,7,LEN(R76)&gt;0,8,LEN(S76)&gt;0,9,LEN(T76)&gt;0,10,LEN(U76)&gt;0,11,LEN(V76)&gt;0,12,TRUE,13)</f>
        <v>8</v>
      </c>
      <c r="Y76" s="1" t="str">
        <f>IF(OR("ASMA"=D76,"MA"=D76),"rsm:","ram:")&amp;
IF("ABIE"=D76,
  SUBSTITUTE(
    SUBSTITUTE(
      SUBSTITUTE(W76,". Details","Type"),
      "_",""
    ),
    " ",""
  ),
  IF("ASMA"=D76,
  SUBSTITUTE(
    SUBSTITUTE(
      SUBSTITUTE(W76,". Details",""),
      "_",""
    ),
    " ",""
  ),
  SUBSTITUTE(
    SUBSTITUTE(
      SUBSTITUTE(
        SUBSTITUTE(
          SUBSTITUTE(
            SUBSTITUTE(
              MID(W76,FIND(".",W76)+2,LEN(W76)-FIND(".",W76)-1),
              "_",""
            ),
            "Identification",""
          ),
          "Text",""
        ),
        ".",""
      ),
      " ",""
    ),
    "Identifier","ID"
  )
))</f>
        <v>ram:CountryID</v>
      </c>
      <c r="Z76" s="1" t="str">
        <f>Z$71&amp;"/"&amp;Y76</f>
        <v>//rsm:CIIHSupplyChainTradeTransaction/ram:ApplicableCIIHSupplyChainTradeAgreement/ram:SellerCITradeParty/ram:PostalCITradeAddress/ram:CountryID</v>
      </c>
      <c r="AA76" s="1" t="s">
        <v>4614</v>
      </c>
      <c r="AB76" s="3" t="s">
        <v>3</v>
      </c>
      <c r="AC76" s="1" t="s">
        <v>35</v>
      </c>
      <c r="AD76" s="1" t="s">
        <v>36</v>
      </c>
      <c r="AE76" s="1" t="s">
        <v>50</v>
      </c>
      <c r="AF76" s="1" t="s">
        <v>50</v>
      </c>
      <c r="AG76" s="1" t="s">
        <v>7</v>
      </c>
      <c r="AH76" s="1" t="s">
        <v>434</v>
      </c>
    </row>
    <row r="77" spans="1:34" ht="14.25" customHeight="1">
      <c r="A77" s="1">
        <v>92</v>
      </c>
      <c r="B77" s="1" t="s">
        <v>5596</v>
      </c>
      <c r="C77" s="1" t="s">
        <v>3799</v>
      </c>
      <c r="D77" s="1" t="s">
        <v>19</v>
      </c>
      <c r="E77" s="3" t="s">
        <v>21</v>
      </c>
      <c r="G77" s="1" t="s">
        <v>4157</v>
      </c>
      <c r="H77" s="1" t="s">
        <v>4158</v>
      </c>
      <c r="P77" t="s">
        <v>3796</v>
      </c>
      <c r="W77" s="1" t="str">
        <f>K77&amp;L77&amp;M77&amp;N77&amp;O77&amp;P77&amp;Q77&amp;R77&amp;S77&amp;T77</f>
        <v>CI_ Trade_ Party. End Point_ URI. CI_ Universal_ Communication</v>
      </c>
      <c r="X77" s="1" cm="1">
        <f t="array" ref="X77">_xlfn.IFS(LEN(K77)&gt;0,1,LEN(L77)&gt;0,2,LEN(M77)&gt;0,3,LEN(N77)&gt;0,4,LEN(O77)&gt;0,5,LEN(P77)&gt;0,6,LEN(Q77)&gt;0,7,LEN(R77)&gt;0,8,LEN(S77)&gt;0,9,LEN(T77)&gt;0,10,LEN(U77)&gt;0,11,LEN(V77)&gt;0,12,TRUE,13)</f>
        <v>6</v>
      </c>
      <c r="Y77" s="1" t="str">
        <f>IF(OR("ASMA"=D77,"MA"=D77),"rsm:","ram:")&amp;
IF("ABIE"=D77,
  SUBSTITUTE(
    SUBSTITUTE(
      SUBSTITUTE(W77,". Details","Type"),
      "_",""
    ),
    " ",""
  ),
  IF("ASMA"=D77,
  SUBSTITUTE(
    SUBSTITUTE(
      SUBSTITUTE(W77,". Details",""),
      "_",""
    ),
    " ",""
  ),
  SUBSTITUTE(
    SUBSTITUTE(
      SUBSTITUTE(
        SUBSTITUTE(
          SUBSTITUTE(
            SUBSTITUTE(
              MID(W77,FIND(".",W77)+2,LEN(W77)-FIND(".",W77)-1),
              "_",""
            ),
            "Identification",""
          ),
          "Text",""
        ),
        ".",""
      ),
      " ",""
    ),
    "Identifier","ID"
  )
))</f>
        <v>ram:EndPointURICIUniversalCommunication</v>
      </c>
      <c r="Z77" s="1" t="str">
        <f>Z$54&amp;"/"&amp;Y77</f>
        <v>//rsm:CIIHSupplyChainTradeTransaction/ram:ApplicableCIIHSupplyChainTradeAgreement/ram:SellerCITradeParty/ram:EndPointURICIUniversalCommunication</v>
      </c>
      <c r="AA77" s="1" t="s">
        <v>4615</v>
      </c>
      <c r="AB77" s="3" t="s">
        <v>3</v>
      </c>
      <c r="AC77" s="1" t="s">
        <v>144</v>
      </c>
      <c r="AD77" s="1" t="s">
        <v>36</v>
      </c>
      <c r="AE77" s="1" t="s">
        <v>54</v>
      </c>
      <c r="AF77" s="1" t="s">
        <v>54</v>
      </c>
      <c r="AG77" s="1" t="s">
        <v>7</v>
      </c>
      <c r="AH77" s="1" t="s">
        <v>22</v>
      </c>
    </row>
    <row r="78" spans="1:34" ht="14.25" customHeight="1">
      <c r="A78" s="1">
        <v>94</v>
      </c>
      <c r="B78" s="1" t="s">
        <v>5596</v>
      </c>
      <c r="C78" s="1" t="s">
        <v>3798</v>
      </c>
      <c r="D78" s="1" t="s">
        <v>11</v>
      </c>
      <c r="E78" s="3" t="s">
        <v>21</v>
      </c>
      <c r="G78" s="1" t="s">
        <v>4159</v>
      </c>
      <c r="H78" s="1" t="s">
        <v>4160</v>
      </c>
      <c r="R78" t="s">
        <v>3797</v>
      </c>
      <c r="W78" s="1" t="str">
        <f>K78&amp;L78&amp;M78&amp;N78&amp;O78&amp;P78&amp;Q78&amp;R78&amp;S78&amp;T78</f>
        <v>CI_ Universal_ Communication. Channel. Code</v>
      </c>
      <c r="X78" s="1" cm="1">
        <f t="array" ref="X78">_xlfn.IFS(LEN(K78)&gt;0,1,LEN(L78)&gt;0,2,LEN(M78)&gt;0,3,LEN(N78)&gt;0,4,LEN(O78)&gt;0,5,LEN(P78)&gt;0,6,LEN(Q78)&gt;0,7,LEN(R78)&gt;0,8,LEN(S78)&gt;0,9,LEN(T78)&gt;0,10,LEN(U78)&gt;0,11,LEN(V78)&gt;0,12,TRUE,13)</f>
        <v>8</v>
      </c>
      <c r="Y78" s="1" t="str">
        <f>IF(OR("ASMA"=D78,"MA"=D78),"rsm:","ram:")&amp;
IF("ABIE"=D78,
  SUBSTITUTE(
    SUBSTITUTE(
      SUBSTITUTE(W78,". Details","Type"),
      "_",""
    ),
    " ",""
  ),
  IF("ASMA"=D78,
  SUBSTITUTE(
    SUBSTITUTE(
      SUBSTITUTE(W78,". Details",""),
      "_",""
    ),
    " ",""
  ),
  SUBSTITUTE(
    SUBSTITUTE(
      SUBSTITUTE(
        SUBSTITUTE(
          SUBSTITUTE(
            SUBSTITUTE(
              MID(W78,FIND(".",W78)+2,LEN(W78)-FIND(".",W78)-1),
              "_",""
            ),
            "Identification",""
          ),
          "Text",""
        ),
        ".",""
      ),
      " ",""
    ),
    "Identifier","ID"
  )
))</f>
        <v>ram:ChannelCode</v>
      </c>
      <c r="Z78" s="1" t="str">
        <f>Z$77&amp;"/"&amp;Y78</f>
        <v>//rsm:CIIHSupplyChainTradeTransaction/ram:ApplicableCIIHSupplyChainTradeAgreement/ram:SellerCITradeParty/ram:EndPointURICIUniversalCommunication/ram:ChannelCode</v>
      </c>
      <c r="AA78" s="1" t="s">
        <v>4616</v>
      </c>
      <c r="AB78" s="3" t="s">
        <v>3</v>
      </c>
      <c r="AC78" s="1" t="s">
        <v>24</v>
      </c>
      <c r="AD78" s="1" t="s">
        <v>8</v>
      </c>
      <c r="AE78" s="1" t="s">
        <v>24</v>
      </c>
      <c r="AF78" s="1" t="s">
        <v>7</v>
      </c>
      <c r="AG78" s="1" t="s">
        <v>7</v>
      </c>
      <c r="AH78" s="1" t="s">
        <v>24</v>
      </c>
    </row>
    <row r="79" spans="1:34" ht="14.25" customHeight="1">
      <c r="A79" s="1">
        <v>95</v>
      </c>
      <c r="B79" s="1" t="s">
        <v>5596</v>
      </c>
      <c r="C79" s="1" t="s">
        <v>125</v>
      </c>
      <c r="D79" s="1" t="s">
        <v>11</v>
      </c>
      <c r="E79" s="3" t="s">
        <v>21</v>
      </c>
      <c r="G79" s="1" t="s">
        <v>4161</v>
      </c>
      <c r="H79" s="1" t="s">
        <v>4162</v>
      </c>
      <c r="R79" t="s">
        <v>882</v>
      </c>
      <c r="W79" s="1" t="str">
        <f>K79&amp;L79&amp;M79&amp;N79&amp;O79&amp;P79&amp;Q79&amp;R79&amp;S79&amp;T79</f>
        <v>CI_ Universal_ Communication. Complete Number. Text</v>
      </c>
      <c r="X79" s="1" cm="1">
        <f t="array" ref="X79">_xlfn.IFS(LEN(K79)&gt;0,1,LEN(L79)&gt;0,2,LEN(M79)&gt;0,3,LEN(N79)&gt;0,4,LEN(O79)&gt;0,5,LEN(P79)&gt;0,6,LEN(Q79)&gt;0,7,LEN(R79)&gt;0,8,LEN(S79)&gt;0,9,LEN(T79)&gt;0,10,LEN(U79)&gt;0,11,LEN(V79)&gt;0,12,TRUE,13)</f>
        <v>8</v>
      </c>
      <c r="Y79" s="1" t="str">
        <f>IF(OR("ASMA"=D79,"MA"=D79),"rsm:","ram:")&amp;
IF("ABIE"=D79,
  SUBSTITUTE(
    SUBSTITUTE(
      SUBSTITUTE(W79,". Details","Type"),
      "_",""
    ),
    " ",""
  ),
  IF("ASMA"=D79,
  SUBSTITUTE(
    SUBSTITUTE(
      SUBSTITUTE(W79,". Details",""),
      "_",""
    ),
    " ",""
  ),
  SUBSTITUTE(
    SUBSTITUTE(
      SUBSTITUTE(
        SUBSTITUTE(
          SUBSTITUTE(
            SUBSTITUTE(
              MID(W79,FIND(".",W79)+2,LEN(W79)-FIND(".",W79)-1),
              "_",""
            ),
            "Identification",""
          ),
          "Text",""
        ),
        ".",""
      ),
      " ",""
    ),
    "Identifier","ID"
  )
))</f>
        <v>ram:CompleteNumber</v>
      </c>
      <c r="Z79" s="1" t="str">
        <f>Z$77&amp;"/"&amp;Y79</f>
        <v>//rsm:CIIHSupplyChainTradeTransaction/ram:ApplicableCIIHSupplyChainTradeAgreement/ram:SellerCITradeParty/ram:EndPointURICIUniversalCommunication/ram:CompleteNumber</v>
      </c>
      <c r="AA79" s="1" t="s">
        <v>4617</v>
      </c>
      <c r="AB79" s="3" t="s">
        <v>3</v>
      </c>
      <c r="AC79" s="1" t="s">
        <v>24</v>
      </c>
      <c r="AD79" s="1" t="s">
        <v>8</v>
      </c>
      <c r="AE79" s="1" t="s">
        <v>106</v>
      </c>
      <c r="AF79" s="1" t="s">
        <v>106</v>
      </c>
      <c r="AG79" s="1" t="s">
        <v>514</v>
      </c>
      <c r="AH79" s="1" t="s">
        <v>434</v>
      </c>
    </row>
    <row r="80" spans="1:34" ht="14.25" customHeight="1">
      <c r="A80" s="1">
        <v>96</v>
      </c>
      <c r="B80" s="1" t="s">
        <v>5596</v>
      </c>
      <c r="C80" s="1" t="s">
        <v>138</v>
      </c>
      <c r="D80" s="1" t="s">
        <v>19</v>
      </c>
      <c r="E80" s="3" t="s">
        <v>21</v>
      </c>
      <c r="G80" s="1" t="s">
        <v>140</v>
      </c>
      <c r="H80" s="1" t="s">
        <v>511</v>
      </c>
      <c r="N80" t="s">
        <v>139</v>
      </c>
      <c r="W80" s="1" t="str">
        <f>K80&amp;L80&amp;M80&amp;N80&amp;O80&amp;P80&amp;Q80&amp;R80&amp;S80&amp;T80</f>
        <v>CIIH_ Supply Chain_ Trade Agreement. Buyer. CI_ Trade_ Party</v>
      </c>
      <c r="X80" s="1" cm="1">
        <f t="array" ref="X80">_xlfn.IFS(LEN(K80)&gt;0,1,LEN(L80)&gt;0,2,LEN(M80)&gt;0,3,LEN(N80)&gt;0,4,LEN(O80)&gt;0,5,LEN(P80)&gt;0,6,LEN(Q80)&gt;0,7,LEN(R80)&gt;0,8,LEN(S80)&gt;0,9,LEN(T80)&gt;0,10,LEN(U80)&gt;0,11,LEN(V80)&gt;0,12,TRUE,13)</f>
        <v>4</v>
      </c>
      <c r="Y80" s="1" t="str">
        <f>IF(OR("ASMA"=D80,"MA"=D80),"rsm:","ram:")&amp;
IF("ABIE"=D80,
  SUBSTITUTE(
    SUBSTITUTE(
      SUBSTITUTE(W80,". Details","Type"),
      "_",""
    ),
    " ",""
  ),
  IF("ASMA"=D80,
  SUBSTITUTE(
    SUBSTITUTE(
      SUBSTITUTE(W80,". Details",""),
      "_",""
    ),
    " ",""
  ),
  SUBSTITUTE(
    SUBSTITUTE(
      SUBSTITUTE(
        SUBSTITUTE(
          SUBSTITUTE(
            SUBSTITUTE(
              MID(W80,FIND(".",W80)+2,LEN(W80)-FIND(".",W80)-1),
              "_",""
            ),
            "Identification",""
          ),
          "Text",""
        ),
        ".",""
      ),
      " ",""
    ),
    "Identifier","ID"
  )
))</f>
        <v>ram:BuyerCITradeParty</v>
      </c>
      <c r="Z80" s="1" t="str">
        <f>Z$53&amp;"/"&amp;Y80</f>
        <v>//rsm:CIIHSupplyChainTradeTransaction/ram:ApplicableCIIHSupplyChainTradeAgreement/ram:BuyerCITradeParty</v>
      </c>
      <c r="AA80" s="1" t="s">
        <v>4618</v>
      </c>
      <c r="AB80" s="3" t="s">
        <v>3</v>
      </c>
      <c r="AC80" s="1" t="s">
        <v>0</v>
      </c>
      <c r="AD80" s="1" t="s">
        <v>109</v>
      </c>
      <c r="AE80" s="1" t="s">
        <v>50</v>
      </c>
      <c r="AF80" s="1" t="s">
        <v>50</v>
      </c>
      <c r="AG80" s="1" t="s">
        <v>7</v>
      </c>
      <c r="AH80" s="1" t="s">
        <v>434</v>
      </c>
    </row>
    <row r="81" spans="1:34" ht="14.25" customHeight="1">
      <c r="A81" s="1">
        <v>98</v>
      </c>
      <c r="B81" s="1" t="s">
        <v>5596</v>
      </c>
      <c r="C81" s="1" t="s">
        <v>104</v>
      </c>
      <c r="D81" s="1" t="s">
        <v>11</v>
      </c>
      <c r="E81" s="3" t="s">
        <v>21</v>
      </c>
      <c r="G81" s="1" t="s">
        <v>4163</v>
      </c>
      <c r="H81" s="1" t="s">
        <v>4164</v>
      </c>
      <c r="P81" t="s">
        <v>105</v>
      </c>
      <c r="W81" s="1" t="str">
        <f>K81&amp;L81&amp;M81&amp;N81&amp;O81&amp;P81&amp;Q81&amp;R81&amp;S81&amp;T81</f>
        <v>CI_ Trade_ Party. Identification. Identifier</v>
      </c>
      <c r="X81" s="1" cm="1">
        <f t="array" ref="X81">_xlfn.IFS(LEN(K81)&gt;0,1,LEN(L81)&gt;0,2,LEN(M81)&gt;0,3,LEN(N81)&gt;0,4,LEN(O81)&gt;0,5,LEN(P81)&gt;0,6,LEN(Q81)&gt;0,7,LEN(R81)&gt;0,8,LEN(S81)&gt;0,9,LEN(T81)&gt;0,10,LEN(U81)&gt;0,11,LEN(V81)&gt;0,12,TRUE,13)</f>
        <v>6</v>
      </c>
      <c r="Y81" s="1" t="str">
        <f>IF(OR("ASMA"=D81,"MA"=D81),"rsm:","ram:")&amp;
IF("ABIE"=D81,
  SUBSTITUTE(
    SUBSTITUTE(
      SUBSTITUTE(W81,". Details","Type"),
      "_",""
    ),
    " ",""
  ),
  IF("ASMA"=D81,
  SUBSTITUTE(
    SUBSTITUTE(
      SUBSTITUTE(W81,". Details",""),
      "_",""
    ),
    " ",""
  ),
  SUBSTITUTE(
    SUBSTITUTE(
      SUBSTITUTE(
        SUBSTITUTE(
          SUBSTITUTE(
            SUBSTITUTE(
              MID(W81,FIND(".",W81)+2,LEN(W81)-FIND(".",W81)-1),
              "_",""
            ),
            "Identification",""
          ),
          "Text",""
        ),
        ".",""
      ),
      " ",""
    ),
    "Identifier","ID"
  )
))</f>
        <v>ram:ID</v>
      </c>
      <c r="Z81" s="1" t="str">
        <f>Z$80&amp;"/"&amp;Y81</f>
        <v>//rsm:CIIHSupplyChainTradeTransaction/ram:ApplicableCIIHSupplyChainTradeAgreement/ram:BuyerCITradeParty/ram:ID</v>
      </c>
      <c r="AA81" s="1" t="s">
        <v>4619</v>
      </c>
      <c r="AB81" s="3" t="s">
        <v>3</v>
      </c>
      <c r="AC81" s="1" t="s">
        <v>0</v>
      </c>
      <c r="AD81" s="1" t="s">
        <v>476</v>
      </c>
      <c r="AE81" s="1" t="s">
        <v>50</v>
      </c>
      <c r="AF81" s="1" t="s">
        <v>50</v>
      </c>
      <c r="AG81" s="1" t="s">
        <v>7</v>
      </c>
      <c r="AH81" s="1" t="s">
        <v>434</v>
      </c>
    </row>
    <row r="82" spans="1:34" ht="14.25" customHeight="1">
      <c r="A82" s="1">
        <v>99</v>
      </c>
      <c r="B82" s="1" t="s">
        <v>5596</v>
      </c>
      <c r="C82" s="1" t="s">
        <v>107</v>
      </c>
      <c r="D82" s="1" t="s">
        <v>11</v>
      </c>
      <c r="E82" s="3" t="s">
        <v>16</v>
      </c>
      <c r="G82" s="1" t="s">
        <v>4165</v>
      </c>
      <c r="H82" s="1" t="s">
        <v>4166</v>
      </c>
      <c r="P82" t="s">
        <v>108</v>
      </c>
      <c r="W82" s="1" t="str">
        <f>K82&amp;L82&amp;M82&amp;N82&amp;O82&amp;P82&amp;Q82&amp;R82&amp;S82&amp;T82</f>
        <v>CI_ Trade_ Party. Global_ Identification. Identifier</v>
      </c>
      <c r="X82" s="1" cm="1">
        <f t="array" ref="X82">_xlfn.IFS(LEN(K82)&gt;0,1,LEN(L82)&gt;0,2,LEN(M82)&gt;0,3,LEN(N82)&gt;0,4,LEN(O82)&gt;0,5,LEN(P82)&gt;0,6,LEN(Q82)&gt;0,7,LEN(R82)&gt;0,8,LEN(S82)&gt;0,9,LEN(T82)&gt;0,10,LEN(U82)&gt;0,11,LEN(V82)&gt;0,12,TRUE,13)</f>
        <v>6</v>
      </c>
      <c r="Y82" s="1" t="str">
        <f>IF(OR("ASMA"=D82,"MA"=D82),"rsm:","ram:")&amp;
IF("ABIE"=D82,
  SUBSTITUTE(
    SUBSTITUTE(
      SUBSTITUTE(W82,". Details","Type"),
      "_",""
    ),
    " ",""
  ),
  IF("ASMA"=D82,
  SUBSTITUTE(
    SUBSTITUTE(
      SUBSTITUTE(W82,". Details",""),
      "_",""
    ),
    " ",""
  ),
  SUBSTITUTE(
    SUBSTITUTE(
      SUBSTITUTE(
        SUBSTITUTE(
          SUBSTITUTE(
            SUBSTITUTE(
              MID(W82,FIND(".",W82)+2,LEN(W82)-FIND(".",W82)-1),
              "_",""
            ),
            "Identification",""
          ),
          "Text",""
        ),
        ".",""
      ),
      " ",""
    ),
    "Identifier","ID"
  )
))</f>
        <v>ram:GlobalID</v>
      </c>
      <c r="Z82" s="1" t="str">
        <f>Z$80&amp;"/"&amp;Y82</f>
        <v>//rsm:CIIHSupplyChainTradeTransaction/ram:ApplicableCIIHSupplyChainTradeAgreement/ram:BuyerCITradeParty/ram:GlobalID</v>
      </c>
      <c r="AA82" s="1" t="s">
        <v>4620</v>
      </c>
    </row>
    <row r="83" spans="1:34" ht="14.25" customHeight="1">
      <c r="A83" s="1">
        <v>100</v>
      </c>
      <c r="B83" s="1" t="s">
        <v>5596</v>
      </c>
      <c r="C83" s="1" t="s">
        <v>110</v>
      </c>
      <c r="D83" s="1" t="s">
        <v>11</v>
      </c>
      <c r="E83" s="3" t="s">
        <v>21</v>
      </c>
      <c r="G83" s="1" t="s">
        <v>517</v>
      </c>
      <c r="H83" s="1" t="s">
        <v>518</v>
      </c>
      <c r="P83" t="s">
        <v>141</v>
      </c>
      <c r="W83" s="1" t="str">
        <f>K83&amp;L83&amp;M83&amp;N83&amp;O83&amp;P83&amp;Q83&amp;R83&amp;S83&amp;T83</f>
        <v>CI_ Trade_ Party. Name. Text</v>
      </c>
      <c r="X83" s="1" cm="1">
        <f t="array" ref="X83">_xlfn.IFS(LEN(K83)&gt;0,1,LEN(L83)&gt;0,2,LEN(M83)&gt;0,3,LEN(N83)&gt;0,4,LEN(O83)&gt;0,5,LEN(P83)&gt;0,6,LEN(Q83)&gt;0,7,LEN(R83)&gt;0,8,LEN(S83)&gt;0,9,LEN(T83)&gt;0,10,LEN(U83)&gt;0,11,LEN(V83)&gt;0,12,TRUE,13)</f>
        <v>6</v>
      </c>
      <c r="Y83" s="1" t="str">
        <f>IF(OR("ASMA"=D83,"MA"=D83),"rsm:","ram:")&amp;
IF("ABIE"=D83,
  SUBSTITUTE(
    SUBSTITUTE(
      SUBSTITUTE(W83,". Details","Type"),
      "_",""
    ),
    " ",""
  ),
  IF("ASMA"=D83,
  SUBSTITUTE(
    SUBSTITUTE(
      SUBSTITUTE(W83,". Details",""),
      "_",""
    ),
    " ",""
  ),
  SUBSTITUTE(
    SUBSTITUTE(
      SUBSTITUTE(
        SUBSTITUTE(
          SUBSTITUTE(
            SUBSTITUTE(
              MID(W83,FIND(".",W83)+2,LEN(W83)-FIND(".",W83)-1),
              "_",""
            ),
            "Identification",""
          ),
          "Text",""
        ),
        ".",""
      ),
      " ",""
    ),
    "Identifier","ID"
  )
))</f>
        <v>ram:Name</v>
      </c>
      <c r="Z83" s="1" t="str">
        <f>Z$80&amp;"/"&amp;Y83</f>
        <v>//rsm:CIIHSupplyChainTradeTransaction/ram:ApplicableCIIHSupplyChainTradeAgreement/ram:BuyerCITradeParty/ram:Name</v>
      </c>
      <c r="AA83" s="1" t="s">
        <v>4621</v>
      </c>
    </row>
    <row r="84" spans="1:34" ht="14.25" customHeight="1">
      <c r="A84" s="23">
        <v>101</v>
      </c>
      <c r="B84" s="1" t="s">
        <v>5596</v>
      </c>
      <c r="C84" s="23" t="s">
        <v>473</v>
      </c>
      <c r="D84" s="23" t="s">
        <v>11</v>
      </c>
      <c r="E84" s="24" t="s">
        <v>16</v>
      </c>
      <c r="F84" s="23"/>
      <c r="G84" s="23" t="s">
        <v>474</v>
      </c>
      <c r="H84" s="23" t="s">
        <v>519</v>
      </c>
      <c r="P84" t="s">
        <v>880</v>
      </c>
      <c r="W84" s="1" t="str">
        <f>K84&amp;L84&amp;M84&amp;N84&amp;O84&amp;P84&amp;Q84&amp;R84&amp;S84&amp;T84</f>
        <v>CI_ Trade_ Party. Registered_ Identification. Identifier</v>
      </c>
      <c r="X84" s="1" cm="1">
        <f t="array" ref="X84">_xlfn.IFS(LEN(K84)&gt;0,1,LEN(L84)&gt;0,2,LEN(M84)&gt;0,3,LEN(N84)&gt;0,4,LEN(O84)&gt;0,5,LEN(P84)&gt;0,6,LEN(Q84)&gt;0,7,LEN(R84)&gt;0,8,LEN(S84)&gt;0,9,LEN(T84)&gt;0,10,LEN(U84)&gt;0,11,LEN(V84)&gt;0,12,TRUE,13)</f>
        <v>6</v>
      </c>
      <c r="Y84" s="1" t="str">
        <f>IF(OR("ASMA"=D84,"MA"=D84),"rsm:","ram:")&amp;
IF("ABIE"=D84,
  SUBSTITUTE(
    SUBSTITUTE(
      SUBSTITUTE(W84,". Details","Type"),
      "_",""
    ),
    " ",""
  ),
  IF("ASMA"=D84,
  SUBSTITUTE(
    SUBSTITUTE(
      SUBSTITUTE(W84,". Details",""),
      "_",""
    ),
    " ",""
  ),
  SUBSTITUTE(
    SUBSTITUTE(
      SUBSTITUTE(
        SUBSTITUTE(
          SUBSTITUTE(
            SUBSTITUTE(
              MID(W84,FIND(".",W84)+2,LEN(W84)-FIND(".",W84)-1),
              "_",""
            ),
            "Identification",""
          ),
          "Text",""
        ),
        ".",""
      ),
      " ",""
    ),
    "Identifier","ID"
  )
))</f>
        <v>ram:RegisteredID</v>
      </c>
      <c r="Z84" s="1" t="str">
        <f>Z$80&amp;"/"&amp;Y84</f>
        <v>//rsm:CIIHSupplyChainTradeTransaction/ram:ApplicableCIIHSupplyChainTradeAgreement/ram:BuyerCITradeParty/ram:RegisteredID</v>
      </c>
      <c r="AA84" s="1" t="s">
        <v>4622</v>
      </c>
    </row>
    <row r="85" spans="1:34" ht="14.25" customHeight="1">
      <c r="A85" s="23">
        <v>102</v>
      </c>
      <c r="B85" s="1" t="s">
        <v>5596</v>
      </c>
      <c r="C85" s="23" t="s">
        <v>4150</v>
      </c>
      <c r="D85" s="23" t="s">
        <v>11</v>
      </c>
      <c r="E85" s="24" t="s">
        <v>21</v>
      </c>
      <c r="F85" s="23"/>
      <c r="G85" s="23" t="s">
        <v>4168</v>
      </c>
      <c r="H85" s="23" t="s">
        <v>4152</v>
      </c>
      <c r="P85" t="s">
        <v>5757</v>
      </c>
      <c r="W85" s="1" t="str">
        <f>K85&amp;L85&amp;M85&amp;N85&amp;O85&amp;P85&amp;Q85&amp;R85&amp;S85&amp;T85</f>
        <v>CI_ Trade_ Party. Type. Code</v>
      </c>
      <c r="X85" s="1" cm="1">
        <f t="array" ref="X85">_xlfn.IFS(LEN(K85)&gt;0,1,LEN(L85)&gt;0,2,LEN(M85)&gt;0,3,LEN(N85)&gt;0,4,LEN(O85)&gt;0,5,LEN(P85)&gt;0,6,LEN(Q85)&gt;0,7,LEN(R85)&gt;0,8,LEN(S85)&gt;0,9,LEN(T85)&gt;0,10,LEN(U85)&gt;0,11,LEN(V85)&gt;0,12,TRUE,13)</f>
        <v>6</v>
      </c>
      <c r="Y85" s="1" t="str">
        <f>IF(OR("ASMA"=D85,"MA"=D85),"rsm:","ram:")&amp;
IF("ABIE"=D85,
  SUBSTITUTE(
    SUBSTITUTE(
      SUBSTITUTE(W85,". Details","Type"),
      "_",""
    ),
    " ",""
  ),
  IF("ASMA"=D85,
  SUBSTITUTE(
    SUBSTITUTE(
      SUBSTITUTE(W85,". Details",""),
      "_",""
    ),
    " ",""
  ),
  SUBSTITUTE(
    SUBSTITUTE(
      SUBSTITUTE(
        SUBSTITUTE(
          SUBSTITUTE(
            SUBSTITUTE(
              MID(W85,FIND(".",W85)+2,LEN(W85)-FIND(".",W85)-1),
              "_",""
            ),
            "Identification",""
          ),
          "Text",""
        ),
        ".",""
      ),
      " ",""
    ),
    "Identifier","ID"
  )
))</f>
        <v>ram:TypeCode</v>
      </c>
      <c r="Z85" s="1" t="str">
        <f>Z$80&amp;"/"&amp;Y85</f>
        <v>//rsm:CIIHSupplyChainTradeTransaction/ram:ApplicableCIIHSupplyChainTradeAgreement/ram:BuyerCITradeParty/ram:TypeCode</v>
      </c>
      <c r="AA85" s="1" t="s">
        <v>4623</v>
      </c>
    </row>
    <row r="86" spans="1:34" ht="14.25" customHeight="1">
      <c r="A86" s="1">
        <v>103</v>
      </c>
      <c r="B86" s="1" t="s">
        <v>5596</v>
      </c>
      <c r="C86" s="1" t="s">
        <v>112</v>
      </c>
      <c r="D86" s="1" t="s">
        <v>19</v>
      </c>
      <c r="E86" s="3" t="s">
        <v>16</v>
      </c>
      <c r="G86" s="1" t="s">
        <v>142</v>
      </c>
      <c r="H86" s="1" t="s">
        <v>143</v>
      </c>
      <c r="P86" t="s">
        <v>113</v>
      </c>
      <c r="W86" s="1" t="str">
        <f>K86&amp;L86&amp;M86&amp;N86&amp;O86&amp;P86&amp;Q86&amp;R86&amp;S86&amp;T86</f>
        <v>CI_ Trade_ Party. Defined. CI_ Trade_ Contact</v>
      </c>
      <c r="X86" s="1" cm="1">
        <f t="array" ref="X86">_xlfn.IFS(LEN(K86)&gt;0,1,LEN(L86)&gt;0,2,LEN(M86)&gt;0,3,LEN(N86)&gt;0,4,LEN(O86)&gt;0,5,LEN(P86)&gt;0,6,LEN(Q86)&gt;0,7,LEN(R86)&gt;0,8,LEN(S86)&gt;0,9,LEN(T86)&gt;0,10,LEN(U86)&gt;0,11,LEN(V86)&gt;0,12,TRUE,13)</f>
        <v>6</v>
      </c>
      <c r="Y86" s="1" t="str">
        <f>IF(OR("ASMA"=D86,"MA"=D86),"rsm:","ram:")&amp;
IF("ABIE"=D86,
  SUBSTITUTE(
    SUBSTITUTE(
      SUBSTITUTE(W86,". Details","Type"),
      "_",""
    ),
    " ",""
  ),
  IF("ASMA"=D86,
  SUBSTITUTE(
    SUBSTITUTE(
      SUBSTITUTE(W86,". Details",""),
      "_",""
    ),
    " ",""
  ),
  SUBSTITUTE(
    SUBSTITUTE(
      SUBSTITUTE(
        SUBSTITUTE(
          SUBSTITUTE(
            SUBSTITUTE(
              MID(W86,FIND(".",W86)+2,LEN(W86)-FIND(".",W86)-1),
              "_",""
            ),
            "Identification",""
          ),
          "Text",""
        ),
        ".",""
      ),
      " ",""
    ),
    "Identifier","ID"
  )
))</f>
        <v>ram:DefinedCITradeContact</v>
      </c>
      <c r="Z86" s="1" t="str">
        <f>Z$80&amp;"/"&amp;Y86</f>
        <v>//rsm:CIIHSupplyChainTradeTransaction/ram:ApplicableCIIHSupplyChainTradeAgreement/ram:BuyerCITradeParty/ram:DefinedCITradeContact</v>
      </c>
      <c r="AA86" s="1" t="s">
        <v>4624</v>
      </c>
      <c r="AB86" s="3" t="s">
        <v>3</v>
      </c>
      <c r="AC86" s="1" t="s">
        <v>24</v>
      </c>
      <c r="AD86" s="1" t="s">
        <v>8</v>
      </c>
      <c r="AE86" s="1" t="s">
        <v>24</v>
      </c>
      <c r="AF86" s="1" t="s">
        <v>44</v>
      </c>
      <c r="AG86" s="1" t="s">
        <v>7</v>
      </c>
      <c r="AH86" s="1" t="s">
        <v>434</v>
      </c>
    </row>
    <row r="87" spans="1:34" ht="14.25" customHeight="1">
      <c r="A87" s="1">
        <v>105</v>
      </c>
      <c r="B87" s="1" t="s">
        <v>5596</v>
      </c>
      <c r="C87" s="1" t="s">
        <v>115</v>
      </c>
      <c r="D87" s="1" t="s">
        <v>11</v>
      </c>
      <c r="E87" s="3" t="s">
        <v>16</v>
      </c>
      <c r="G87" s="1" t="s">
        <v>4169</v>
      </c>
      <c r="H87" s="1" t="s">
        <v>4170</v>
      </c>
      <c r="R87" t="s">
        <v>116</v>
      </c>
      <c r="W87" s="1" t="str">
        <f>K87&amp;L87&amp;M87&amp;N87&amp;O87&amp;P87&amp;Q87&amp;R87&amp;S87&amp;T87</f>
        <v>CI_ Trade_ Contact. Identification. Identifier</v>
      </c>
      <c r="X87" s="1" cm="1">
        <f t="array" ref="X87">_xlfn.IFS(LEN(K87)&gt;0,1,LEN(L87)&gt;0,2,LEN(M87)&gt;0,3,LEN(N87)&gt;0,4,LEN(O87)&gt;0,5,LEN(P87)&gt;0,6,LEN(Q87)&gt;0,7,LEN(R87)&gt;0,8,LEN(S87)&gt;0,9,LEN(T87)&gt;0,10,LEN(U87)&gt;0,11,LEN(V87)&gt;0,12,TRUE,13)</f>
        <v>8</v>
      </c>
      <c r="Y87" s="1" t="str">
        <f>IF(OR("ASMA"=D87,"MA"=D87),"rsm:","ram:")&amp;
IF("ABIE"=D87,
  SUBSTITUTE(
    SUBSTITUTE(
      SUBSTITUTE(W87,". Details","Type"),
      "_",""
    ),
    " ",""
  ),
  IF("ASMA"=D87,
  SUBSTITUTE(
    SUBSTITUTE(
      SUBSTITUTE(W87,". Details",""),
      "_",""
    ),
    " ",""
  ),
  SUBSTITUTE(
    SUBSTITUTE(
      SUBSTITUTE(
        SUBSTITUTE(
          SUBSTITUTE(
            SUBSTITUTE(
              MID(W87,FIND(".",W87)+2,LEN(W87)-FIND(".",W87)-1),
              "_",""
            ),
            "Identification",""
          ),
          "Text",""
        ),
        ".",""
      ),
      " ",""
    ),
    "Identifier","ID"
  )
))</f>
        <v>ram:ID</v>
      </c>
      <c r="Z87" s="1" t="str">
        <f>Z$86&amp;"/"&amp;Y87</f>
        <v>//rsm:CIIHSupplyChainTradeTransaction/ram:ApplicableCIIHSupplyChainTradeAgreement/ram:BuyerCITradeParty/ram:DefinedCITradeContact/ram:ID</v>
      </c>
      <c r="AA87" s="1" t="s">
        <v>4625</v>
      </c>
      <c r="AB87" s="3" t="s">
        <v>3</v>
      </c>
      <c r="AC87" s="1" t="s">
        <v>24</v>
      </c>
      <c r="AD87" s="1" t="s">
        <v>8</v>
      </c>
      <c r="AE87" s="1" t="s">
        <v>50</v>
      </c>
      <c r="AF87" s="1" t="s">
        <v>50</v>
      </c>
      <c r="AG87" s="1" t="s">
        <v>7</v>
      </c>
      <c r="AH87" s="1" t="s">
        <v>24</v>
      </c>
    </row>
    <row r="88" spans="1:34" ht="14.25" customHeight="1">
      <c r="A88" s="1">
        <v>106</v>
      </c>
      <c r="B88" s="1" t="s">
        <v>5596</v>
      </c>
      <c r="C88" s="1" t="s">
        <v>117</v>
      </c>
      <c r="D88" s="1" t="s">
        <v>11</v>
      </c>
      <c r="E88" s="3" t="s">
        <v>16</v>
      </c>
      <c r="G88" s="1" t="s">
        <v>522</v>
      </c>
      <c r="H88" s="1" t="s">
        <v>523</v>
      </c>
      <c r="R88" t="s">
        <v>118</v>
      </c>
      <c r="W88" s="1" t="str">
        <f>K88&amp;L88&amp;M88&amp;N88&amp;O88&amp;P88&amp;Q88&amp;R88&amp;S88&amp;T88</f>
        <v>CI_ Trade_ Contact. Person Name. Text</v>
      </c>
      <c r="X88" s="1" cm="1">
        <f t="array" ref="X88">_xlfn.IFS(LEN(K88)&gt;0,1,LEN(L88)&gt;0,2,LEN(M88)&gt;0,3,LEN(N88)&gt;0,4,LEN(O88)&gt;0,5,LEN(P88)&gt;0,6,LEN(Q88)&gt;0,7,LEN(R88)&gt;0,8,LEN(S88)&gt;0,9,LEN(T88)&gt;0,10,LEN(U88)&gt;0,11,LEN(V88)&gt;0,12,TRUE,13)</f>
        <v>8</v>
      </c>
      <c r="Y88" s="1" t="str">
        <f>IF(OR("ASMA"=D88,"MA"=D88),"rsm:","ram:")&amp;
IF("ABIE"=D88,
  SUBSTITUTE(
    SUBSTITUTE(
      SUBSTITUTE(W88,". Details","Type"),
      "_",""
    ),
    " ",""
  ),
  IF("ASMA"=D88,
  SUBSTITUTE(
    SUBSTITUTE(
      SUBSTITUTE(W88,". Details",""),
      "_",""
    ),
    " ",""
  ),
  SUBSTITUTE(
    SUBSTITUTE(
      SUBSTITUTE(
        SUBSTITUTE(
          SUBSTITUTE(
            SUBSTITUTE(
              MID(W88,FIND(".",W88)+2,LEN(W88)-FIND(".",W88)-1),
              "_",""
            ),
            "Identification",""
          ),
          "Text",""
        ),
        ".",""
      ),
      " ",""
    ),
    "Identifier","ID"
  )
))</f>
        <v>ram:PersonName</v>
      </c>
      <c r="Z88" s="1" t="str">
        <f>Z$86&amp;"/"&amp;Y88</f>
        <v>//rsm:CIIHSupplyChainTradeTransaction/ram:ApplicableCIIHSupplyChainTradeAgreement/ram:BuyerCITradeParty/ram:DefinedCITradeContact/ram:PersonName</v>
      </c>
      <c r="AA88" s="1" t="s">
        <v>4626</v>
      </c>
      <c r="AB88" s="3" t="s">
        <v>3</v>
      </c>
      <c r="AC88" s="1" t="s">
        <v>35</v>
      </c>
      <c r="AD88" s="1" t="s">
        <v>36</v>
      </c>
      <c r="AE88" s="1" t="s">
        <v>50</v>
      </c>
      <c r="AF88" s="1" t="s">
        <v>50</v>
      </c>
      <c r="AG88" s="1" t="s">
        <v>50</v>
      </c>
      <c r="AH88" s="1" t="s">
        <v>119</v>
      </c>
    </row>
    <row r="89" spans="1:34" ht="14.25" customHeight="1">
      <c r="A89" s="1">
        <v>107</v>
      </c>
      <c r="B89" s="1" t="s">
        <v>5596</v>
      </c>
      <c r="C89" s="1" t="s">
        <v>120</v>
      </c>
      <c r="D89" s="1" t="s">
        <v>11</v>
      </c>
      <c r="E89" s="3" t="s">
        <v>16</v>
      </c>
      <c r="G89" s="1" t="s">
        <v>524</v>
      </c>
      <c r="H89" s="1" t="s">
        <v>525</v>
      </c>
      <c r="R89" t="s">
        <v>121</v>
      </c>
      <c r="W89" s="1" t="str">
        <f>K89&amp;L89&amp;M89&amp;N89&amp;O89&amp;P89&amp;Q89&amp;R89&amp;S89&amp;T89</f>
        <v>CI_ Trade_ Contact. Department Name. Text</v>
      </c>
      <c r="X89" s="1" cm="1">
        <f t="array" ref="X89">_xlfn.IFS(LEN(K89)&gt;0,1,LEN(L89)&gt;0,2,LEN(M89)&gt;0,3,LEN(N89)&gt;0,4,LEN(O89)&gt;0,5,LEN(P89)&gt;0,6,LEN(Q89)&gt;0,7,LEN(R89)&gt;0,8,LEN(S89)&gt;0,9,LEN(T89)&gt;0,10,LEN(U89)&gt;0,11,LEN(V89)&gt;0,12,TRUE,13)</f>
        <v>8</v>
      </c>
      <c r="Y89" s="1" t="str">
        <f>IF(OR("ASMA"=D89,"MA"=D89),"rsm:","ram:")&amp;
IF("ABIE"=D89,
  SUBSTITUTE(
    SUBSTITUTE(
      SUBSTITUTE(W89,". Details","Type"),
      "_",""
    ),
    " ",""
  ),
  IF("ASMA"=D89,
  SUBSTITUTE(
    SUBSTITUTE(
      SUBSTITUTE(W89,". Details",""),
      "_",""
    ),
    " ",""
  ),
  SUBSTITUTE(
    SUBSTITUTE(
      SUBSTITUTE(
        SUBSTITUTE(
          SUBSTITUTE(
            SUBSTITUTE(
              MID(W89,FIND(".",W89)+2,LEN(W89)-FIND(".",W89)-1),
              "_",""
            ),
            "Identification",""
          ),
          "Text",""
        ),
        ".",""
      ),
      " ",""
    ),
    "Identifier","ID"
  )
))</f>
        <v>ram:DepartmentName</v>
      </c>
      <c r="Z89" s="1" t="str">
        <f>Z$86&amp;"/"&amp;Y89</f>
        <v>//rsm:CIIHSupplyChainTradeTransaction/ram:ApplicableCIIHSupplyChainTradeAgreement/ram:BuyerCITradeParty/ram:DefinedCITradeContact/ram:DepartmentName</v>
      </c>
      <c r="AA89" s="1" t="s">
        <v>4627</v>
      </c>
      <c r="AB89" s="3" t="s">
        <v>3</v>
      </c>
      <c r="AC89" s="1" t="s">
        <v>35</v>
      </c>
      <c r="AD89" s="1" t="s">
        <v>36</v>
      </c>
      <c r="AE89" s="1" t="s">
        <v>50</v>
      </c>
      <c r="AF89" s="1" t="s">
        <v>50</v>
      </c>
      <c r="AG89" s="1" t="s">
        <v>7</v>
      </c>
      <c r="AH89" s="1" t="s">
        <v>119</v>
      </c>
    </row>
    <row r="90" spans="1:34" ht="14.25" customHeight="1">
      <c r="A90" s="1">
        <v>108</v>
      </c>
      <c r="B90" s="1" t="s">
        <v>5596</v>
      </c>
      <c r="C90" s="1" t="s">
        <v>122</v>
      </c>
      <c r="D90" s="1" t="s">
        <v>11</v>
      </c>
      <c r="E90" s="3" t="s">
        <v>16</v>
      </c>
      <c r="G90" s="1" t="s">
        <v>4171</v>
      </c>
      <c r="H90" s="1" t="s">
        <v>4172</v>
      </c>
      <c r="R90" t="s">
        <v>123</v>
      </c>
      <c r="W90" s="1" t="str">
        <f>K90&amp;L90&amp;M90&amp;N90&amp;O90&amp;P90&amp;Q90&amp;R90&amp;S90&amp;T90</f>
        <v>CI_ Trade_ Contact. Person_ Identification. Identifier</v>
      </c>
      <c r="X90" s="1" cm="1">
        <f t="array" ref="X90">_xlfn.IFS(LEN(K90)&gt;0,1,LEN(L90)&gt;0,2,LEN(M90)&gt;0,3,LEN(N90)&gt;0,4,LEN(O90)&gt;0,5,LEN(P90)&gt;0,6,LEN(Q90)&gt;0,7,LEN(R90)&gt;0,8,LEN(S90)&gt;0,9,LEN(T90)&gt;0,10,LEN(U90)&gt;0,11,LEN(V90)&gt;0,12,TRUE,13)</f>
        <v>8</v>
      </c>
      <c r="Y90" s="1" t="str">
        <f>IF(OR("ASMA"=D90,"MA"=D90),"rsm:","ram:")&amp;
IF("ABIE"=D90,
  SUBSTITUTE(
    SUBSTITUTE(
      SUBSTITUTE(W90,". Details","Type"),
      "_",""
    ),
    " ",""
  ),
  IF("ASMA"=D90,
  SUBSTITUTE(
    SUBSTITUTE(
      SUBSTITUTE(W90,". Details",""),
      "_",""
    ),
    " ",""
  ),
  SUBSTITUTE(
    SUBSTITUTE(
      SUBSTITUTE(
        SUBSTITUTE(
          SUBSTITUTE(
            SUBSTITUTE(
              MID(W90,FIND(".",W90)+2,LEN(W90)-FIND(".",W90)-1),
              "_",""
            ),
            "Identification",""
          ),
          "Text",""
        ),
        ".",""
      ),
      " ",""
    ),
    "Identifier","ID"
  )
))</f>
        <v>ram:PersonID</v>
      </c>
      <c r="Z90" s="1" t="str">
        <f>Z$86&amp;"/"&amp;Y90</f>
        <v>//rsm:CIIHSupplyChainTradeTransaction/ram:ApplicableCIIHSupplyChainTradeAgreement/ram:BuyerCITradeParty/ram:DefinedCITradeContact/ram:PersonID</v>
      </c>
      <c r="AA90" s="1" t="s">
        <v>4628</v>
      </c>
      <c r="AB90" s="3" t="s">
        <v>3</v>
      </c>
      <c r="AC90" s="1" t="s">
        <v>24</v>
      </c>
      <c r="AD90" s="1" t="s">
        <v>8</v>
      </c>
      <c r="AE90" s="1" t="s">
        <v>50</v>
      </c>
      <c r="AF90" s="1" t="s">
        <v>50</v>
      </c>
      <c r="AG90" s="1" t="s">
        <v>7</v>
      </c>
      <c r="AH90" s="1" t="s">
        <v>434</v>
      </c>
    </row>
    <row r="91" spans="1:34" ht="14.25" customHeight="1">
      <c r="A91" s="1">
        <v>109</v>
      </c>
      <c r="B91" s="1" t="s">
        <v>5596</v>
      </c>
      <c r="C91" s="1" t="s">
        <v>124</v>
      </c>
      <c r="D91" s="1" t="s">
        <v>19</v>
      </c>
      <c r="E91" s="3" t="s">
        <v>16</v>
      </c>
      <c r="G91" s="1" t="s">
        <v>487</v>
      </c>
      <c r="H91" s="1" t="s">
        <v>488</v>
      </c>
      <c r="R91" t="s">
        <v>881</v>
      </c>
      <c r="W91" s="1" t="str">
        <f>K91&amp;L91&amp;M91&amp;N91&amp;O91&amp;P91&amp;Q91&amp;R91&amp;S91&amp;T91</f>
        <v>CI_ Trade_ Contact. Telephone. CI_ Universal_ Communication</v>
      </c>
      <c r="X91" s="1" cm="1">
        <f t="array" ref="X91">_xlfn.IFS(LEN(K91)&gt;0,1,LEN(L91)&gt;0,2,LEN(M91)&gt;0,3,LEN(N91)&gt;0,4,LEN(O91)&gt;0,5,LEN(P91)&gt;0,6,LEN(Q91)&gt;0,7,LEN(R91)&gt;0,8,LEN(S91)&gt;0,9,LEN(T91)&gt;0,10,LEN(U91)&gt;0,11,LEN(V91)&gt;0,12,TRUE,13)</f>
        <v>8</v>
      </c>
      <c r="Y91" s="1" t="str">
        <f>IF(OR("ASMA"=D91,"MA"=D91),"rsm:","ram:")&amp;
IF("ABIE"=D91,
  SUBSTITUTE(
    SUBSTITUTE(
      SUBSTITUTE(W91,". Details","Type"),
      "_",""
    ),
    " ",""
  ),
  IF("ASMA"=D91,
  SUBSTITUTE(
    SUBSTITUTE(
      SUBSTITUTE(W91,". Details",""),
      "_",""
    ),
    " ",""
  ),
  SUBSTITUTE(
    SUBSTITUTE(
      SUBSTITUTE(
        SUBSTITUTE(
          SUBSTITUTE(
            SUBSTITUTE(
              MID(W91,FIND(".",W91)+2,LEN(W91)-FIND(".",W91)-1),
              "_",""
            ),
            "Identification",""
          ),
          "Text",""
        ),
        ".",""
      ),
      " ",""
    ),
    "Identifier","ID"
  )
))</f>
        <v>ram:TelephoneCIUniversalCommunication</v>
      </c>
      <c r="Z91" s="1" t="str">
        <f>Z$86&amp;"/"&amp;Y91</f>
        <v>//rsm:CIIHSupplyChainTradeTransaction/ram:ApplicableCIIHSupplyChainTradeAgreement/ram:BuyerCITradeParty/ram:DefinedCITradeContact/ram:TelephoneCIUniversalCommunication</v>
      </c>
      <c r="AA91" s="1" t="s">
        <v>4629</v>
      </c>
      <c r="AB91" s="3" t="s">
        <v>3</v>
      </c>
      <c r="AC91" s="1" t="s">
        <v>24</v>
      </c>
      <c r="AD91" s="1" t="s">
        <v>8</v>
      </c>
      <c r="AE91" s="1" t="s">
        <v>24</v>
      </c>
      <c r="AF91" s="1" t="s">
        <v>44</v>
      </c>
      <c r="AG91" s="1" t="s">
        <v>7</v>
      </c>
      <c r="AH91" s="1" t="s">
        <v>24</v>
      </c>
    </row>
    <row r="92" spans="1:34" ht="14.25" customHeight="1">
      <c r="A92" s="1">
        <v>111</v>
      </c>
      <c r="B92" s="1" t="s">
        <v>5596</v>
      </c>
      <c r="C92" s="1" t="s">
        <v>125</v>
      </c>
      <c r="D92" s="1" t="s">
        <v>11</v>
      </c>
      <c r="E92" s="3" t="s">
        <v>16</v>
      </c>
      <c r="G92" s="1" t="s">
        <v>528</v>
      </c>
      <c r="H92" s="1" t="s">
        <v>529</v>
      </c>
      <c r="T92" t="s">
        <v>882</v>
      </c>
      <c r="W92" s="1" t="str">
        <f>K92&amp;L92&amp;M92&amp;N92&amp;O92&amp;P92&amp;Q92&amp;R92&amp;S92&amp;T92</f>
        <v>CI_ Universal_ Communication. Complete Number. Text</v>
      </c>
      <c r="X92" s="1" cm="1">
        <f t="array" ref="X92">_xlfn.IFS(LEN(K92)&gt;0,1,LEN(L92)&gt;0,2,LEN(M92)&gt;0,3,LEN(N92)&gt;0,4,LEN(O92)&gt;0,5,LEN(P92)&gt;0,6,LEN(Q92)&gt;0,7,LEN(R92)&gt;0,8,LEN(S92)&gt;0,9,LEN(T92)&gt;0,10,LEN(U92)&gt;0,11,LEN(V92)&gt;0,12,TRUE,13)</f>
        <v>10</v>
      </c>
      <c r="Y92" s="1" t="str">
        <f>IF(OR("ASMA"=D92,"MA"=D92),"rsm:","ram:")&amp;
IF("ABIE"=D92,
  SUBSTITUTE(
    SUBSTITUTE(
      SUBSTITUTE(W92,". Details","Type"),
      "_",""
    ),
    " ",""
  ),
  IF("ASMA"=D92,
  SUBSTITUTE(
    SUBSTITUTE(
      SUBSTITUTE(W92,". Details",""),
      "_",""
    ),
    " ",""
  ),
  SUBSTITUTE(
    SUBSTITUTE(
      SUBSTITUTE(
        SUBSTITUTE(
          SUBSTITUTE(
            SUBSTITUTE(
              MID(W92,FIND(".",W92)+2,LEN(W92)-FIND(".",W92)-1),
              "_",""
            ),
            "Identification",""
          ),
          "Text",""
        ),
        ".",""
      ),
      " ",""
    ),
    "Identifier","ID"
  )
))</f>
        <v>ram:CompleteNumber</v>
      </c>
      <c r="Z92" s="1" t="str">
        <f>Z91&amp;"/"&amp;Y92</f>
        <v>//rsm:CIIHSupplyChainTradeTransaction/ram:ApplicableCIIHSupplyChainTradeAgreement/ram:BuyerCITradeParty/ram:DefinedCITradeContact/ram:TelephoneCIUniversalCommunication/ram:CompleteNumber</v>
      </c>
      <c r="AA92" s="1" t="s">
        <v>4630</v>
      </c>
      <c r="AB92" s="3" t="s">
        <v>3</v>
      </c>
      <c r="AC92" s="1" t="s">
        <v>24</v>
      </c>
      <c r="AD92" s="1" t="s">
        <v>8</v>
      </c>
      <c r="AE92" s="1" t="s">
        <v>50</v>
      </c>
      <c r="AF92" s="1" t="s">
        <v>50</v>
      </c>
      <c r="AG92" s="1" t="s">
        <v>50</v>
      </c>
      <c r="AH92" s="1" t="s">
        <v>434</v>
      </c>
    </row>
    <row r="93" spans="1:34" ht="14.25" customHeight="1">
      <c r="A93" s="1">
        <v>112</v>
      </c>
      <c r="B93" s="1" t="s">
        <v>5596</v>
      </c>
      <c r="C93" s="1" t="s">
        <v>126</v>
      </c>
      <c r="D93" s="1" t="s">
        <v>19</v>
      </c>
      <c r="E93" s="3" t="s">
        <v>16</v>
      </c>
      <c r="G93" s="1" t="s">
        <v>491</v>
      </c>
      <c r="H93" s="1" t="s">
        <v>492</v>
      </c>
      <c r="R93" t="s">
        <v>883</v>
      </c>
      <c r="W93" s="1" t="str">
        <f>K93&amp;L93&amp;M93&amp;N93&amp;O93&amp;P93&amp;Q93&amp;R93&amp;S93&amp;T93</f>
        <v>CI_ Trade_ Contact. Fax. CI_ Universal_ Communication</v>
      </c>
      <c r="X93" s="1" cm="1">
        <f t="array" ref="X93">_xlfn.IFS(LEN(K93)&gt;0,1,LEN(L93)&gt;0,2,LEN(M93)&gt;0,3,LEN(N93)&gt;0,4,LEN(O93)&gt;0,5,LEN(P93)&gt;0,6,LEN(Q93)&gt;0,7,LEN(R93)&gt;0,8,LEN(S93)&gt;0,9,LEN(T93)&gt;0,10,LEN(U93)&gt;0,11,LEN(V93)&gt;0,12,TRUE,13)</f>
        <v>8</v>
      </c>
      <c r="Y93" s="1" t="str">
        <f>IF(OR("ASMA"=D93,"MA"=D93),"rsm:","ram:")&amp;
IF("ABIE"=D93,
  SUBSTITUTE(
    SUBSTITUTE(
      SUBSTITUTE(W93,". Details","Type"),
      "_",""
    ),
    " ",""
  ),
  IF("ASMA"=D93,
  SUBSTITUTE(
    SUBSTITUTE(
      SUBSTITUTE(W93,". Details",""),
      "_",""
    ),
    " ",""
  ),
  SUBSTITUTE(
    SUBSTITUTE(
      SUBSTITUTE(
        SUBSTITUTE(
          SUBSTITUTE(
            SUBSTITUTE(
              MID(W93,FIND(".",W93)+2,LEN(W93)-FIND(".",W93)-1),
              "_",""
            ),
            "Identification",""
          ),
          "Text",""
        ),
        ".",""
      ),
      " ",""
    ),
    "Identifier","ID"
  )
))</f>
        <v>ram:FaxCIUniversalCommunication</v>
      </c>
      <c r="Z93" s="1" t="str">
        <f>Z$86&amp;"/"&amp;Y93</f>
        <v>//rsm:CIIHSupplyChainTradeTransaction/ram:ApplicableCIIHSupplyChainTradeAgreement/ram:BuyerCITradeParty/ram:DefinedCITradeContact/ram:FaxCIUniversalCommunication</v>
      </c>
      <c r="AA93" s="1" t="s">
        <v>4631</v>
      </c>
      <c r="AB93" s="3" t="s">
        <v>3</v>
      </c>
      <c r="AC93" s="1" t="s">
        <v>196</v>
      </c>
      <c r="AD93" s="1" t="s">
        <v>8</v>
      </c>
      <c r="AE93" s="1" t="s">
        <v>196</v>
      </c>
      <c r="AF93" s="1" t="s">
        <v>44</v>
      </c>
      <c r="AG93" s="1" t="s">
        <v>7</v>
      </c>
      <c r="AH93" s="1" t="s">
        <v>196</v>
      </c>
    </row>
    <row r="94" spans="1:34" ht="14.25" customHeight="1">
      <c r="A94" s="1">
        <v>114</v>
      </c>
      <c r="B94" s="1" t="s">
        <v>5596</v>
      </c>
      <c r="C94" s="1" t="s">
        <v>125</v>
      </c>
      <c r="D94" s="1" t="s">
        <v>11</v>
      </c>
      <c r="E94" s="3" t="s">
        <v>16</v>
      </c>
      <c r="G94" s="1" t="s">
        <v>530</v>
      </c>
      <c r="H94" s="1" t="s">
        <v>531</v>
      </c>
      <c r="T94" t="s">
        <v>882</v>
      </c>
      <c r="W94" s="1" t="str">
        <f>K94&amp;L94&amp;M94&amp;N94&amp;O94&amp;P94&amp;Q94&amp;R94&amp;S94&amp;T94</f>
        <v>CI_ Universal_ Communication. Complete Number. Text</v>
      </c>
      <c r="X94" s="1" cm="1">
        <f t="array" ref="X94">_xlfn.IFS(LEN(K94)&gt;0,1,LEN(L94)&gt;0,2,LEN(M94)&gt;0,3,LEN(N94)&gt;0,4,LEN(O94)&gt;0,5,LEN(P94)&gt;0,6,LEN(Q94)&gt;0,7,LEN(R94)&gt;0,8,LEN(S94)&gt;0,9,LEN(T94)&gt;0,10,LEN(U94)&gt;0,11,LEN(V94)&gt;0,12,TRUE,13)</f>
        <v>10</v>
      </c>
      <c r="Y94" s="1" t="str">
        <f>IF(OR("ASMA"=D94,"MA"=D94),"rsm:","ram:")&amp;
IF("ABIE"=D94,
  SUBSTITUTE(
    SUBSTITUTE(
      SUBSTITUTE(W94,". Details","Type"),
      "_",""
    ),
    " ",""
  ),
  IF("ASMA"=D94,
  SUBSTITUTE(
    SUBSTITUTE(
      SUBSTITUTE(W94,". Details",""),
      "_",""
    ),
    " ",""
  ),
  SUBSTITUTE(
    SUBSTITUTE(
      SUBSTITUTE(
        SUBSTITUTE(
          SUBSTITUTE(
            SUBSTITUTE(
              MID(W94,FIND(".",W94)+2,LEN(W94)-FIND(".",W94)-1),
              "_",""
            ),
            "Identification",""
          ),
          "Text",""
        ),
        ".",""
      ),
      " ",""
    ),
    "Identifier","ID"
  )
))</f>
        <v>ram:CompleteNumber</v>
      </c>
      <c r="Z94" s="1" t="str">
        <f>Z93&amp;"/"&amp;Y94</f>
        <v>//rsm:CIIHSupplyChainTradeTransaction/ram:ApplicableCIIHSupplyChainTradeAgreement/ram:BuyerCITradeParty/ram:DefinedCITradeContact/ram:FaxCIUniversalCommunication/ram:CompleteNumber</v>
      </c>
      <c r="AA94" s="1" t="s">
        <v>4632</v>
      </c>
      <c r="AB94" s="3" t="s">
        <v>3</v>
      </c>
      <c r="AC94" s="1" t="s">
        <v>196</v>
      </c>
      <c r="AD94" s="1" t="s">
        <v>8</v>
      </c>
      <c r="AE94" s="1" t="s">
        <v>50</v>
      </c>
      <c r="AF94" s="1" t="s">
        <v>50</v>
      </c>
      <c r="AG94" s="1" t="s">
        <v>50</v>
      </c>
      <c r="AH94" s="1" t="s">
        <v>196</v>
      </c>
    </row>
    <row r="95" spans="1:34" ht="14.25" customHeight="1">
      <c r="A95" s="1">
        <v>115</v>
      </c>
      <c r="B95" s="1" t="s">
        <v>5596</v>
      </c>
      <c r="C95" s="1" t="s">
        <v>127</v>
      </c>
      <c r="D95" s="1" t="s">
        <v>19</v>
      </c>
      <c r="E95" s="3" t="s">
        <v>16</v>
      </c>
      <c r="G95" s="1" t="s">
        <v>495</v>
      </c>
      <c r="H95" s="1" t="s">
        <v>496</v>
      </c>
      <c r="R95" t="s">
        <v>885</v>
      </c>
      <c r="W95" s="1" t="str">
        <f>K95&amp;L95&amp;M95&amp;N95&amp;O95&amp;P95&amp;Q95&amp;R95&amp;S95&amp;T95</f>
        <v>CI_ Trade_ Contact. Email_ URI. CI_ Universal_ Communication</v>
      </c>
      <c r="X95" s="1" cm="1">
        <f t="array" ref="X95">_xlfn.IFS(LEN(K95)&gt;0,1,LEN(L95)&gt;0,2,LEN(M95)&gt;0,3,LEN(N95)&gt;0,4,LEN(O95)&gt;0,5,LEN(P95)&gt;0,6,LEN(Q95)&gt;0,7,LEN(R95)&gt;0,8,LEN(S95)&gt;0,9,LEN(T95)&gt;0,10,LEN(U95)&gt;0,11,LEN(V95)&gt;0,12,TRUE,13)</f>
        <v>8</v>
      </c>
      <c r="Y95" s="1" t="str">
        <f>IF(OR("ASMA"=D95,"MA"=D95),"rsm:","ram:")&amp;
IF("ABIE"=D95,
  SUBSTITUTE(
    SUBSTITUTE(
      SUBSTITUTE(W95,". Details","Type"),
      "_",""
    ),
    " ",""
  ),
  IF("ASMA"=D95,
  SUBSTITUTE(
    SUBSTITUTE(
      SUBSTITUTE(W95,". Details",""),
      "_",""
    ),
    " ",""
  ),
  SUBSTITUTE(
    SUBSTITUTE(
      SUBSTITUTE(
        SUBSTITUTE(
          SUBSTITUTE(
            SUBSTITUTE(
              MID(W95,FIND(".",W95)+2,LEN(W95)-FIND(".",W95)-1),
              "_",""
            ),
            "Identification",""
          ),
          "Text",""
        ),
        ".",""
      ),
      " ",""
    ),
    "Identifier","ID"
  )
))</f>
        <v>ram:EmailURICIUniversalCommunication</v>
      </c>
      <c r="Z95" s="1" t="str">
        <f>Z$86&amp;"/"&amp;Y95</f>
        <v>//rsm:CIIHSupplyChainTradeTransaction/ram:ApplicableCIIHSupplyChainTradeAgreement/ram:BuyerCITradeParty/ram:DefinedCITradeContact/ram:EmailURICIUniversalCommunication</v>
      </c>
      <c r="AA95" s="1" t="s">
        <v>4633</v>
      </c>
      <c r="AB95" s="3" t="s">
        <v>3</v>
      </c>
      <c r="AC95" s="1" t="s">
        <v>24</v>
      </c>
      <c r="AD95" s="1" t="s">
        <v>8</v>
      </c>
      <c r="AE95" s="1" t="s">
        <v>24</v>
      </c>
      <c r="AF95" s="1" t="s">
        <v>44</v>
      </c>
      <c r="AG95" s="1" t="s">
        <v>7</v>
      </c>
      <c r="AH95" s="1" t="s">
        <v>24</v>
      </c>
    </row>
    <row r="96" spans="1:34" ht="14.25" customHeight="1">
      <c r="A96" s="1">
        <v>117</v>
      </c>
      <c r="B96" s="1" t="s">
        <v>5596</v>
      </c>
      <c r="C96" s="1" t="s">
        <v>128</v>
      </c>
      <c r="D96" s="1" t="s">
        <v>11</v>
      </c>
      <c r="E96" s="3" t="s">
        <v>16</v>
      </c>
      <c r="G96" s="1" t="s">
        <v>532</v>
      </c>
      <c r="H96" s="1" t="s">
        <v>533</v>
      </c>
      <c r="T96" t="s">
        <v>886</v>
      </c>
      <c r="W96" s="1" t="str">
        <f>K96&amp;L96&amp;M96&amp;N96&amp;O96&amp;P96&amp;Q96&amp;R96&amp;S96&amp;T96</f>
        <v>CI_ Universal_ Communication. URI. Identifier</v>
      </c>
      <c r="X96" s="1" cm="1">
        <f t="array" ref="X96">_xlfn.IFS(LEN(K96)&gt;0,1,LEN(L96)&gt;0,2,LEN(M96)&gt;0,3,LEN(N96)&gt;0,4,LEN(O96)&gt;0,5,LEN(P96)&gt;0,6,LEN(Q96)&gt;0,7,LEN(R96)&gt;0,8,LEN(S96)&gt;0,9,LEN(T96)&gt;0,10,LEN(U96)&gt;0,11,LEN(V96)&gt;0,12,TRUE,13)</f>
        <v>10</v>
      </c>
      <c r="Y96" s="1" t="str">
        <f>IF(OR("ASMA"=D96,"MA"=D96),"rsm:","ram:")&amp;
IF("ABIE"=D96,
  SUBSTITUTE(
    SUBSTITUTE(
      SUBSTITUTE(W96,". Details","Type"),
      "_",""
    ),
    " ",""
  ),
  IF("ASMA"=D96,
  SUBSTITUTE(
    SUBSTITUTE(
      SUBSTITUTE(W96,". Details",""),
      "_",""
    ),
    " ",""
  ),
  SUBSTITUTE(
    SUBSTITUTE(
      SUBSTITUTE(
        SUBSTITUTE(
          SUBSTITUTE(
            SUBSTITUTE(
              MID(W96,FIND(".",W96)+2,LEN(W96)-FIND(".",W96)-1),
              "_",""
            ),
            "Identification",""
          ),
          "Text",""
        ),
        ".",""
      ),
      " ",""
    ),
    "Identifier","ID"
  )
))</f>
        <v>ram:URIID</v>
      </c>
      <c r="Z96" s="1" t="str">
        <f>Z95&amp;"/"&amp;Y96</f>
        <v>//rsm:CIIHSupplyChainTradeTransaction/ram:ApplicableCIIHSupplyChainTradeAgreement/ram:BuyerCITradeParty/ram:DefinedCITradeContact/ram:EmailURICIUniversalCommunication/ram:URIID</v>
      </c>
      <c r="AA96" s="1" t="s">
        <v>4634</v>
      </c>
      <c r="AB96" s="3" t="s">
        <v>3</v>
      </c>
      <c r="AC96" s="1" t="s">
        <v>24</v>
      </c>
      <c r="AD96" s="1" t="s">
        <v>8</v>
      </c>
      <c r="AE96" s="1" t="s">
        <v>50</v>
      </c>
      <c r="AF96" s="1" t="s">
        <v>50</v>
      </c>
      <c r="AG96" s="1" t="s">
        <v>50</v>
      </c>
      <c r="AH96" s="1" t="s">
        <v>434</v>
      </c>
    </row>
    <row r="97" spans="1:34" ht="14.25" customHeight="1">
      <c r="A97" s="1">
        <v>118</v>
      </c>
      <c r="B97" s="1" t="s">
        <v>5596</v>
      </c>
      <c r="C97" s="1" t="s">
        <v>129</v>
      </c>
      <c r="D97" s="1" t="s">
        <v>19</v>
      </c>
      <c r="E97" s="3" t="s">
        <v>16</v>
      </c>
      <c r="G97" s="1" t="s">
        <v>534</v>
      </c>
      <c r="H97" s="1" t="s">
        <v>535</v>
      </c>
      <c r="P97" t="s">
        <v>299</v>
      </c>
      <c r="W97" s="1" t="str">
        <f>K97&amp;L97&amp;M97&amp;N97&amp;O97&amp;P97&amp;Q97&amp;R97&amp;S97&amp;T97</f>
        <v>CI_ Trade_ Party. Postal. CI_ Trade_ Address</v>
      </c>
      <c r="X97" s="1" cm="1">
        <f t="array" ref="X97">_xlfn.IFS(LEN(K97)&gt;0,1,LEN(L97)&gt;0,2,LEN(M97)&gt;0,3,LEN(N97)&gt;0,4,LEN(O97)&gt;0,5,LEN(P97)&gt;0,6,LEN(Q97)&gt;0,7,LEN(R97)&gt;0,8,LEN(S97)&gt;0,9,LEN(T97)&gt;0,10,LEN(U97)&gt;0,11,LEN(V97)&gt;0,12,TRUE,13)</f>
        <v>6</v>
      </c>
      <c r="Y97" s="1" t="str">
        <f>IF(OR("ASMA"=D97,"MA"=D97),"rsm:","ram:")&amp;
IF("ABIE"=D97,
  SUBSTITUTE(
    SUBSTITUTE(
      SUBSTITUTE(W97,". Details","Type"),
      "_",""
    ),
    " ",""
  ),
  IF("ASMA"=D97,
  SUBSTITUTE(
    SUBSTITUTE(
      SUBSTITUTE(W97,". Details",""),
      "_",""
    ),
    " ",""
  ),
  SUBSTITUTE(
    SUBSTITUTE(
      SUBSTITUTE(
        SUBSTITUTE(
          SUBSTITUTE(
            SUBSTITUTE(
              MID(W97,FIND(".",W97)+2,LEN(W97)-FIND(".",W97)-1),
              "_",""
            ),
            "Identification",""
          ),
          "Text",""
        ),
        ".",""
      ),
      " ",""
    ),
    "Identifier","ID"
  )
))</f>
        <v>ram:PostalCITradeAddress</v>
      </c>
      <c r="Z97" s="1" t="str">
        <f>Z$80&amp;"/"&amp;Y97</f>
        <v>//rsm:CIIHSupplyChainTradeTransaction/ram:ApplicableCIIHSupplyChainTradeAgreement/ram:BuyerCITradeParty/ram:PostalCITradeAddress</v>
      </c>
      <c r="AA97" s="1" t="s">
        <v>4635</v>
      </c>
      <c r="AB97" s="3" t="s">
        <v>3</v>
      </c>
      <c r="AC97" s="1" t="s">
        <v>24</v>
      </c>
      <c r="AD97" s="1" t="s">
        <v>8</v>
      </c>
      <c r="AE97" s="1" t="s">
        <v>24</v>
      </c>
      <c r="AF97" s="1" t="s">
        <v>44</v>
      </c>
      <c r="AG97" s="1" t="s">
        <v>7</v>
      </c>
      <c r="AH97" s="1" t="s">
        <v>22</v>
      </c>
    </row>
    <row r="98" spans="1:34" ht="14.25" customHeight="1">
      <c r="A98" s="1">
        <v>120</v>
      </c>
      <c r="B98" s="1" t="s">
        <v>5596</v>
      </c>
      <c r="C98" s="1" t="s">
        <v>130</v>
      </c>
      <c r="D98" s="1" t="s">
        <v>11</v>
      </c>
      <c r="E98" s="3" t="s">
        <v>16</v>
      </c>
      <c r="G98" s="1" t="s">
        <v>536</v>
      </c>
      <c r="H98" s="1" t="s">
        <v>537</v>
      </c>
      <c r="R98" t="s">
        <v>300</v>
      </c>
      <c r="W98" s="1" t="str">
        <f>K98&amp;L98&amp;M98&amp;N98&amp;O98&amp;P98&amp;Q98&amp;R98&amp;S98&amp;T98</f>
        <v>CI_ Trade_ Address. Postcode. Code</v>
      </c>
      <c r="X98" s="1" cm="1">
        <f t="array" ref="X98">_xlfn.IFS(LEN(K98)&gt;0,1,LEN(L98)&gt;0,2,LEN(M98)&gt;0,3,LEN(N98)&gt;0,4,LEN(O98)&gt;0,5,LEN(P98)&gt;0,6,LEN(Q98)&gt;0,7,LEN(R98)&gt;0,8,LEN(S98)&gt;0,9,LEN(T98)&gt;0,10,LEN(U98)&gt;0,11,LEN(V98)&gt;0,12,TRUE,13)</f>
        <v>8</v>
      </c>
      <c r="Y98" s="1" t="str">
        <f>IF(OR("ASMA"=D98,"MA"=D98),"rsm:","ram:")&amp;
IF("ABIE"=D98,
  SUBSTITUTE(
    SUBSTITUTE(
      SUBSTITUTE(W98,". Details","Type"),
      "_",""
    ),
    " ",""
  ),
  IF("ASMA"=D98,
  SUBSTITUTE(
    SUBSTITUTE(
      SUBSTITUTE(W98,". Details",""),
      "_",""
    ),
    " ",""
  ),
  SUBSTITUTE(
    SUBSTITUTE(
      SUBSTITUTE(
        SUBSTITUTE(
          SUBSTITUTE(
            SUBSTITUTE(
              MID(W98,FIND(".",W98)+2,LEN(W98)-FIND(".",W98)-1),
              "_",""
            ),
            "Identification",""
          ),
          "Text",""
        ),
        ".",""
      ),
      " ",""
    ),
    "Identifier","ID"
  )
))</f>
        <v>ram:PostcodeCode</v>
      </c>
      <c r="Z98" s="1" t="str">
        <f>Z$97&amp;"/"&amp;Y98</f>
        <v>//rsm:CIIHSupplyChainTradeTransaction/ram:ApplicableCIIHSupplyChainTradeAgreement/ram:BuyerCITradeParty/ram:PostalCITradeAddress/ram:PostcodeCode</v>
      </c>
      <c r="AA98" s="1" t="s">
        <v>4636</v>
      </c>
      <c r="AB98" s="3" t="s">
        <v>3</v>
      </c>
      <c r="AC98" s="1" t="s">
        <v>24</v>
      </c>
      <c r="AD98" s="1" t="s">
        <v>8</v>
      </c>
      <c r="AE98" s="1" t="s">
        <v>50</v>
      </c>
      <c r="AF98" s="1" t="s">
        <v>50</v>
      </c>
      <c r="AG98" s="1" t="s">
        <v>50</v>
      </c>
      <c r="AH98" s="1" t="s">
        <v>434</v>
      </c>
    </row>
    <row r="99" spans="1:34" ht="14.25" customHeight="1">
      <c r="A99" s="1">
        <v>121</v>
      </c>
      <c r="B99" s="1" t="s">
        <v>5596</v>
      </c>
      <c r="C99" s="1" t="s">
        <v>131</v>
      </c>
      <c r="D99" s="1" t="s">
        <v>11</v>
      </c>
      <c r="E99" s="3" t="s">
        <v>16</v>
      </c>
      <c r="G99" s="1" t="s">
        <v>538</v>
      </c>
      <c r="H99" s="1" t="s">
        <v>539</v>
      </c>
      <c r="R99" t="s">
        <v>301</v>
      </c>
      <c r="W99" s="1" t="str">
        <f>K99&amp;L99&amp;M99&amp;N99&amp;O99&amp;P99&amp;Q99&amp;R99&amp;S99&amp;T99</f>
        <v>CI_ Trade_ Address. Line One. Text</v>
      </c>
      <c r="X99" s="1" cm="1">
        <f t="array" ref="X99">_xlfn.IFS(LEN(K99)&gt;0,1,LEN(L99)&gt;0,2,LEN(M99)&gt;0,3,LEN(N99)&gt;0,4,LEN(O99)&gt;0,5,LEN(P99)&gt;0,6,LEN(Q99)&gt;0,7,LEN(R99)&gt;0,8,LEN(S99)&gt;0,9,LEN(T99)&gt;0,10,LEN(U99)&gt;0,11,LEN(V99)&gt;0,12,TRUE,13)</f>
        <v>8</v>
      </c>
      <c r="Y99" s="1" t="str">
        <f>IF(OR("ASMA"=D99,"MA"=D99),"rsm:","ram:")&amp;
IF("ABIE"=D99,
  SUBSTITUTE(
    SUBSTITUTE(
      SUBSTITUTE(W99,". Details","Type"),
      "_",""
    ),
    " ",""
  ),
  IF("ASMA"=D99,
  SUBSTITUTE(
    SUBSTITUTE(
      SUBSTITUTE(W99,". Details",""),
      "_",""
    ),
    " ",""
  ),
  SUBSTITUTE(
    SUBSTITUTE(
      SUBSTITUTE(
        SUBSTITUTE(
          SUBSTITUTE(
            SUBSTITUTE(
              MID(W99,FIND(".",W99)+2,LEN(W99)-FIND(".",W99)-1),
              "_",""
            ),
            "Identification",""
          ),
          "Text",""
        ),
        ".",""
      ),
      " ",""
    ),
    "Identifier","ID"
  )
))</f>
        <v>ram:LineOne</v>
      </c>
      <c r="Z99" s="1" t="str">
        <f>Z$97&amp;"/"&amp;Y99</f>
        <v>//rsm:CIIHSupplyChainTradeTransaction/ram:ApplicableCIIHSupplyChainTradeAgreement/ram:BuyerCITradeParty/ram:PostalCITradeAddress/ram:LineOne</v>
      </c>
      <c r="AA99" s="1" t="s">
        <v>4637</v>
      </c>
      <c r="AB99" s="3" t="s">
        <v>3</v>
      </c>
      <c r="AC99" s="1" t="s">
        <v>35</v>
      </c>
      <c r="AD99" s="1" t="s">
        <v>36</v>
      </c>
      <c r="AE99" s="1" t="s">
        <v>50</v>
      </c>
      <c r="AF99" s="1" t="s">
        <v>50</v>
      </c>
      <c r="AG99" s="1" t="s">
        <v>50</v>
      </c>
      <c r="AH99" s="1" t="s">
        <v>434</v>
      </c>
    </row>
    <row r="100" spans="1:34" ht="14.25" customHeight="1">
      <c r="A100" s="1">
        <v>122</v>
      </c>
      <c r="B100" s="1" t="s">
        <v>5596</v>
      </c>
      <c r="C100" s="1" t="s">
        <v>132</v>
      </c>
      <c r="D100" s="1" t="s">
        <v>11</v>
      </c>
      <c r="E100" s="3" t="s">
        <v>16</v>
      </c>
      <c r="G100" s="1" t="s">
        <v>540</v>
      </c>
      <c r="H100" s="1" t="s">
        <v>541</v>
      </c>
      <c r="R100" t="s">
        <v>133</v>
      </c>
      <c r="W100" s="1" t="str">
        <f>K100&amp;L100&amp;M100&amp;N100&amp;O100&amp;P100&amp;Q100&amp;R100&amp;S100&amp;T100</f>
        <v>CI_ Trade_ Address. Line Two. Text</v>
      </c>
      <c r="X100" s="1" cm="1">
        <f t="array" ref="X100">_xlfn.IFS(LEN(K100)&gt;0,1,LEN(L100)&gt;0,2,LEN(M100)&gt;0,3,LEN(N100)&gt;0,4,LEN(O100)&gt;0,5,LEN(P100)&gt;0,6,LEN(Q100)&gt;0,7,LEN(R100)&gt;0,8,LEN(S100)&gt;0,9,LEN(T100)&gt;0,10,LEN(U100)&gt;0,11,LEN(V100)&gt;0,12,TRUE,13)</f>
        <v>8</v>
      </c>
      <c r="Y100" s="1" t="str">
        <f>IF(OR("ASMA"=D100,"MA"=D100),"rsm:","ram:")&amp;
IF("ABIE"=D100,
  SUBSTITUTE(
    SUBSTITUTE(
      SUBSTITUTE(W100,". Details","Type"),
      "_",""
    ),
    " ",""
  ),
  IF("ASMA"=D100,
  SUBSTITUTE(
    SUBSTITUTE(
      SUBSTITUTE(W100,". Details",""),
      "_",""
    ),
    " ",""
  ),
  SUBSTITUTE(
    SUBSTITUTE(
      SUBSTITUTE(
        SUBSTITUTE(
          SUBSTITUTE(
            SUBSTITUTE(
              MID(W100,FIND(".",W100)+2,LEN(W100)-FIND(".",W100)-1),
              "_",""
            ),
            "Identification",""
          ),
          "Text",""
        ),
        ".",""
      ),
      " ",""
    ),
    "Identifier","ID"
  )
))</f>
        <v>ram:LineTwo</v>
      </c>
      <c r="Z100" s="1" t="str">
        <f>Z$97&amp;"/"&amp;Y100</f>
        <v>//rsm:CIIHSupplyChainTradeTransaction/ram:ApplicableCIIHSupplyChainTradeAgreement/ram:BuyerCITradeParty/ram:PostalCITradeAddress/ram:LineTwo</v>
      </c>
      <c r="AA100" s="1" t="s">
        <v>4638</v>
      </c>
      <c r="AB100" s="3" t="s">
        <v>3</v>
      </c>
      <c r="AC100" s="1" t="s">
        <v>35</v>
      </c>
      <c r="AD100" s="1" t="s">
        <v>36</v>
      </c>
      <c r="AE100" s="1" t="s">
        <v>50</v>
      </c>
      <c r="AF100" s="1" t="s">
        <v>50</v>
      </c>
      <c r="AG100" s="1" t="s">
        <v>7</v>
      </c>
      <c r="AH100" s="1" t="s">
        <v>434</v>
      </c>
    </row>
    <row r="101" spans="1:34" ht="14.25" customHeight="1">
      <c r="A101" s="1">
        <v>123</v>
      </c>
      <c r="B101" s="1" t="s">
        <v>5596</v>
      </c>
      <c r="C101" s="1" t="s">
        <v>134</v>
      </c>
      <c r="D101" s="1" t="s">
        <v>11</v>
      </c>
      <c r="E101" s="3" t="s">
        <v>16</v>
      </c>
      <c r="G101" s="1" t="s">
        <v>542</v>
      </c>
      <c r="H101" s="1" t="s">
        <v>543</v>
      </c>
      <c r="R101" t="s">
        <v>135</v>
      </c>
      <c r="W101" s="1" t="str">
        <f>K101&amp;L101&amp;M101&amp;N101&amp;O101&amp;P101&amp;Q101&amp;R101&amp;S101&amp;T101</f>
        <v>CI_ Trade_ Address. Line Three. Text</v>
      </c>
      <c r="X101" s="1" cm="1">
        <f t="array" ref="X101">_xlfn.IFS(LEN(K101)&gt;0,1,LEN(L101)&gt;0,2,LEN(M101)&gt;0,3,LEN(N101)&gt;0,4,LEN(O101)&gt;0,5,LEN(P101)&gt;0,6,LEN(Q101)&gt;0,7,LEN(R101)&gt;0,8,LEN(S101)&gt;0,9,LEN(T101)&gt;0,10,LEN(U101)&gt;0,11,LEN(V101)&gt;0,12,TRUE,13)</f>
        <v>8</v>
      </c>
      <c r="Y101" s="1" t="str">
        <f>IF(OR("ASMA"=D101,"MA"=D101),"rsm:","ram:")&amp;
IF("ABIE"=D101,
  SUBSTITUTE(
    SUBSTITUTE(
      SUBSTITUTE(W101,". Details","Type"),
      "_",""
    ),
    " ",""
  ),
  IF("ASMA"=D101,
  SUBSTITUTE(
    SUBSTITUTE(
      SUBSTITUTE(W101,". Details",""),
      "_",""
    ),
    " ",""
  ),
  SUBSTITUTE(
    SUBSTITUTE(
      SUBSTITUTE(
        SUBSTITUTE(
          SUBSTITUTE(
            SUBSTITUTE(
              MID(W101,FIND(".",W101)+2,LEN(W101)-FIND(".",W101)-1),
              "_",""
            ),
            "Identification",""
          ),
          "Text",""
        ),
        ".",""
      ),
      " ",""
    ),
    "Identifier","ID"
  )
))</f>
        <v>ram:LineThree</v>
      </c>
      <c r="Z101" s="1" t="str">
        <f>Z$97&amp;"/"&amp;Y101</f>
        <v>//rsm:CIIHSupplyChainTradeTransaction/ram:ApplicableCIIHSupplyChainTradeAgreement/ram:BuyerCITradeParty/ram:PostalCITradeAddress/ram:LineThree</v>
      </c>
      <c r="AA101" s="1" t="s">
        <v>4639</v>
      </c>
      <c r="AB101" s="3" t="s">
        <v>3</v>
      </c>
      <c r="AC101" s="1" t="s">
        <v>35</v>
      </c>
      <c r="AD101" s="1" t="s">
        <v>36</v>
      </c>
      <c r="AE101" s="1" t="s">
        <v>50</v>
      </c>
      <c r="AF101" s="1" t="s">
        <v>50</v>
      </c>
      <c r="AG101" s="1" t="s">
        <v>7</v>
      </c>
      <c r="AH101" s="1" t="s">
        <v>434</v>
      </c>
    </row>
    <row r="102" spans="1:34" ht="14.25" customHeight="1">
      <c r="A102" s="1">
        <v>124</v>
      </c>
      <c r="B102" s="1" t="s">
        <v>5596</v>
      </c>
      <c r="C102" s="1" t="s">
        <v>136</v>
      </c>
      <c r="D102" s="1" t="s">
        <v>11</v>
      </c>
      <c r="E102" s="3" t="s">
        <v>21</v>
      </c>
      <c r="G102" s="1" t="s">
        <v>544</v>
      </c>
      <c r="H102" s="1" t="s">
        <v>545</v>
      </c>
      <c r="R102" t="s">
        <v>137</v>
      </c>
      <c r="W102" s="1" t="str">
        <f>K102&amp;L102&amp;M102&amp;N102&amp;O102&amp;P102&amp;Q102&amp;R102&amp;S102&amp;T102</f>
        <v>CI_ Trade_ Address. Country. Identifier</v>
      </c>
      <c r="X102" s="1" cm="1">
        <f t="array" ref="X102">_xlfn.IFS(LEN(K102)&gt;0,1,LEN(L102)&gt;0,2,LEN(M102)&gt;0,3,LEN(N102)&gt;0,4,LEN(O102)&gt;0,5,LEN(P102)&gt;0,6,LEN(Q102)&gt;0,7,LEN(R102)&gt;0,8,LEN(S102)&gt;0,9,LEN(T102)&gt;0,10,LEN(U102)&gt;0,11,LEN(V102)&gt;0,12,TRUE,13)</f>
        <v>8</v>
      </c>
      <c r="Y102" s="1" t="str">
        <f>IF(OR("ASMA"=D102,"MA"=D102),"rsm:","ram:")&amp;
IF("ABIE"=D102,
  SUBSTITUTE(
    SUBSTITUTE(
      SUBSTITUTE(W102,". Details","Type"),
      "_",""
    ),
    " ",""
  ),
  IF("ASMA"=D102,
  SUBSTITUTE(
    SUBSTITUTE(
      SUBSTITUTE(W102,". Details",""),
      "_",""
    ),
    " ",""
  ),
  SUBSTITUTE(
    SUBSTITUTE(
      SUBSTITUTE(
        SUBSTITUTE(
          SUBSTITUTE(
            SUBSTITUTE(
              MID(W102,FIND(".",W102)+2,LEN(W102)-FIND(".",W102)-1),
              "_",""
            ),
            "Identification",""
          ),
          "Text",""
        ),
        ".",""
      ),
      " ",""
    ),
    "Identifier","ID"
  )
))</f>
        <v>ram:CountryID</v>
      </c>
      <c r="Z102" s="1" t="str">
        <f>Z$97&amp;"/"&amp;Y102</f>
        <v>//rsm:CIIHSupplyChainTradeTransaction/ram:ApplicableCIIHSupplyChainTradeAgreement/ram:BuyerCITradeParty/ram:PostalCITradeAddress/ram:CountryID</v>
      </c>
      <c r="AA102" s="1" t="s">
        <v>4640</v>
      </c>
      <c r="AB102" s="3" t="s">
        <v>3</v>
      </c>
      <c r="AC102" s="1" t="s">
        <v>144</v>
      </c>
      <c r="AD102" s="1" t="s">
        <v>36</v>
      </c>
      <c r="AE102" s="1" t="s">
        <v>54</v>
      </c>
      <c r="AF102" s="1" t="s">
        <v>54</v>
      </c>
      <c r="AG102" s="1" t="s">
        <v>7</v>
      </c>
      <c r="AH102" s="1" t="s">
        <v>22</v>
      </c>
    </row>
    <row r="103" spans="1:34" ht="14.25" customHeight="1">
      <c r="A103" s="1">
        <v>125</v>
      </c>
      <c r="B103" s="1" t="s">
        <v>5596</v>
      </c>
      <c r="C103" s="1" t="s">
        <v>3799</v>
      </c>
      <c r="D103" s="1" t="s">
        <v>19</v>
      </c>
      <c r="E103" s="3" t="s">
        <v>21</v>
      </c>
      <c r="G103" s="1" t="s">
        <v>4157</v>
      </c>
      <c r="H103" s="1" t="s">
        <v>4158</v>
      </c>
      <c r="P103" t="s">
        <v>3796</v>
      </c>
      <c r="W103" s="1" t="str">
        <f>K103&amp;L103&amp;M103&amp;N103&amp;O103&amp;P103&amp;Q103&amp;R103&amp;S103&amp;T103</f>
        <v>CI_ Trade_ Party. End Point_ URI. CI_ Universal_ Communication</v>
      </c>
      <c r="X103" s="1" cm="1">
        <f t="array" ref="X103">_xlfn.IFS(LEN(K103)&gt;0,1,LEN(L103)&gt;0,2,LEN(M103)&gt;0,3,LEN(N103)&gt;0,4,LEN(O103)&gt;0,5,LEN(P103)&gt;0,6,LEN(Q103)&gt;0,7,LEN(R103)&gt;0,8,LEN(S103)&gt;0,9,LEN(T103)&gt;0,10,LEN(U103)&gt;0,11,LEN(V103)&gt;0,12,TRUE,13)</f>
        <v>6</v>
      </c>
      <c r="Y103" s="1" t="str">
        <f>IF(OR("ASMA"=D103,"MA"=D103),"rsm:","ram:")&amp;
IF("ABIE"=D103,
  SUBSTITUTE(
    SUBSTITUTE(
      SUBSTITUTE(W103,". Details","Type"),
      "_",""
    ),
    " ",""
  ),
  IF("ASMA"=D103,
  SUBSTITUTE(
    SUBSTITUTE(
      SUBSTITUTE(W103,". Details",""),
      "_",""
    ),
    " ",""
  ),
  SUBSTITUTE(
    SUBSTITUTE(
      SUBSTITUTE(
        SUBSTITUTE(
          SUBSTITUTE(
            SUBSTITUTE(
              MID(W103,FIND(".",W103)+2,LEN(W103)-FIND(".",W103)-1),
              "_",""
            ),
            "Identification",""
          ),
          "Text",""
        ),
        ".",""
      ),
      " ",""
    ),
    "Identifier","ID"
  )
))</f>
        <v>ram:EndPointURICIUniversalCommunication</v>
      </c>
      <c r="Z103" s="1" t="str">
        <f>Z$80&amp;"/"&amp;Y103</f>
        <v>//rsm:CIIHSupplyChainTradeTransaction/ram:ApplicableCIIHSupplyChainTradeAgreement/ram:BuyerCITradeParty/ram:EndPointURICIUniversalCommunication</v>
      </c>
      <c r="AA103" s="1" t="s">
        <v>4641</v>
      </c>
      <c r="AB103" s="3" t="s">
        <v>3</v>
      </c>
      <c r="AC103" s="1" t="s">
        <v>24</v>
      </c>
      <c r="AD103" s="1" t="s">
        <v>8</v>
      </c>
      <c r="AE103" s="1" t="s">
        <v>24</v>
      </c>
      <c r="AF103" s="1" t="s">
        <v>24</v>
      </c>
      <c r="AG103" s="1" t="s">
        <v>7</v>
      </c>
      <c r="AH103" s="1" t="s">
        <v>24</v>
      </c>
    </row>
    <row r="104" spans="1:34" ht="14.25" customHeight="1">
      <c r="A104" s="1">
        <v>127</v>
      </c>
      <c r="B104" s="1" t="s">
        <v>5596</v>
      </c>
      <c r="C104" s="1" t="s">
        <v>3798</v>
      </c>
      <c r="D104" s="1" t="s">
        <v>11</v>
      </c>
      <c r="E104" s="3" t="s">
        <v>21</v>
      </c>
      <c r="G104" s="1" t="s">
        <v>4159</v>
      </c>
      <c r="H104" s="1" t="s">
        <v>4160</v>
      </c>
      <c r="R104" t="s">
        <v>3797</v>
      </c>
      <c r="W104" s="1" t="str">
        <f>K104&amp;L104&amp;M104&amp;N104&amp;O104&amp;P104&amp;Q104&amp;R104&amp;S104&amp;T104</f>
        <v>CI_ Universal_ Communication. Channel. Code</v>
      </c>
      <c r="X104" s="1" cm="1">
        <f t="array" ref="X104">_xlfn.IFS(LEN(K104)&gt;0,1,LEN(L104)&gt;0,2,LEN(M104)&gt;0,3,LEN(N104)&gt;0,4,LEN(O104)&gt;0,5,LEN(P104)&gt;0,6,LEN(Q104)&gt;0,7,LEN(R104)&gt;0,8,LEN(S104)&gt;0,9,LEN(T104)&gt;0,10,LEN(U104)&gt;0,11,LEN(V104)&gt;0,12,TRUE,13)</f>
        <v>8</v>
      </c>
      <c r="Y104" s="1" t="str">
        <f>IF(OR("ASMA"=D104,"MA"=D104),"rsm:","ram:")&amp;
IF("ABIE"=D104,
  SUBSTITUTE(
    SUBSTITUTE(
      SUBSTITUTE(W104,". Details","Type"),
      "_",""
    ),
    " ",""
  ),
  IF("ASMA"=D104,
  SUBSTITUTE(
    SUBSTITUTE(
      SUBSTITUTE(W104,". Details",""),
      "_",""
    ),
    " ",""
  ),
  SUBSTITUTE(
    SUBSTITUTE(
      SUBSTITUTE(
        SUBSTITUTE(
          SUBSTITUTE(
            SUBSTITUTE(
              MID(W104,FIND(".",W104)+2,LEN(W104)-FIND(".",W104)-1),
              "_",""
            ),
            "Identification",""
          ),
          "Text",""
        ),
        ".",""
      ),
      " ",""
    ),
    "Identifier","ID"
  )
))</f>
        <v>ram:ChannelCode</v>
      </c>
      <c r="Z104" s="1" t="str">
        <f>Z$103&amp;"/"&amp;Y104</f>
        <v>//rsm:CIIHSupplyChainTradeTransaction/ram:ApplicableCIIHSupplyChainTradeAgreement/ram:BuyerCITradeParty/ram:EndPointURICIUniversalCommunication/ram:ChannelCode</v>
      </c>
      <c r="AA104" s="1" t="s">
        <v>4642</v>
      </c>
      <c r="AB104" s="3" t="s">
        <v>3</v>
      </c>
      <c r="AC104" s="1" t="s">
        <v>24</v>
      </c>
      <c r="AD104" s="1" t="s">
        <v>8</v>
      </c>
      <c r="AE104" s="1" t="s">
        <v>50</v>
      </c>
      <c r="AF104" s="1" t="s">
        <v>50</v>
      </c>
      <c r="AG104" s="1" t="s">
        <v>7</v>
      </c>
      <c r="AH104" s="1" t="s">
        <v>434</v>
      </c>
    </row>
    <row r="105" spans="1:34" ht="14.25" customHeight="1">
      <c r="A105" s="1">
        <v>128</v>
      </c>
      <c r="B105" s="1" t="s">
        <v>5596</v>
      </c>
      <c r="C105" s="1" t="s">
        <v>125</v>
      </c>
      <c r="D105" s="1" t="s">
        <v>11</v>
      </c>
      <c r="E105" s="3" t="s">
        <v>21</v>
      </c>
      <c r="G105" s="1" t="s">
        <v>4161</v>
      </c>
      <c r="H105" s="1" t="s">
        <v>4162</v>
      </c>
      <c r="R105" t="s">
        <v>882</v>
      </c>
      <c r="W105" s="1" t="str">
        <f>K105&amp;L105&amp;M105&amp;N105&amp;O105&amp;P105&amp;Q105&amp;R105&amp;S105&amp;T105</f>
        <v>CI_ Universal_ Communication. Complete Number. Text</v>
      </c>
      <c r="X105" s="1" cm="1">
        <f t="array" ref="X105">_xlfn.IFS(LEN(K105)&gt;0,1,LEN(L105)&gt;0,2,LEN(M105)&gt;0,3,LEN(N105)&gt;0,4,LEN(O105)&gt;0,5,LEN(P105)&gt;0,6,LEN(Q105)&gt;0,7,LEN(R105)&gt;0,8,LEN(S105)&gt;0,9,LEN(T105)&gt;0,10,LEN(U105)&gt;0,11,LEN(V105)&gt;0,12,TRUE,13)</f>
        <v>8</v>
      </c>
      <c r="Y105" s="1" t="str">
        <f>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4643</v>
      </c>
      <c r="AB105" s="3" t="s">
        <v>3</v>
      </c>
      <c r="AC105" s="1" t="s">
        <v>35</v>
      </c>
      <c r="AD105" s="1" t="s">
        <v>36</v>
      </c>
      <c r="AE105" s="1" t="s">
        <v>50</v>
      </c>
      <c r="AF105" s="1" t="s">
        <v>50</v>
      </c>
      <c r="AG105" s="1" t="s">
        <v>7</v>
      </c>
      <c r="AH105" s="1" t="s">
        <v>24</v>
      </c>
    </row>
    <row r="106" spans="1:34" ht="14.25" customHeight="1">
      <c r="A106" s="1">
        <v>129</v>
      </c>
      <c r="B106" s="1" t="s">
        <v>5596</v>
      </c>
      <c r="C106" s="1" t="s">
        <v>145</v>
      </c>
      <c r="D106" s="1" t="s">
        <v>19</v>
      </c>
      <c r="E106" s="3" t="s">
        <v>16</v>
      </c>
      <c r="G106" s="1" t="s">
        <v>546</v>
      </c>
      <c r="H106" s="1" t="s">
        <v>547</v>
      </c>
      <c r="N106" t="s">
        <v>887</v>
      </c>
      <c r="W106" s="1" t="str">
        <f>K106&amp;L106&amp;M106&amp;N106&amp;O106&amp;P106&amp;Q106&amp;R106&amp;S106&amp;T106</f>
        <v>CIIH_ Supply Chain_ Trade Agreement. Specified. Procuring_ Project</v>
      </c>
      <c r="X106" s="1" cm="1">
        <f t="array" ref="X106">_xlfn.IFS(LEN(K106)&gt;0,1,LEN(L106)&gt;0,2,LEN(M106)&gt;0,3,LEN(N106)&gt;0,4,LEN(O106)&gt;0,5,LEN(P106)&gt;0,6,LEN(Q106)&gt;0,7,LEN(R106)&gt;0,8,LEN(S106)&gt;0,9,LEN(T106)&gt;0,10,LEN(U106)&gt;0,11,LEN(V106)&gt;0,12,TRUE,13)</f>
        <v>4</v>
      </c>
      <c r="Y106" s="1" t="str">
        <f>IF(OR("ASMA"=D106,"MA"=D106),"rsm:","ram:")&amp;
IF("ABIE"=D106,
  SUBSTITUTE(
    SUBSTITUTE(
      SUBSTITUTE(W106,". Details","Type"),
      "_",""
    ),
    " ",""
  ),
  IF("ASMA"=D106,
  SUBSTITUTE(
    SUBSTITUTE(
      SUBSTITUTE(W106,". Details",""),
      "_",""
    ),
    " ",""
  ),
  SUBSTITUTE(
    SUBSTITUTE(
      SUBSTITUTE(
        SUBSTITUTE(
          SUBSTITUTE(
            SUBSTITUTE(
              MID(W106,FIND(".",W106)+2,LEN(W106)-FIND(".",W106)-1),
              "_",""
            ),
            "Identification",""
          ),
          "Text",""
        ),
        ".",""
      ),
      " ",""
    ),
    "Identifier","ID"
  )
))</f>
        <v>ram:SpecifiedProcuringProject</v>
      </c>
      <c r="Z106" s="1" t="str">
        <f>Z$53&amp;"/"&amp;Y106</f>
        <v>//rsm:CIIHSupplyChainTradeTransaction/ram:ApplicableCIIHSupplyChainTradeAgreement/ram:SpecifiedProcuringProject</v>
      </c>
      <c r="AA106" s="1" t="s">
        <v>4644</v>
      </c>
      <c r="AB106" s="3" t="s">
        <v>3</v>
      </c>
      <c r="AC106" s="1" t="s">
        <v>24</v>
      </c>
      <c r="AD106" s="1" t="s">
        <v>8</v>
      </c>
      <c r="AE106" s="1" t="s">
        <v>24</v>
      </c>
      <c r="AF106" s="1" t="s">
        <v>44</v>
      </c>
      <c r="AG106" s="1" t="s">
        <v>7</v>
      </c>
      <c r="AH106" s="1" t="s">
        <v>24</v>
      </c>
    </row>
    <row r="107" spans="1:34" ht="14.25" customHeight="1">
      <c r="A107" s="1">
        <v>131</v>
      </c>
      <c r="B107" s="1" t="s">
        <v>5596</v>
      </c>
      <c r="C107" s="1" t="s">
        <v>146</v>
      </c>
      <c r="D107" s="1" t="s">
        <v>11</v>
      </c>
      <c r="E107" s="3" t="s">
        <v>16</v>
      </c>
      <c r="G107" s="1" t="s">
        <v>549</v>
      </c>
      <c r="H107" s="1" t="s">
        <v>550</v>
      </c>
      <c r="P107" t="s">
        <v>147</v>
      </c>
      <c r="W107" s="1" t="str">
        <f>K107&amp;L107&amp;M107&amp;N107&amp;O107&amp;P107&amp;Q107&amp;R107&amp;S107&amp;T107</f>
        <v>Procuring_ Project. Identification. Identifier</v>
      </c>
      <c r="X107" s="1" cm="1">
        <f t="array" ref="X107">_xlfn.IFS(LEN(K107)&gt;0,1,LEN(L107)&gt;0,2,LEN(M107)&gt;0,3,LEN(N107)&gt;0,4,LEN(O107)&gt;0,5,LEN(P107)&gt;0,6,LEN(Q107)&gt;0,7,LEN(R107)&gt;0,8,LEN(S107)&gt;0,9,LEN(T107)&gt;0,10,LEN(U107)&gt;0,11,LEN(V107)&gt;0,12,TRUE,13)</f>
        <v>6</v>
      </c>
      <c r="Y107" s="1" t="str">
        <f>IF(OR("ASMA"=D107,"MA"=D107),"rsm:","ram:")&amp;
IF("ABIE"=D107,
  SUBSTITUTE(
    SUBSTITUTE(
      SUBSTITUTE(W107,". Details","Type"),
      "_",""
    ),
    " ",""
  ),
  IF("ASMA"=D107,
  SUBSTITUTE(
    SUBSTITUTE(
      SUBSTITUTE(W107,". Details",""),
      "_",""
    ),
    " ",""
  ),
  SUBSTITUTE(
    SUBSTITUTE(
      SUBSTITUTE(
        SUBSTITUTE(
          SUBSTITUTE(
            SUBSTITUTE(
              MID(W107,FIND(".",W107)+2,LEN(W107)-FIND(".",W107)-1),
              "_",""
            ),
            "Identification",""
          ),
          "Text",""
        ),
        ".",""
      ),
      " ",""
    ),
    "Identifier","ID"
  )
))</f>
        <v>ram:ID</v>
      </c>
      <c r="Z107" s="1" t="str">
        <f>Z$106&amp;"/"&amp;Y107</f>
        <v>//rsm:CIIHSupplyChainTradeTransaction/ram:ApplicableCIIHSupplyChainTradeAgreement/ram:SpecifiedProcuringProject/ram:ID</v>
      </c>
      <c r="AA107" s="1" t="s">
        <v>4645</v>
      </c>
      <c r="AB107" s="3" t="s">
        <v>3</v>
      </c>
      <c r="AC107" s="1" t="s">
        <v>255</v>
      </c>
      <c r="AD107" s="1" t="s">
        <v>36</v>
      </c>
      <c r="AE107" s="1" t="s">
        <v>54</v>
      </c>
      <c r="AF107" s="1" t="s">
        <v>54</v>
      </c>
      <c r="AG107" s="1" t="s">
        <v>7</v>
      </c>
      <c r="AH107" s="1" t="s">
        <v>434</v>
      </c>
    </row>
    <row r="108" spans="1:34" ht="14.25" customHeight="1">
      <c r="A108" s="1">
        <v>132</v>
      </c>
      <c r="B108" s="1" t="s">
        <v>5596</v>
      </c>
      <c r="C108" s="1" t="s">
        <v>148</v>
      </c>
      <c r="D108" s="1" t="s">
        <v>11</v>
      </c>
      <c r="E108" s="3" t="s">
        <v>16</v>
      </c>
      <c r="G108" s="1" t="s">
        <v>551</v>
      </c>
      <c r="H108" s="1" t="s">
        <v>552</v>
      </c>
      <c r="P108" t="s">
        <v>888</v>
      </c>
      <c r="W108" s="1" t="str">
        <f>K108&amp;L108&amp;M108&amp;N108&amp;O108&amp;P108&amp;Q108&amp;R108&amp;S108&amp;T108</f>
        <v>Procuring_ Project. Name. Text</v>
      </c>
      <c r="X108" s="1" cm="1">
        <f t="array" ref="X108">_xlfn.IFS(LEN(K108)&gt;0,1,LEN(L108)&gt;0,2,LEN(M108)&gt;0,3,LEN(N108)&gt;0,4,LEN(O108)&gt;0,5,LEN(P108)&gt;0,6,LEN(Q108)&gt;0,7,LEN(R108)&gt;0,8,LEN(S108)&gt;0,9,LEN(T108)&gt;0,10,LEN(U108)&gt;0,11,LEN(V108)&gt;0,12,TRUE,13)</f>
        <v>6</v>
      </c>
      <c r="Y108" s="1" t="str">
        <f>IF(OR("ASMA"=D108,"MA"=D108),"rsm:","ram:")&amp;
IF("ABIE"=D108,
  SUBSTITUTE(
    SUBSTITUTE(
      SUBSTITUTE(W108,". Details","Type"),
      "_",""
    ),
    " ",""
  ),
  IF("ASMA"=D108,
  SUBSTITUTE(
    SUBSTITUTE(
      SUBSTITUTE(W108,". Details",""),
      "_",""
    ),
    " ",""
  ),
  SUBSTITUTE(
    SUBSTITUTE(
      SUBSTITUTE(
        SUBSTITUTE(
          SUBSTITUTE(
            SUBSTITUTE(
              MID(W108,FIND(".",W108)+2,LEN(W108)-FIND(".",W108)-1),
              "_",""
            ),
            "Identification",""
          ),
          "Text",""
        ),
        ".",""
      ),
      " ",""
    ),
    "Identifier","ID"
  )
))</f>
        <v>ram:Name</v>
      </c>
      <c r="Z108" s="1" t="str">
        <f>Z$106&amp;"/"&amp;Y108</f>
        <v>//rsm:CIIHSupplyChainTradeTransaction/ram:ApplicableCIIHSupplyChainTradeAgreement/ram:SpecifiedProcuringProject/ram:Name</v>
      </c>
      <c r="AA108" s="1" t="s">
        <v>4646</v>
      </c>
      <c r="AB108" s="3" t="s">
        <v>3</v>
      </c>
      <c r="AC108" s="1" t="s">
        <v>255</v>
      </c>
      <c r="AD108" s="1" t="s">
        <v>36</v>
      </c>
      <c r="AE108" s="1" t="s">
        <v>54</v>
      </c>
      <c r="AF108" s="1" t="s">
        <v>54</v>
      </c>
      <c r="AG108" s="1" t="s">
        <v>7</v>
      </c>
      <c r="AH108" s="1" t="s">
        <v>22</v>
      </c>
    </row>
    <row r="109" spans="1:34" ht="14.25" customHeight="1">
      <c r="A109" s="1">
        <v>133</v>
      </c>
      <c r="B109" s="1" t="s">
        <v>5596</v>
      </c>
      <c r="C109" s="1" t="s">
        <v>149</v>
      </c>
      <c r="D109" s="1" t="s">
        <v>19</v>
      </c>
      <c r="E109" s="3" t="s">
        <v>21</v>
      </c>
      <c r="G109" s="1" t="s">
        <v>151</v>
      </c>
      <c r="H109" s="1" t="s">
        <v>553</v>
      </c>
      <c r="L109" t="s">
        <v>150</v>
      </c>
      <c r="W109" s="1" t="str">
        <f>K109&amp;L109&amp;M109&amp;N109&amp;O109&amp;P109&amp;Q109&amp;R109&amp;S109&amp;T109</f>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IF(OR("ASMA"=D109,"MA"=D109),"rsm:","ram:")&amp;
IF("ABIE"=D109,
  SUBSTITUTE(
    SUBSTITUTE(
      SUBSTITUTE(W109,". Details","Type"),
      "_",""
    ),
    " ",""
  ),
  IF("ASMA"=D109,
  SUBSTITUTE(
    SUBSTITUTE(
      SUBSTITUTE(W109,". Details",""),
      "_",""
    ),
    " ",""
  ),
  SUBSTITUTE(
    SUBSTITUTE(
      SUBSTITUTE(
        SUBSTITUTE(
          SUBSTITUTE(
            SUBSTITUTE(
              MID(W109,FIND(".",W109)+2,LEN(W109)-FIND(".",W109)-1),
              "_",""
            ),
            "Identification",""
          ),
          "Text",""
        ),
        ".",""
      ),
      " ",""
    ),
    "Identifier","ID"
  )
))</f>
        <v>ram:ApplicableCIIHSupplyChainTradeSettlement</v>
      </c>
      <c r="Z109" s="1" t="str">
        <f>Z$52&amp;"/"&amp;Y109</f>
        <v>//rsm:CIIHSupplyChainTradeTransaction/ram:ApplicableCIIHSupplyChainTradeSettlement</v>
      </c>
      <c r="AA109" s="1" t="s">
        <v>4647</v>
      </c>
      <c r="AB109" s="3" t="s">
        <v>3</v>
      </c>
      <c r="AC109" s="1" t="s">
        <v>255</v>
      </c>
      <c r="AD109" s="1" t="s">
        <v>36</v>
      </c>
      <c r="AE109" s="1" t="s">
        <v>50</v>
      </c>
      <c r="AF109" s="1" t="s">
        <v>50</v>
      </c>
      <c r="AG109" s="1" t="s">
        <v>7</v>
      </c>
      <c r="AH109" s="1" t="s">
        <v>24</v>
      </c>
    </row>
    <row r="110" spans="1:34" ht="14.25" customHeight="1">
      <c r="A110" s="1">
        <v>135</v>
      </c>
      <c r="B110" s="1" t="s">
        <v>5596</v>
      </c>
      <c r="C110" s="1" t="s">
        <v>554</v>
      </c>
      <c r="D110" s="1" t="s">
        <v>11</v>
      </c>
      <c r="E110" s="3" t="s">
        <v>16</v>
      </c>
      <c r="G110" s="1" t="s">
        <v>555</v>
      </c>
      <c r="H110" s="1" t="s">
        <v>5758</v>
      </c>
      <c r="N110" t="s">
        <v>152</v>
      </c>
      <c r="W110" s="1" t="str">
        <f>K110&amp;L110&amp;M110&amp;N110&amp;O110&amp;P110&amp;Q110&amp;R110&amp;S110&amp;T110</f>
        <v>CIIH_ Supply Chain_ Trade Settlement. Tax_ Currency. Code</v>
      </c>
      <c r="X110" s="1" cm="1">
        <f t="array" ref="X110">_xlfn.IFS(LEN(K110)&gt;0,1,LEN(L110)&gt;0,2,LEN(M110)&gt;0,3,LEN(N110)&gt;0,4,LEN(O110)&gt;0,5,LEN(P110)&gt;0,6,LEN(Q110)&gt;0,7,LEN(R110)&gt;0,8,LEN(S110)&gt;0,9,LEN(T110)&gt;0,10,LEN(U110)&gt;0,11,LEN(V110)&gt;0,12,TRUE,13)</f>
        <v>4</v>
      </c>
      <c r="Y110" s="1" t="str">
        <f>IF(OR("ASMA"=D110,"MA"=D110),"rsm:","ram:")&amp;
IF("ABIE"=D110,
  SUBSTITUTE(
    SUBSTITUTE(
      SUBSTITUTE(W110,". Details","Type"),
      "_",""
    ),
    " ",""
  ),
  IF("ASMA"=D110,
  SUBSTITUTE(
    SUBSTITUTE(
      SUBSTITUTE(W110,". Details",""),
      "_",""
    ),
    " ",""
  ),
  SUBSTITUTE(
    SUBSTITUTE(
      SUBSTITUTE(
        SUBSTITUTE(
          SUBSTITUTE(
            SUBSTITUTE(
              MID(W110,FIND(".",W110)+2,LEN(W110)-FIND(".",W110)-1),
              "_",""
            ),
            "Identification",""
          ),
          "Text",""
        ),
        ".",""
      ),
      " ",""
    ),
    "Identifier","ID"
  )
))</f>
        <v>ram:TaxCurrencyCode</v>
      </c>
      <c r="Z110" s="1" t="str">
        <f>Z$109&amp;"/"&amp;Y110</f>
        <v>//rsm:CIIHSupplyChainTradeTransaction/ram:ApplicableCIIHSupplyChainTradeSettlement/ram:TaxCurrencyCode</v>
      </c>
      <c r="AA110" s="1" t="s">
        <v>4648</v>
      </c>
      <c r="AB110" s="3" t="s">
        <v>3</v>
      </c>
      <c r="AC110" s="1" t="s">
        <v>24</v>
      </c>
      <c r="AD110" s="1" t="s">
        <v>7</v>
      </c>
      <c r="AE110" s="1" t="s">
        <v>7</v>
      </c>
      <c r="AF110" s="1" t="s">
        <v>7</v>
      </c>
      <c r="AG110" s="1" t="s">
        <v>7</v>
      </c>
      <c r="AH110" s="1" t="s">
        <v>24</v>
      </c>
    </row>
    <row r="111" spans="1:34" ht="14.25" customHeight="1">
      <c r="A111" s="1">
        <v>136</v>
      </c>
      <c r="B111" s="1" t="s">
        <v>5596</v>
      </c>
      <c r="C111" s="1" t="s">
        <v>153</v>
      </c>
      <c r="D111" s="1" t="s">
        <v>11</v>
      </c>
      <c r="E111" s="3" t="s">
        <v>21</v>
      </c>
      <c r="G111" s="1" t="s">
        <v>4173</v>
      </c>
      <c r="H111" s="1" t="s">
        <v>4174</v>
      </c>
      <c r="N111" t="s">
        <v>154</v>
      </c>
      <c r="W111" s="1" t="str">
        <f>K111&amp;L111&amp;M111&amp;N111&amp;O111&amp;P111&amp;Q111&amp;R111&amp;S111&amp;T111</f>
        <v>CIIH_ Supply Chain_ Trade Settlement. Invoice_ Currency. Code</v>
      </c>
      <c r="X111" s="1" cm="1">
        <f t="array" ref="X111">_xlfn.IFS(LEN(K111)&gt;0,1,LEN(L111)&gt;0,2,LEN(M111)&gt;0,3,LEN(N111)&gt;0,4,LEN(O111)&gt;0,5,LEN(P111)&gt;0,6,LEN(Q111)&gt;0,7,LEN(R111)&gt;0,8,LEN(S111)&gt;0,9,LEN(T111)&gt;0,10,LEN(U111)&gt;0,11,LEN(V111)&gt;0,12,TRUE,13)</f>
        <v>4</v>
      </c>
      <c r="Y111" s="1" t="str">
        <f>IF(OR("ASMA"=D111,"MA"=D111),"rsm:","ram:")&amp;
IF("ABIE"=D111,
  SUBSTITUTE(
    SUBSTITUTE(
      SUBSTITUTE(W111,". Details","Type"),
      "_",""
    ),
    " ",""
  ),
  IF("ASMA"=D111,
  SUBSTITUTE(
    SUBSTITUTE(
      SUBSTITUTE(W111,". Details",""),
      "_",""
    ),
    " ",""
  ),
  SUBSTITUTE(
    SUBSTITUTE(
      SUBSTITUTE(
        SUBSTITUTE(
          SUBSTITUTE(
            SUBSTITUTE(
              MID(W111,FIND(".",W111)+2,LEN(W111)-FIND(".",W111)-1),
              "_",""
            ),
            "Identification",""
          ),
          "Text",""
        ),
        ".",""
      ),
      " ",""
    ),
    "Identifier","ID"
  )
))</f>
        <v>ram:InvoiceCurrencyCode</v>
      </c>
      <c r="Z111" s="1" t="str">
        <f>Z$109&amp;"/"&amp;Y111</f>
        <v>//rsm:CIIHSupplyChainTradeTransaction/ram:ApplicableCIIHSupplyChainTradeSettlement/ram:InvoiceCurrencyCode</v>
      </c>
      <c r="AA111" s="1" t="s">
        <v>4649</v>
      </c>
      <c r="AB111" s="3" t="s">
        <v>3</v>
      </c>
      <c r="AC111" s="1" t="s">
        <v>24</v>
      </c>
      <c r="AD111" s="1" t="s">
        <v>8</v>
      </c>
      <c r="AE111" s="1" t="s">
        <v>50</v>
      </c>
      <c r="AF111" s="1" t="s">
        <v>50</v>
      </c>
      <c r="AG111" s="1" t="s">
        <v>7</v>
      </c>
      <c r="AH111" s="1" t="s">
        <v>567</v>
      </c>
    </row>
    <row r="112" spans="1:34" ht="14.25" customHeight="1">
      <c r="A112" s="1">
        <v>137</v>
      </c>
      <c r="B112" s="1" t="s">
        <v>5596</v>
      </c>
      <c r="C112" s="1" t="s">
        <v>155</v>
      </c>
      <c r="D112" s="1" t="s">
        <v>11</v>
      </c>
      <c r="E112" s="3" t="s">
        <v>16</v>
      </c>
      <c r="G112" s="1" t="s">
        <v>559</v>
      </c>
      <c r="H112" s="1" t="s">
        <v>560</v>
      </c>
      <c r="N112" t="s">
        <v>156</v>
      </c>
      <c r="W112" s="1" t="str">
        <f>K112&amp;L112&amp;M112&amp;N112&amp;O112&amp;P112&amp;Q112&amp;R112&amp;S112&amp;T112</f>
        <v>CIIH_ Supply Chain_ Trade Settlement. Payment_ Currency. Code</v>
      </c>
      <c r="X112" s="1" cm="1">
        <f t="array" ref="X112">_xlfn.IFS(LEN(K112)&gt;0,1,LEN(L112)&gt;0,2,LEN(M112)&gt;0,3,LEN(N112)&gt;0,4,LEN(O112)&gt;0,5,LEN(P112)&gt;0,6,LEN(Q112)&gt;0,7,LEN(R112)&gt;0,8,LEN(S112)&gt;0,9,LEN(T112)&gt;0,10,LEN(U112)&gt;0,11,LEN(V112)&gt;0,12,TRUE,13)</f>
        <v>4</v>
      </c>
      <c r="Y112" s="1" t="str">
        <f>IF(OR("ASMA"=D112,"MA"=D112),"rsm:","ram:")&amp;
IF("ABIE"=D112,
  SUBSTITUTE(
    SUBSTITUTE(
      SUBSTITUTE(W112,". Details","Type"),
      "_",""
    ),
    " ",""
  ),
  IF("ASMA"=D112,
  SUBSTITUTE(
    SUBSTITUTE(
      SUBSTITUTE(W112,". Details",""),
      "_",""
    ),
    " ",""
  ),
  SUBSTITUTE(
    SUBSTITUTE(
      SUBSTITUTE(
        SUBSTITUTE(
          SUBSTITUTE(
            SUBSTITUTE(
              MID(W112,FIND(".",W112)+2,LEN(W112)-FIND(".",W112)-1),
              "_",""
            ),
            "Identification",""
          ),
          "Text",""
        ),
        ".",""
      ),
      " ",""
    ),
    "Identifier","ID"
  )
))</f>
        <v>ram:PaymentCurrencyCode</v>
      </c>
      <c r="Z112" s="1" t="str">
        <f>Z$109&amp;"/"&amp;Y112</f>
        <v>//rsm:CIIHSupplyChainTradeTransaction/ram:ApplicableCIIHSupplyChainTradeSettlement/ram:PaymentCurrencyCode</v>
      </c>
      <c r="AA112" s="1" t="s">
        <v>4650</v>
      </c>
      <c r="AB112" s="3" t="s">
        <v>3</v>
      </c>
      <c r="AC112" s="1" t="s">
        <v>0</v>
      </c>
      <c r="AD112" s="1" t="s">
        <v>109</v>
      </c>
      <c r="AE112" s="1" t="s">
        <v>50</v>
      </c>
      <c r="AF112" s="1" t="s">
        <v>50</v>
      </c>
      <c r="AG112" s="1" t="s">
        <v>7</v>
      </c>
      <c r="AH112" s="1" t="s">
        <v>24</v>
      </c>
    </row>
    <row r="113" spans="1:34" ht="14.25" customHeight="1">
      <c r="A113" s="1">
        <v>138</v>
      </c>
      <c r="B113" s="1" t="s">
        <v>5596</v>
      </c>
      <c r="C113" s="1" t="s">
        <v>157</v>
      </c>
      <c r="D113" s="1" t="s">
        <v>19</v>
      </c>
      <c r="E113" s="3" t="s">
        <v>16</v>
      </c>
      <c r="G113" s="1" t="s">
        <v>561</v>
      </c>
      <c r="H113" s="1" t="s">
        <v>562</v>
      </c>
      <c r="N113" t="s">
        <v>158</v>
      </c>
      <c r="W113" s="1" t="str">
        <f>K113&amp;L113&amp;M113&amp;N113&amp;O113&amp;P113&amp;Q113&amp;R113&amp;S113&amp;T113</f>
        <v>CIIH_ Supply Chain_ Trade Settlement. Invoicer. CI_ Trade_ Party</v>
      </c>
      <c r="X113" s="1" cm="1">
        <f t="array" ref="X113">_xlfn.IFS(LEN(K113)&gt;0,1,LEN(L113)&gt;0,2,LEN(M113)&gt;0,3,LEN(N113)&gt;0,4,LEN(O113)&gt;0,5,LEN(P113)&gt;0,6,LEN(Q113)&gt;0,7,LEN(R113)&gt;0,8,LEN(S113)&gt;0,9,LEN(T113)&gt;0,10,LEN(U113)&gt;0,11,LEN(V113)&gt;0,12,TRUE,13)</f>
        <v>4</v>
      </c>
      <c r="Y113" s="1" t="str">
        <f>IF(OR("ASMA"=D113,"MA"=D113),"rsm:","ram:")&amp;
IF("ABIE"=D113,
  SUBSTITUTE(
    SUBSTITUTE(
      SUBSTITUTE(W113,". Details","Type"),
      "_",""
    ),
    " ",""
  ),
  IF("ASMA"=D113,
  SUBSTITUTE(
    SUBSTITUTE(
      SUBSTITUTE(W113,". Details",""),
      "_",""
    ),
    " ",""
  ),
  SUBSTITUTE(
    SUBSTITUTE(
      SUBSTITUTE(
        SUBSTITUTE(
          SUBSTITUTE(
            SUBSTITUTE(
              MID(W113,FIND(".",W113)+2,LEN(W113)-FIND(".",W113)-1),
              "_",""
            ),
            "Identification",""
          ),
          "Text",""
        ),
        ".",""
      ),
      " ",""
    ),
    "Identifier","ID"
  )
))</f>
        <v>ram:InvoicerCITradeParty</v>
      </c>
      <c r="Z113" s="1" t="str">
        <f>Z$109&amp;"/"&amp;Y113</f>
        <v>//rsm:CIIHSupplyChainTradeTransaction/ram:ApplicableCIIHSupplyChainTradeSettlement/ram:InvoicerCITradeParty</v>
      </c>
      <c r="AA113" s="1" t="s">
        <v>4651</v>
      </c>
      <c r="AB113" s="3" t="s">
        <v>3</v>
      </c>
      <c r="AC113" s="1" t="s">
        <v>35</v>
      </c>
      <c r="AD113" s="1" t="s">
        <v>36</v>
      </c>
      <c r="AE113" s="1" t="s">
        <v>50</v>
      </c>
      <c r="AF113" s="1" t="s">
        <v>50</v>
      </c>
      <c r="AG113" s="1" t="s">
        <v>7</v>
      </c>
      <c r="AH113" s="1" t="s">
        <v>434</v>
      </c>
    </row>
    <row r="114" spans="1:34" ht="14.25" customHeight="1">
      <c r="A114" s="1">
        <v>140</v>
      </c>
      <c r="B114" s="1" t="s">
        <v>5596</v>
      </c>
      <c r="C114" s="1" t="s">
        <v>104</v>
      </c>
      <c r="D114" s="1" t="s">
        <v>11</v>
      </c>
      <c r="E114" s="3" t="s">
        <v>16</v>
      </c>
      <c r="G114" s="1" t="s">
        <v>4175</v>
      </c>
      <c r="H114" s="1" t="s">
        <v>4176</v>
      </c>
      <c r="P114" t="s">
        <v>105</v>
      </c>
      <c r="W114" s="1" t="str">
        <f>K114&amp;L114&amp;M114&amp;N114&amp;O114&amp;P114&amp;Q114&amp;R114&amp;S114&amp;T114</f>
        <v>CI_ Trade_ Party. Identification. Identifier</v>
      </c>
      <c r="X114" s="1" cm="1">
        <f t="array" ref="X114">_xlfn.IFS(LEN(K114)&gt;0,1,LEN(L114)&gt;0,2,LEN(M114)&gt;0,3,LEN(N114)&gt;0,4,LEN(O114)&gt;0,5,LEN(P114)&gt;0,6,LEN(Q114)&gt;0,7,LEN(R114)&gt;0,8,LEN(S114)&gt;0,9,LEN(T114)&gt;0,10,LEN(U114)&gt;0,11,LEN(V114)&gt;0,12,TRUE,13)</f>
        <v>6</v>
      </c>
      <c r="Y114" s="1" t="str">
        <f>IF(OR("ASMA"=D114,"MA"=D114),"rsm:","ram:")&amp;
IF("ABIE"=D114,
  SUBSTITUTE(
    SUBSTITUTE(
      SUBSTITUTE(W114,". Details","Type"),
      "_",""
    ),
    " ",""
  ),
  IF("ASMA"=D114,
  SUBSTITUTE(
    SUBSTITUTE(
      SUBSTITUTE(W114,". Details",""),
      "_",""
    ),
    " ",""
  ),
  SUBSTITUTE(
    SUBSTITUTE(
      SUBSTITUTE(
        SUBSTITUTE(
          SUBSTITUTE(
            SUBSTITUTE(
              MID(W114,FIND(".",W114)+2,LEN(W114)-FIND(".",W114)-1),
              "_",""
            ),
            "Identification",""
          ),
          "Text",""
        ),
        ".",""
      ),
      " ",""
    ),
    "Identifier","ID"
  )
))</f>
        <v>ram:ID</v>
      </c>
      <c r="Z114" s="1" t="str">
        <f>Z$113&amp;"/"&amp;Y114</f>
        <v>//rsm:CIIHSupplyChainTradeTransaction/ram:ApplicableCIIHSupplyChainTradeSettlement/ram:InvoicerCITradeParty/ram:ID</v>
      </c>
      <c r="AA114" s="1" t="s">
        <v>4652</v>
      </c>
      <c r="AB114" s="3" t="s">
        <v>3</v>
      </c>
      <c r="AC114" s="1" t="s">
        <v>24</v>
      </c>
      <c r="AD114" s="1" t="s">
        <v>8</v>
      </c>
      <c r="AE114" s="1" t="s">
        <v>24</v>
      </c>
      <c r="AF114" s="1" t="s">
        <v>44</v>
      </c>
      <c r="AG114" s="1" t="s">
        <v>7</v>
      </c>
      <c r="AH114" s="1" t="s">
        <v>24</v>
      </c>
    </row>
    <row r="115" spans="1:34" ht="14.25" customHeight="1">
      <c r="A115" s="1">
        <v>141</v>
      </c>
      <c r="B115" s="1" t="s">
        <v>5596</v>
      </c>
      <c r="C115" s="1" t="s">
        <v>107</v>
      </c>
      <c r="D115" s="1" t="s">
        <v>11</v>
      </c>
      <c r="E115" s="3" t="s">
        <v>16</v>
      </c>
      <c r="G115" s="1" t="s">
        <v>4177</v>
      </c>
      <c r="H115" s="1" t="s">
        <v>4178</v>
      </c>
      <c r="P115" t="s">
        <v>108</v>
      </c>
      <c r="W115" s="1" t="str">
        <f>K115&amp;L115&amp;M115&amp;N115&amp;O115&amp;P115&amp;Q115&amp;R115&amp;S115&amp;T115</f>
        <v>CI_ Trade_ Party. Global_ Identification. Identifier</v>
      </c>
      <c r="X115" s="1" cm="1">
        <f t="array" ref="X115">_xlfn.IFS(LEN(K115)&gt;0,1,LEN(L115)&gt;0,2,LEN(M115)&gt;0,3,LEN(N115)&gt;0,4,LEN(O115)&gt;0,5,LEN(P115)&gt;0,6,LEN(Q115)&gt;0,7,LEN(R115)&gt;0,8,LEN(S115)&gt;0,9,LEN(T115)&gt;0,10,LEN(U115)&gt;0,11,LEN(V115)&gt;0,12,TRUE,13)</f>
        <v>6</v>
      </c>
      <c r="Y115" s="1" t="str">
        <f>IF(OR("ASMA"=D115,"MA"=D115),"rsm:","ram:")&amp;
IF("ABIE"=D115,
  SUBSTITUTE(
    SUBSTITUTE(
      SUBSTITUTE(W115,". Details","Type"),
      "_",""
    ),
    " ",""
  ),
  IF("ASMA"=D115,
  SUBSTITUTE(
    SUBSTITUTE(
      SUBSTITUTE(W115,". Details",""),
      "_",""
    ),
    " ",""
  ),
  SUBSTITUTE(
    SUBSTITUTE(
      SUBSTITUTE(
        SUBSTITUTE(
          SUBSTITUTE(
            SUBSTITUTE(
              MID(W115,FIND(".",W115)+2,LEN(W115)-FIND(".",W115)-1),
              "_",""
            ),
            "Identification",""
          ),
          "Text",""
        ),
        ".",""
      ),
      " ",""
    ),
    "Identifier","ID"
  )
))</f>
        <v>ram:GlobalID</v>
      </c>
      <c r="Z115" s="1" t="str">
        <f>Z$113&amp;"/"&amp;Y115</f>
        <v>//rsm:CIIHSupplyChainTradeTransaction/ram:ApplicableCIIHSupplyChainTradeSettlement/ram:InvoicerCITradeParty/ram:GlobalID</v>
      </c>
      <c r="AA115" s="1" t="s">
        <v>4653</v>
      </c>
      <c r="AB115" s="3" t="s">
        <v>3</v>
      </c>
      <c r="AC115" s="1" t="s">
        <v>24</v>
      </c>
      <c r="AD115" s="1" t="s">
        <v>8</v>
      </c>
      <c r="AE115" s="1" t="s">
        <v>24</v>
      </c>
      <c r="AF115" s="1" t="s">
        <v>7</v>
      </c>
      <c r="AG115" s="1" t="s">
        <v>7</v>
      </c>
      <c r="AH115" s="1" t="s">
        <v>24</v>
      </c>
    </row>
    <row r="116" spans="1:34" ht="14.25" customHeight="1">
      <c r="A116" s="1">
        <v>142</v>
      </c>
      <c r="B116" s="1" t="s">
        <v>5596</v>
      </c>
      <c r="C116" s="1" t="s">
        <v>110</v>
      </c>
      <c r="D116" s="1" t="s">
        <v>11</v>
      </c>
      <c r="E116" s="3" t="s">
        <v>16</v>
      </c>
      <c r="G116" s="1" t="s">
        <v>570</v>
      </c>
      <c r="H116" s="1" t="s">
        <v>571</v>
      </c>
      <c r="P116" t="s">
        <v>141</v>
      </c>
      <c r="W116" s="1" t="str">
        <f>K116&amp;L116&amp;M116&amp;N116&amp;O116&amp;P116&amp;Q116&amp;R116&amp;S116&amp;T116</f>
        <v>CI_ Trade_ Party. Name. Text</v>
      </c>
      <c r="X116" s="1" cm="1">
        <f t="array" ref="X116">_xlfn.IFS(LEN(K116)&gt;0,1,LEN(L116)&gt;0,2,LEN(M116)&gt;0,3,LEN(N116)&gt;0,4,LEN(O116)&gt;0,5,LEN(P116)&gt;0,6,LEN(Q116)&gt;0,7,LEN(R116)&gt;0,8,LEN(S116)&gt;0,9,LEN(T116)&gt;0,10,LEN(U116)&gt;0,11,LEN(V116)&gt;0,12,TRUE,13)</f>
        <v>6</v>
      </c>
      <c r="Y116" s="1" t="str">
        <f>IF(OR("ASMA"=D116,"MA"=D116),"rsm:","ram:")&amp;
IF("ABIE"=D116,
  SUBSTITUTE(
    SUBSTITUTE(
      SUBSTITUTE(W116,". Details","Type"),
      "_",""
    ),
    " ",""
  ),
  IF("ASMA"=D116,
  SUBSTITUTE(
    SUBSTITUTE(
      SUBSTITUTE(W116,". Details",""),
      "_",""
    ),
    " ",""
  ),
  SUBSTITUTE(
    SUBSTITUTE(
      SUBSTITUTE(
        SUBSTITUTE(
          SUBSTITUTE(
            SUBSTITUTE(
              MID(W116,FIND(".",W116)+2,LEN(W116)-FIND(".",W116)-1),
              "_",""
            ),
            "Identification",""
          ),
          "Text",""
        ),
        ".",""
      ),
      " ",""
    ),
    "Identifier","ID"
  )
))</f>
        <v>ram:Name</v>
      </c>
      <c r="Z116" s="1" t="str">
        <f>Z$113&amp;"/"&amp;Y116</f>
        <v>//rsm:CIIHSupplyChainTradeTransaction/ram:ApplicableCIIHSupplyChainTradeSettlement/ram:InvoicerCITradeParty/ram:Name</v>
      </c>
      <c r="AA116" s="1" t="s">
        <v>4654</v>
      </c>
      <c r="AB116" s="3" t="s">
        <v>3</v>
      </c>
      <c r="AC116" s="1" t="s">
        <v>24</v>
      </c>
      <c r="AD116" s="1" t="s">
        <v>8</v>
      </c>
      <c r="AE116" s="1" t="s">
        <v>50</v>
      </c>
      <c r="AF116" s="1" t="s">
        <v>50</v>
      </c>
      <c r="AG116" s="1" t="s">
        <v>7</v>
      </c>
      <c r="AH116" s="1" t="s">
        <v>24</v>
      </c>
    </row>
    <row r="117" spans="1:34" ht="14.25" customHeight="1">
      <c r="A117" s="1">
        <v>143</v>
      </c>
      <c r="B117" s="1" t="s">
        <v>5596</v>
      </c>
      <c r="C117" s="1" t="s">
        <v>473</v>
      </c>
      <c r="D117" s="1" t="s">
        <v>11</v>
      </c>
      <c r="E117" s="3" t="s">
        <v>16</v>
      </c>
      <c r="G117" s="1" t="s">
        <v>572</v>
      </c>
      <c r="H117" s="1" t="s">
        <v>573</v>
      </c>
      <c r="P117" t="s">
        <v>880</v>
      </c>
      <c r="W117" s="1" t="str">
        <f>K117&amp;L117&amp;M117&amp;N117&amp;O117&amp;P117&amp;Q117&amp;R117&amp;S117&amp;T117</f>
        <v>CI_ Trade_ Party. Registered_ Identification. Identifier</v>
      </c>
      <c r="X117" s="1" cm="1">
        <f t="array" ref="X117">_xlfn.IFS(LEN(K117)&gt;0,1,LEN(L117)&gt;0,2,LEN(M117)&gt;0,3,LEN(N117)&gt;0,4,LEN(O117)&gt;0,5,LEN(P117)&gt;0,6,LEN(Q117)&gt;0,7,LEN(R117)&gt;0,8,LEN(S117)&gt;0,9,LEN(T117)&gt;0,10,LEN(U117)&gt;0,11,LEN(V117)&gt;0,12,TRUE,13)</f>
        <v>6</v>
      </c>
      <c r="Y117" s="1" t="str">
        <f>IF(OR("ASMA"=D117,"MA"=D117),"rsm:","ram:")&amp;
IF("ABIE"=D117,
  SUBSTITUTE(
    SUBSTITUTE(
      SUBSTITUTE(W117,". Details","Type"),
      "_",""
    ),
    " ",""
  ),
  IF("ASMA"=D117,
  SUBSTITUTE(
    SUBSTITUTE(
      SUBSTITUTE(W117,". Details",""),
      "_",""
    ),
    " ",""
  ),
  SUBSTITUTE(
    SUBSTITUTE(
      SUBSTITUTE(
        SUBSTITUTE(
          SUBSTITUTE(
            SUBSTITUTE(
              MID(W117,FIND(".",W117)+2,LEN(W117)-FIND(".",W117)-1),
              "_",""
            ),
            "Identification",""
          ),
          "Text",""
        ),
        ".",""
      ),
      " ",""
    ),
    "Identifier","ID"
  )
))</f>
        <v>ram:RegisteredID</v>
      </c>
      <c r="Z117" s="1" t="str">
        <f>Z$113&amp;"/"&amp;Y117</f>
        <v>//rsm:CIIHSupplyChainTradeTransaction/ram:ApplicableCIIHSupplyChainTradeSettlement/ram:InvoicerCITradeParty/ram:RegisteredID</v>
      </c>
      <c r="AA117" s="1" t="s">
        <v>4655</v>
      </c>
      <c r="AB117" s="3" t="s">
        <v>3</v>
      </c>
      <c r="AC117" s="1" t="s">
        <v>35</v>
      </c>
      <c r="AD117" s="1" t="s">
        <v>36</v>
      </c>
      <c r="AE117" s="1" t="s">
        <v>50</v>
      </c>
      <c r="AF117" s="1" t="s">
        <v>50</v>
      </c>
      <c r="AG117" s="1" t="s">
        <v>7</v>
      </c>
      <c r="AH117" s="1" t="s">
        <v>24</v>
      </c>
    </row>
    <row r="118" spans="1:34" ht="14.25" customHeight="1">
      <c r="A118" s="1">
        <v>144</v>
      </c>
      <c r="B118" s="1" t="s">
        <v>5596</v>
      </c>
      <c r="C118" s="1" t="s">
        <v>4150</v>
      </c>
      <c r="D118" s="1" t="s">
        <v>11</v>
      </c>
      <c r="E118" s="3" t="s">
        <v>21</v>
      </c>
      <c r="G118" s="1" t="s">
        <v>4179</v>
      </c>
      <c r="H118" s="1" t="s">
        <v>4152</v>
      </c>
      <c r="P118" t="s">
        <v>5757</v>
      </c>
      <c r="W118" s="1" t="str">
        <f>K118&amp;L118&amp;M118&amp;N118&amp;O118&amp;P118&amp;Q118&amp;R118&amp;S118&amp;T118</f>
        <v>CI_ Trade_ Party. Type. Code</v>
      </c>
      <c r="X118" s="1" cm="1">
        <f t="array" ref="X118">_xlfn.IFS(LEN(K118)&gt;0,1,LEN(L118)&gt;0,2,LEN(M118)&gt;0,3,LEN(N118)&gt;0,4,LEN(O118)&gt;0,5,LEN(P118)&gt;0,6,LEN(Q118)&gt;0,7,LEN(R118)&gt;0,8,LEN(S118)&gt;0,9,LEN(T118)&gt;0,10,LEN(U118)&gt;0,11,LEN(V118)&gt;0,12,TRUE,13)</f>
        <v>6</v>
      </c>
      <c r="Y118" s="1" t="str">
        <f>IF(OR("ASMA"=D118,"MA"=D118),"rsm:","ram:")&amp;
IF("ABIE"=D118,
  SUBSTITUTE(
    SUBSTITUTE(
      SUBSTITUTE(W118,". Details","Type"),
      "_",""
    ),
    " ",""
  ),
  IF("ASMA"=D118,
  SUBSTITUTE(
    SUBSTITUTE(
      SUBSTITUTE(W118,". Details",""),
      "_",""
    ),
    " ",""
  ),
  SUBSTITUTE(
    SUBSTITUTE(
      SUBSTITUTE(
        SUBSTITUTE(
          SUBSTITUTE(
            SUBSTITUTE(
              MID(W118,FIND(".",W118)+2,LEN(W118)-FIND(".",W118)-1),
              "_",""
            ),
            "Identification",""
          ),
          "Text",""
        ),
        ".",""
      ),
      " ",""
    ),
    "Identifier","ID"
  )
))</f>
        <v>ram:TypeCode</v>
      </c>
      <c r="Z118" s="1" t="str">
        <f>Z$113&amp;"/"&amp;Y118</f>
        <v>//rsm:CIIHSupplyChainTradeTransaction/ram:ApplicableCIIHSupplyChainTradeSettlement/ram:InvoicerCITradeParty/ram:TypeCode</v>
      </c>
      <c r="AA118" s="1" t="s">
        <v>4656</v>
      </c>
      <c r="AB118" s="3" t="s">
        <v>3</v>
      </c>
      <c r="AC118" s="1" t="s">
        <v>35</v>
      </c>
      <c r="AD118" s="1" t="s">
        <v>36</v>
      </c>
      <c r="AE118" s="1" t="s">
        <v>50</v>
      </c>
      <c r="AF118" s="1" t="s">
        <v>50</v>
      </c>
      <c r="AG118" s="1" t="s">
        <v>7</v>
      </c>
      <c r="AH118" s="1" t="s">
        <v>24</v>
      </c>
    </row>
    <row r="119" spans="1:34" ht="14.25" customHeight="1">
      <c r="A119" s="1">
        <v>145</v>
      </c>
      <c r="B119" s="1" t="s">
        <v>5596</v>
      </c>
      <c r="C119" s="1" t="s">
        <v>112</v>
      </c>
      <c r="D119" s="1" t="s">
        <v>19</v>
      </c>
      <c r="E119" s="3" t="s">
        <v>16</v>
      </c>
      <c r="G119" s="1" t="s">
        <v>574</v>
      </c>
      <c r="H119" s="1" t="s">
        <v>575</v>
      </c>
      <c r="P119" t="s">
        <v>113</v>
      </c>
      <c r="W119" s="1" t="str">
        <f>K119&amp;L119&amp;M119&amp;N119&amp;O119&amp;P119&amp;Q119&amp;R119&amp;S119&amp;T119</f>
        <v>CI_ Trade_ Party. Defined. CI_ Trade_ Contact</v>
      </c>
      <c r="X119" s="1" cm="1">
        <f t="array" ref="X119">_xlfn.IFS(LEN(K119)&gt;0,1,LEN(L119)&gt;0,2,LEN(M119)&gt;0,3,LEN(N119)&gt;0,4,LEN(O119)&gt;0,5,LEN(P119)&gt;0,6,LEN(Q119)&gt;0,7,LEN(R119)&gt;0,8,LEN(S119)&gt;0,9,LEN(T119)&gt;0,10,LEN(U119)&gt;0,11,LEN(V119)&gt;0,12,TRUE,13)</f>
        <v>6</v>
      </c>
      <c r="Y119" s="1" t="str">
        <f>IF(OR("ASMA"=D119,"MA"=D119),"rsm:","ram:")&amp;
IF("ABIE"=D119,
  SUBSTITUTE(
    SUBSTITUTE(
      SUBSTITUTE(W119,". Details","Type"),
      "_",""
    ),
    " ",""
  ),
  IF("ASMA"=D119,
  SUBSTITUTE(
    SUBSTITUTE(
      SUBSTITUTE(W119,". Details",""),
      "_",""
    ),
    " ",""
  ),
  SUBSTITUTE(
    SUBSTITUTE(
      SUBSTITUTE(
        SUBSTITUTE(
          SUBSTITUTE(
            SUBSTITUTE(
              MID(W119,FIND(".",W119)+2,LEN(W119)-FIND(".",W119)-1),
              "_",""
            ),
            "Identification",""
          ),
          "Text",""
        ),
        ".",""
      ),
      " ",""
    ),
    "Identifier","ID"
  )
))</f>
        <v>ram:DefinedCITradeContact</v>
      </c>
      <c r="Z119" s="1" t="str">
        <f>Z$113&amp;"/"&amp;Y119</f>
        <v>//rsm:CIIHSupplyChainTradeTransaction/ram:ApplicableCIIHSupplyChainTradeSettlement/ram:InvoicerCITradeParty/ram:DefinedCITradeContact</v>
      </c>
      <c r="AA119" s="1" t="s">
        <v>4657</v>
      </c>
      <c r="AB119" s="3" t="s">
        <v>3</v>
      </c>
      <c r="AC119" s="1" t="s">
        <v>24</v>
      </c>
      <c r="AD119" s="1" t="s">
        <v>8</v>
      </c>
      <c r="AE119" s="1" t="s">
        <v>50</v>
      </c>
      <c r="AF119" s="1" t="s">
        <v>50</v>
      </c>
      <c r="AG119" s="1" t="s">
        <v>7</v>
      </c>
      <c r="AH119" s="1" t="s">
        <v>24</v>
      </c>
    </row>
    <row r="120" spans="1:34" ht="14.25" customHeight="1">
      <c r="A120" s="1">
        <v>147</v>
      </c>
      <c r="B120" s="1" t="s">
        <v>5596</v>
      </c>
      <c r="C120" s="1" t="s">
        <v>115</v>
      </c>
      <c r="D120" s="1" t="s">
        <v>11</v>
      </c>
      <c r="E120" s="3" t="s">
        <v>16</v>
      </c>
      <c r="G120" s="1" t="s">
        <v>4180</v>
      </c>
      <c r="H120" s="1" t="s">
        <v>4181</v>
      </c>
      <c r="R120" t="s">
        <v>116</v>
      </c>
      <c r="W120" s="1" t="str">
        <f>K120&amp;L120&amp;M120&amp;N120&amp;O120&amp;P120&amp;Q120&amp;R120&amp;S120&amp;T120</f>
        <v>CI_ Trade_ Contact. Identification. Identifier</v>
      </c>
      <c r="X120" s="1" cm="1">
        <f t="array" ref="X120">_xlfn.IFS(LEN(K120)&gt;0,1,LEN(L120)&gt;0,2,LEN(M120)&gt;0,3,LEN(N120)&gt;0,4,LEN(O120)&gt;0,5,LEN(P120)&gt;0,6,LEN(Q120)&gt;0,7,LEN(R120)&gt;0,8,LEN(S120)&gt;0,9,LEN(T120)&gt;0,10,LEN(U120)&gt;0,11,LEN(V120)&gt;0,12,TRUE,13)</f>
        <v>8</v>
      </c>
      <c r="Y120" s="1" t="str">
        <f>IF(OR("ASMA"=D120,"MA"=D120),"rsm:","ram:")&amp;
IF("ABIE"=D120,
  SUBSTITUTE(
    SUBSTITUTE(
      SUBSTITUTE(W120,". Details","Type"),
      "_",""
    ),
    " ",""
  ),
  IF("ASMA"=D120,
  SUBSTITUTE(
    SUBSTITUTE(
      SUBSTITUTE(W120,". Details",""),
      "_",""
    ),
    " ",""
  ),
  SUBSTITUTE(
    SUBSTITUTE(
      SUBSTITUTE(
        SUBSTITUTE(
          SUBSTITUTE(
            SUBSTITUTE(
              MID(W120,FIND(".",W120)+2,LEN(W120)-FIND(".",W120)-1),
              "_",""
            ),
            "Identification",""
          ),
          "Text",""
        ),
        ".",""
      ),
      " ",""
    ),
    "Identifier","ID"
  )
))</f>
        <v>ram:ID</v>
      </c>
      <c r="Z120" s="1" t="str">
        <f>Z$119&amp;"/"&amp;Y120</f>
        <v>//rsm:CIIHSupplyChainTradeTransaction/ram:ApplicableCIIHSupplyChainTradeSettlement/ram:InvoicerCITradeParty/ram:DefinedCITradeContact/ram:ID</v>
      </c>
      <c r="AA120" s="1" t="s">
        <v>4658</v>
      </c>
      <c r="AB120" s="3" t="s">
        <v>3</v>
      </c>
      <c r="AC120" s="1" t="s">
        <v>24</v>
      </c>
      <c r="AD120" s="1" t="s">
        <v>8</v>
      </c>
      <c r="AE120" s="1" t="s">
        <v>24</v>
      </c>
      <c r="AF120" s="1" t="s">
        <v>7</v>
      </c>
      <c r="AG120" s="1" t="s">
        <v>7</v>
      </c>
      <c r="AH120" s="1" t="s">
        <v>24</v>
      </c>
    </row>
    <row r="121" spans="1:34" ht="14.25" customHeight="1">
      <c r="A121" s="1">
        <v>148</v>
      </c>
      <c r="B121" s="1" t="s">
        <v>5596</v>
      </c>
      <c r="C121" s="1" t="s">
        <v>117</v>
      </c>
      <c r="D121" s="1" t="s">
        <v>11</v>
      </c>
      <c r="E121" s="3" t="s">
        <v>16</v>
      </c>
      <c r="G121" s="1" t="s">
        <v>579</v>
      </c>
      <c r="H121" s="1" t="s">
        <v>580</v>
      </c>
      <c r="R121" t="s">
        <v>118</v>
      </c>
      <c r="W121" s="1" t="str">
        <f>K121&amp;L121&amp;M121&amp;N121&amp;O121&amp;P121&amp;Q121&amp;R121&amp;S121&amp;T121</f>
        <v>CI_ Trade_ Contact. Person Name. Text</v>
      </c>
      <c r="X121" s="1" cm="1">
        <f t="array" ref="X121">_xlfn.IFS(LEN(K121)&gt;0,1,LEN(L121)&gt;0,2,LEN(M121)&gt;0,3,LEN(N121)&gt;0,4,LEN(O121)&gt;0,5,LEN(P121)&gt;0,6,LEN(Q121)&gt;0,7,LEN(R121)&gt;0,8,LEN(S121)&gt;0,9,LEN(T121)&gt;0,10,LEN(U121)&gt;0,11,LEN(V121)&gt;0,12,TRUE,13)</f>
        <v>8</v>
      </c>
      <c r="Y121" s="1" t="str">
        <f>IF(OR("ASMA"=D121,"MA"=D121),"rsm:","ram:")&amp;
IF("ABIE"=D121,
  SUBSTITUTE(
    SUBSTITUTE(
      SUBSTITUTE(W121,". Details","Type"),
      "_",""
    ),
    " ",""
  ),
  IF("ASMA"=D121,
  SUBSTITUTE(
    SUBSTITUTE(
      SUBSTITUTE(W121,". Details",""),
      "_",""
    ),
    " ",""
  ),
  SUBSTITUTE(
    SUBSTITUTE(
      SUBSTITUTE(
        SUBSTITUTE(
          SUBSTITUTE(
            SUBSTITUTE(
              MID(W121,FIND(".",W121)+2,LEN(W121)-FIND(".",W121)-1),
              "_",""
            ),
            "Identification",""
          ),
          "Text",""
        ),
        ".",""
      ),
      " ",""
    ),
    "Identifier","ID"
  )
))</f>
        <v>ram:PersonName</v>
      </c>
      <c r="Z121" s="1" t="str">
        <f>Z$119&amp;"/"&amp;Y121</f>
        <v>//rsm:CIIHSupplyChainTradeTransaction/ram:ApplicableCIIHSupplyChainTradeSettlement/ram:InvoicerCITradeParty/ram:DefinedCITradeContact/ram:PersonName</v>
      </c>
      <c r="AA121" s="1" t="s">
        <v>4659</v>
      </c>
      <c r="AB121" s="3" t="s">
        <v>3</v>
      </c>
      <c r="AC121" s="1" t="s">
        <v>24</v>
      </c>
      <c r="AD121" s="1" t="s">
        <v>8</v>
      </c>
      <c r="AE121" s="1" t="s">
        <v>50</v>
      </c>
      <c r="AF121" s="1" t="s">
        <v>50</v>
      </c>
      <c r="AG121" s="1" t="s">
        <v>7</v>
      </c>
      <c r="AH121" s="1" t="s">
        <v>24</v>
      </c>
    </row>
    <row r="122" spans="1:34" ht="14.25" customHeight="1">
      <c r="A122" s="1">
        <v>149</v>
      </c>
      <c r="B122" s="1" t="s">
        <v>5596</v>
      </c>
      <c r="C122" s="1" t="s">
        <v>120</v>
      </c>
      <c r="D122" s="1" t="s">
        <v>11</v>
      </c>
      <c r="E122" s="3" t="s">
        <v>16</v>
      </c>
      <c r="G122" s="1" t="s">
        <v>581</v>
      </c>
      <c r="H122" s="1" t="s">
        <v>582</v>
      </c>
      <c r="R122" t="s">
        <v>121</v>
      </c>
      <c r="W122" s="1" t="str">
        <f>K122&amp;L122&amp;M122&amp;N122&amp;O122&amp;P122&amp;Q122&amp;R122&amp;S122&amp;T122</f>
        <v>CI_ Trade_ Contact. Department Name. Text</v>
      </c>
      <c r="X122" s="1" cm="1">
        <f t="array" ref="X122">_xlfn.IFS(LEN(K122)&gt;0,1,LEN(L122)&gt;0,2,LEN(M122)&gt;0,3,LEN(N122)&gt;0,4,LEN(O122)&gt;0,5,LEN(P122)&gt;0,6,LEN(Q122)&gt;0,7,LEN(R122)&gt;0,8,LEN(S122)&gt;0,9,LEN(T122)&gt;0,10,LEN(U122)&gt;0,11,LEN(V122)&gt;0,12,TRUE,13)</f>
        <v>8</v>
      </c>
      <c r="Y122" s="1" t="str">
        <f>IF(OR("ASMA"=D122,"MA"=D122),"rsm:","ram:")&amp;
IF("ABIE"=D122,
  SUBSTITUTE(
    SUBSTITUTE(
      SUBSTITUTE(W122,". Details","Type"),
      "_",""
    ),
    " ",""
  ),
  IF("ASMA"=D122,
  SUBSTITUTE(
    SUBSTITUTE(
      SUBSTITUTE(W122,". Details",""),
      "_",""
    ),
    " ",""
  ),
  SUBSTITUTE(
    SUBSTITUTE(
      SUBSTITUTE(
        SUBSTITUTE(
          SUBSTITUTE(
            SUBSTITUTE(
              MID(W122,FIND(".",W122)+2,LEN(W122)-FIND(".",W122)-1),
              "_",""
            ),
            "Identification",""
          ),
          "Text",""
        ),
        ".",""
      ),
      " ",""
    ),
    "Identifier","ID"
  )
))</f>
        <v>ram:DepartmentName</v>
      </c>
      <c r="Z122" s="1" t="str">
        <f>Z$119&amp;"/"&amp;Y122</f>
        <v>//rsm:CIIHSupplyChainTradeTransaction/ram:ApplicableCIIHSupplyChainTradeSettlement/ram:InvoicerCITradeParty/ram:DefinedCITradeContact/ram:DepartmentName</v>
      </c>
      <c r="AA122" s="1" t="s">
        <v>4660</v>
      </c>
      <c r="AB122" s="3" t="s">
        <v>3</v>
      </c>
      <c r="AC122" s="1" t="s">
        <v>196</v>
      </c>
      <c r="AD122" s="1" t="s">
        <v>8</v>
      </c>
      <c r="AE122" s="1" t="s">
        <v>196</v>
      </c>
      <c r="AF122" s="1" t="s">
        <v>7</v>
      </c>
      <c r="AG122" s="1" t="s">
        <v>7</v>
      </c>
      <c r="AH122" s="1" t="s">
        <v>196</v>
      </c>
    </row>
    <row r="123" spans="1:34" ht="14.25" customHeight="1">
      <c r="A123" s="1">
        <v>150</v>
      </c>
      <c r="B123" s="1" t="s">
        <v>5596</v>
      </c>
      <c r="C123" s="1" t="s">
        <v>122</v>
      </c>
      <c r="D123" s="1" t="s">
        <v>11</v>
      </c>
      <c r="E123" s="3" t="s">
        <v>16</v>
      </c>
      <c r="G123" s="1" t="s">
        <v>4182</v>
      </c>
      <c r="H123" s="1" t="s">
        <v>4183</v>
      </c>
      <c r="R123" t="s">
        <v>123</v>
      </c>
      <c r="W123" s="1" t="str">
        <f>K123&amp;L123&amp;M123&amp;N123&amp;O123&amp;P123&amp;Q123&amp;R123&amp;S123&amp;T123</f>
        <v>CI_ Trade_ Contact. Person_ Identification. Identifier</v>
      </c>
      <c r="X123" s="1" cm="1">
        <f t="array" ref="X123">_xlfn.IFS(LEN(K123)&gt;0,1,LEN(L123)&gt;0,2,LEN(M123)&gt;0,3,LEN(N123)&gt;0,4,LEN(O123)&gt;0,5,LEN(P123)&gt;0,6,LEN(Q123)&gt;0,7,LEN(R123)&gt;0,8,LEN(S123)&gt;0,9,LEN(T123)&gt;0,10,LEN(U123)&gt;0,11,LEN(V123)&gt;0,12,TRUE,13)</f>
        <v>8</v>
      </c>
      <c r="Y123" s="1" t="str">
        <f>IF(OR("ASMA"=D123,"MA"=D123),"rsm:","ram:")&amp;
IF("ABIE"=D123,
  SUBSTITUTE(
    SUBSTITUTE(
      SUBSTITUTE(W123,". Details","Type"),
      "_",""
    ),
    " ",""
  ),
  IF("ASMA"=D123,
  SUBSTITUTE(
    SUBSTITUTE(
      SUBSTITUTE(W123,". Details",""),
      "_",""
    ),
    " ",""
  ),
  SUBSTITUTE(
    SUBSTITUTE(
      SUBSTITUTE(
        SUBSTITUTE(
          SUBSTITUTE(
            SUBSTITUTE(
              MID(W123,FIND(".",W123)+2,LEN(W123)-FIND(".",W123)-1),
              "_",""
            ),
            "Identification",""
          ),
          "Text",""
        ),
        ".",""
      ),
      " ",""
    ),
    "Identifier","ID"
  )
))</f>
        <v>ram:PersonID</v>
      </c>
      <c r="Z123" s="1" t="str">
        <f>Z$119&amp;"/"&amp;Y123</f>
        <v>//rsm:CIIHSupplyChainTradeTransaction/ram:ApplicableCIIHSupplyChainTradeSettlement/ram:InvoicerCITradeParty/ram:DefinedCITradeContact/ram:PersonID</v>
      </c>
      <c r="AA123" s="1" t="s">
        <v>4661</v>
      </c>
      <c r="AB123" s="3" t="s">
        <v>3</v>
      </c>
      <c r="AC123" s="1" t="s">
        <v>196</v>
      </c>
      <c r="AD123" s="1" t="s">
        <v>8</v>
      </c>
      <c r="AE123" s="1" t="s">
        <v>196</v>
      </c>
      <c r="AF123" s="1" t="s">
        <v>7</v>
      </c>
      <c r="AG123" s="1" t="s">
        <v>7</v>
      </c>
      <c r="AH123" s="1" t="s">
        <v>196</v>
      </c>
    </row>
    <row r="124" spans="1:34" ht="14.25" customHeight="1">
      <c r="A124" s="1">
        <v>151</v>
      </c>
      <c r="B124" s="1" t="s">
        <v>5596</v>
      </c>
      <c r="C124" s="1" t="s">
        <v>124</v>
      </c>
      <c r="D124" s="1" t="s">
        <v>19</v>
      </c>
      <c r="E124" s="3" t="s">
        <v>16</v>
      </c>
      <c r="G124" s="1" t="s">
        <v>487</v>
      </c>
      <c r="H124" s="1" t="s">
        <v>488</v>
      </c>
      <c r="R124" t="s">
        <v>881</v>
      </c>
      <c r="W124" s="1" t="str">
        <f>K124&amp;L124&amp;M124&amp;N124&amp;O124&amp;P124&amp;Q124&amp;R124&amp;S124&amp;T124</f>
        <v>CI_ Trade_ Contact. Telephone. CI_ Universal_ Communication</v>
      </c>
      <c r="X124" s="1" cm="1">
        <f t="array" ref="X124">_xlfn.IFS(LEN(K124)&gt;0,1,LEN(L124)&gt;0,2,LEN(M124)&gt;0,3,LEN(N124)&gt;0,4,LEN(O124)&gt;0,5,LEN(P124)&gt;0,6,LEN(Q124)&gt;0,7,LEN(R124)&gt;0,8,LEN(S124)&gt;0,9,LEN(T124)&gt;0,10,LEN(U124)&gt;0,11,LEN(V124)&gt;0,12,TRUE,13)</f>
        <v>8</v>
      </c>
      <c r="Y124" s="1" t="str">
        <f>IF(OR("ASMA"=D124,"MA"=D124),"rsm:","ram:")&amp;
IF("ABIE"=D124,
  SUBSTITUTE(
    SUBSTITUTE(
      SUBSTITUTE(W124,". Details","Type"),
      "_",""
    ),
    " ",""
  ),
  IF("ASMA"=D124,
  SUBSTITUTE(
    SUBSTITUTE(
      SUBSTITUTE(W124,". Details",""),
      "_",""
    ),
    " ",""
  ),
  SUBSTITUTE(
    SUBSTITUTE(
      SUBSTITUTE(
        SUBSTITUTE(
          SUBSTITUTE(
            SUBSTITUTE(
              MID(W124,FIND(".",W124)+2,LEN(W124)-FIND(".",W124)-1),
              "_",""
            ),
            "Identification",""
          ),
          "Text",""
        ),
        ".",""
      ),
      " ",""
    ),
    "Identifier","ID"
  )
))</f>
        <v>ram:TelephoneCIUniversalCommunication</v>
      </c>
      <c r="Z124" s="1" t="str">
        <f>Z$119&amp;"/"&amp;Y124</f>
        <v>//rsm:CIIHSupplyChainTradeTransaction/ram:ApplicableCIIHSupplyChainTradeSettlement/ram:InvoicerCITradeParty/ram:DefinedCITradeContact/ram:TelephoneCIUniversalCommunication</v>
      </c>
      <c r="AA124" s="1" t="s">
        <v>4662</v>
      </c>
      <c r="AB124" s="3" t="s">
        <v>3</v>
      </c>
      <c r="AC124" s="1" t="s">
        <v>196</v>
      </c>
      <c r="AD124" s="1" t="s">
        <v>8</v>
      </c>
      <c r="AE124" s="1" t="s">
        <v>50</v>
      </c>
      <c r="AF124" s="1" t="s">
        <v>50</v>
      </c>
      <c r="AG124" s="1" t="s">
        <v>7</v>
      </c>
      <c r="AH124" s="1" t="s">
        <v>196</v>
      </c>
    </row>
    <row r="125" spans="1:34" ht="14.25" customHeight="1">
      <c r="A125" s="1">
        <v>153</v>
      </c>
      <c r="B125" s="1" t="s">
        <v>5596</v>
      </c>
      <c r="C125" s="1" t="s">
        <v>125</v>
      </c>
      <c r="D125" s="1" t="s">
        <v>11</v>
      </c>
      <c r="E125" s="3" t="s">
        <v>16</v>
      </c>
      <c r="G125" s="1" t="s">
        <v>585</v>
      </c>
      <c r="H125" s="1" t="s">
        <v>586</v>
      </c>
      <c r="T125" t="s">
        <v>882</v>
      </c>
      <c r="W125" s="1" t="str">
        <f>K125&amp;L125&amp;M125&amp;N125&amp;O125&amp;P125&amp;Q125&amp;R125&amp;S125&amp;T125</f>
        <v>CI_ Universal_ Communication. Complete Number. Text</v>
      </c>
      <c r="X125" s="1" cm="1">
        <f t="array" ref="X125">_xlfn.IFS(LEN(K125)&gt;0,1,LEN(L125)&gt;0,2,LEN(M125)&gt;0,3,LEN(N125)&gt;0,4,LEN(O125)&gt;0,5,LEN(P125)&gt;0,6,LEN(Q125)&gt;0,7,LEN(R125)&gt;0,8,LEN(S125)&gt;0,9,LEN(T125)&gt;0,10,LEN(U125)&gt;0,11,LEN(V125)&gt;0,12,TRUE,13)</f>
        <v>10</v>
      </c>
      <c r="Y125" s="1" t="str">
        <f>IF(OR("ASMA"=D125,"MA"=D125),"rsm:","ram:")&amp;
IF("ABIE"=D125,
  SUBSTITUTE(
    SUBSTITUTE(
      SUBSTITUTE(W125,". Details","Type"),
      "_",""
    ),
    " ",""
  ),
  IF("ASMA"=D125,
  SUBSTITUTE(
    SUBSTITUTE(
      SUBSTITUTE(W125,". Details",""),
      "_",""
    ),
    " ",""
  ),
  SUBSTITUTE(
    SUBSTITUTE(
      SUBSTITUTE(
        SUBSTITUTE(
          SUBSTITUTE(
            SUBSTITUTE(
              MID(W125,FIND(".",W125)+2,LEN(W125)-FIND(".",W125)-1),
              "_",""
            ),
            "Identification",""
          ),
          "Text",""
        ),
        ".",""
      ),
      " ",""
    ),
    "Identifier","ID"
  )
))</f>
        <v>ram:CompleteNumber</v>
      </c>
      <c r="Z125" s="1" t="str">
        <f>Z124&amp;"/"&amp;Y125</f>
        <v>//rsm:CIIHSupplyChainTradeTransaction/ram:ApplicableCIIHSupplyChainTradeSettlement/ram:InvoicerCITradeParty/ram:DefinedCITradeContact/ram:TelephoneCIUniversalCommunication/ram:CompleteNumber</v>
      </c>
      <c r="AA125" s="1" t="s">
        <v>4663</v>
      </c>
      <c r="AB125" s="3" t="s">
        <v>3</v>
      </c>
      <c r="AC125" s="1" t="s">
        <v>24</v>
      </c>
      <c r="AD125" s="1" t="s">
        <v>8</v>
      </c>
      <c r="AE125" s="1" t="s">
        <v>24</v>
      </c>
      <c r="AF125" s="1" t="s">
        <v>7</v>
      </c>
      <c r="AG125" s="1" t="s">
        <v>7</v>
      </c>
      <c r="AH125" s="1" t="s">
        <v>24</v>
      </c>
    </row>
    <row r="126" spans="1:34" ht="14.25" customHeight="1">
      <c r="A126" s="1">
        <v>154</v>
      </c>
      <c r="B126" s="1" t="s">
        <v>5596</v>
      </c>
      <c r="C126" s="1" t="s">
        <v>126</v>
      </c>
      <c r="D126" s="1" t="s">
        <v>19</v>
      </c>
      <c r="E126" s="3" t="s">
        <v>16</v>
      </c>
      <c r="G126" s="1" t="s">
        <v>491</v>
      </c>
      <c r="H126" s="1" t="s">
        <v>492</v>
      </c>
      <c r="R126" t="s">
        <v>883</v>
      </c>
      <c r="W126" s="1" t="str">
        <f>K126&amp;L126&amp;M126&amp;N126&amp;O126&amp;P126&amp;Q126&amp;R126&amp;S126&amp;T126</f>
        <v>CI_ Trade_ Contact. Fax. CI_ Universal_ Communication</v>
      </c>
      <c r="X126" s="1" cm="1">
        <f t="array" ref="X126">_xlfn.IFS(LEN(K126)&gt;0,1,LEN(L126)&gt;0,2,LEN(M126)&gt;0,3,LEN(N126)&gt;0,4,LEN(O126)&gt;0,5,LEN(P126)&gt;0,6,LEN(Q126)&gt;0,7,LEN(R126)&gt;0,8,LEN(S126)&gt;0,9,LEN(T126)&gt;0,10,LEN(U126)&gt;0,11,LEN(V126)&gt;0,12,TRUE,13)</f>
        <v>8</v>
      </c>
      <c r="Y126" s="1" t="str">
        <f>IF(OR("ASMA"=D126,"MA"=D126),"rsm:","ram:")&amp;
IF("ABIE"=D126,
  SUBSTITUTE(
    SUBSTITUTE(
      SUBSTITUTE(W126,". Details","Type"),
      "_",""
    ),
    " ",""
  ),
  IF("ASMA"=D126,
  SUBSTITUTE(
    SUBSTITUTE(
      SUBSTITUTE(W126,". Details",""),
      "_",""
    ),
    " ",""
  ),
  SUBSTITUTE(
    SUBSTITUTE(
      SUBSTITUTE(
        SUBSTITUTE(
          SUBSTITUTE(
            SUBSTITUTE(
              MID(W126,FIND(".",W126)+2,LEN(W126)-FIND(".",W126)-1),
              "_",""
            ),
            "Identification",""
          ),
          "Text",""
        ),
        ".",""
      ),
      " ",""
    ),
    "Identifier","ID"
  )
))</f>
        <v>ram:FaxCIUniversalCommunication</v>
      </c>
      <c r="Z126" s="1" t="str">
        <f>Z$119&amp;"/"&amp;Y126</f>
        <v>//rsm:CIIHSupplyChainTradeTransaction/ram:ApplicableCIIHSupplyChainTradeSettlement/ram:InvoicerCITradeParty/ram:DefinedCITradeContact/ram:FaxCIUniversalCommunication</v>
      </c>
      <c r="AA126" s="1" t="s">
        <v>4664</v>
      </c>
      <c r="AB126" s="3" t="s">
        <v>3</v>
      </c>
      <c r="AC126" s="1" t="s">
        <v>24</v>
      </c>
      <c r="AD126" s="1" t="s">
        <v>8</v>
      </c>
      <c r="AE126" s="1" t="s">
        <v>50</v>
      </c>
      <c r="AF126" s="1" t="s">
        <v>50</v>
      </c>
      <c r="AG126" s="1" t="s">
        <v>7</v>
      </c>
      <c r="AH126" s="1" t="s">
        <v>24</v>
      </c>
    </row>
    <row r="127" spans="1:34" ht="14.25" customHeight="1">
      <c r="A127" s="1">
        <v>156</v>
      </c>
      <c r="B127" s="1" t="s">
        <v>5596</v>
      </c>
      <c r="C127" s="1" t="s">
        <v>125</v>
      </c>
      <c r="D127" s="1" t="s">
        <v>11</v>
      </c>
      <c r="E127" s="3" t="s">
        <v>16</v>
      </c>
      <c r="G127" s="1" t="s">
        <v>587</v>
      </c>
      <c r="H127" s="1" t="s">
        <v>588</v>
      </c>
      <c r="T127" t="s">
        <v>882</v>
      </c>
      <c r="W127" s="1" t="str">
        <f>K127&amp;L127&amp;M127&amp;N127&amp;O127&amp;P127&amp;Q127&amp;R127&amp;S127&amp;T127</f>
        <v>CI_ Universal_ Communication. Complete Number. Text</v>
      </c>
      <c r="X127" s="1" cm="1">
        <f t="array" ref="X127">_xlfn.IFS(LEN(K127)&gt;0,1,LEN(L127)&gt;0,2,LEN(M127)&gt;0,3,LEN(N127)&gt;0,4,LEN(O127)&gt;0,5,LEN(P127)&gt;0,6,LEN(Q127)&gt;0,7,LEN(R127)&gt;0,8,LEN(S127)&gt;0,9,LEN(T127)&gt;0,10,LEN(U127)&gt;0,11,LEN(V127)&gt;0,12,TRUE,13)</f>
        <v>10</v>
      </c>
      <c r="Y127" s="1" t="str">
        <f>IF(OR("ASMA"=D127,"MA"=D127),"rsm:","ram:")&amp;
IF("ABIE"=D127,
  SUBSTITUTE(
    SUBSTITUTE(
      SUBSTITUTE(W127,". Details","Type"),
      "_",""
    ),
    " ",""
  ),
  IF("ASMA"=D127,
  SUBSTITUTE(
    SUBSTITUTE(
      SUBSTITUTE(W127,". Details",""),
      "_",""
    ),
    " ",""
  ),
  SUBSTITUTE(
    SUBSTITUTE(
      SUBSTITUTE(
        SUBSTITUTE(
          SUBSTITUTE(
            SUBSTITUTE(
              MID(W127,FIND(".",W127)+2,LEN(W127)-FIND(".",W127)-1),
              "_",""
            ),
            "Identification",""
          ),
          "Text",""
        ),
        ".",""
      ),
      " ",""
    ),
    "Identifier","ID"
  )
))</f>
        <v>ram:CompleteNumber</v>
      </c>
      <c r="Z127" s="1" t="str">
        <f>Z126&amp;"/"&amp;Y127</f>
        <v>//rsm:CIIHSupplyChainTradeTransaction/ram:ApplicableCIIHSupplyChainTradeSettlement/ram:InvoicerCITradeParty/ram:DefinedCITradeContact/ram:FaxCIUniversalCommunication/ram:CompleteNumber</v>
      </c>
      <c r="AA127" s="1" t="s">
        <v>4665</v>
      </c>
      <c r="AB127" s="3" t="s">
        <v>3</v>
      </c>
      <c r="AC127" s="1" t="s">
        <v>24</v>
      </c>
      <c r="AD127" s="1" t="s">
        <v>8</v>
      </c>
      <c r="AE127" s="1" t="s">
        <v>24</v>
      </c>
      <c r="AF127" s="1" t="s">
        <v>7</v>
      </c>
      <c r="AG127" s="1" t="s">
        <v>7</v>
      </c>
      <c r="AH127" s="1" t="s">
        <v>7</v>
      </c>
    </row>
    <row r="128" spans="1:34" ht="14.25" customHeight="1">
      <c r="A128" s="1">
        <v>157</v>
      </c>
      <c r="B128" s="1" t="s">
        <v>5596</v>
      </c>
      <c r="C128" s="1" t="s">
        <v>127</v>
      </c>
      <c r="D128" s="1" t="s">
        <v>19</v>
      </c>
      <c r="E128" s="3" t="s">
        <v>16</v>
      </c>
      <c r="G128" s="1" t="s">
        <v>495</v>
      </c>
      <c r="H128" s="1" t="s">
        <v>496</v>
      </c>
      <c r="R128" t="s">
        <v>885</v>
      </c>
      <c r="W128" s="1" t="str">
        <f>K128&amp;L128&amp;M128&amp;N128&amp;O128&amp;P128&amp;Q128&amp;R128&amp;S128&amp;T128</f>
        <v>CI_ Trade_ Contact. Email_ URI. CI_ Universal_ Communication</v>
      </c>
      <c r="X128" s="1" cm="1">
        <f t="array" ref="X128">_xlfn.IFS(LEN(K128)&gt;0,1,LEN(L128)&gt;0,2,LEN(M128)&gt;0,3,LEN(N128)&gt;0,4,LEN(O128)&gt;0,5,LEN(P128)&gt;0,6,LEN(Q128)&gt;0,7,LEN(R128)&gt;0,8,LEN(S128)&gt;0,9,LEN(T128)&gt;0,10,LEN(U128)&gt;0,11,LEN(V128)&gt;0,12,TRUE,13)</f>
        <v>8</v>
      </c>
      <c r="Y128" s="1" t="str">
        <f>IF(OR("ASMA"=D128,"MA"=D128),"rsm:","ram:")&amp;
IF("ABIE"=D128,
  SUBSTITUTE(
    SUBSTITUTE(
      SUBSTITUTE(W128,". Details","Type"),
      "_",""
    ),
    " ",""
  ),
  IF("ASMA"=D128,
  SUBSTITUTE(
    SUBSTITUTE(
      SUBSTITUTE(W128,". Details",""),
      "_",""
    ),
    " ",""
  ),
  SUBSTITUTE(
    SUBSTITUTE(
      SUBSTITUTE(
        SUBSTITUTE(
          SUBSTITUTE(
            SUBSTITUTE(
              MID(W128,FIND(".",W128)+2,LEN(W128)-FIND(".",W128)-1),
              "_",""
            ),
            "Identification",""
          ),
          "Text",""
        ),
        ".",""
      ),
      " ",""
    ),
    "Identifier","ID"
  )
))</f>
        <v>ram:EmailURICIUniversalCommunication</v>
      </c>
      <c r="Z128" s="1" t="str">
        <f>Z$119&amp;"/"&amp;Y128</f>
        <v>//rsm:CIIHSupplyChainTradeTransaction/ram:ApplicableCIIHSupplyChainTradeSettlement/ram:InvoicerCITradeParty/ram:DefinedCITradeContact/ram:EmailURICIUniversalCommunication</v>
      </c>
      <c r="AA128" s="1" t="s">
        <v>4666</v>
      </c>
      <c r="AB128" s="3" t="s">
        <v>3</v>
      </c>
      <c r="AC128" s="1" t="s">
        <v>24</v>
      </c>
      <c r="AD128" s="1" t="s">
        <v>8</v>
      </c>
      <c r="AE128" s="1" t="s">
        <v>50</v>
      </c>
      <c r="AF128" s="1" t="s">
        <v>50</v>
      </c>
      <c r="AG128" s="1" t="s">
        <v>7</v>
      </c>
      <c r="AH128" s="1" t="s">
        <v>24</v>
      </c>
    </row>
    <row r="129" spans="1:34" ht="14.25" customHeight="1">
      <c r="A129" s="1">
        <v>159</v>
      </c>
      <c r="B129" s="1" t="s">
        <v>5596</v>
      </c>
      <c r="C129" s="1" t="s">
        <v>128</v>
      </c>
      <c r="D129" s="1" t="s">
        <v>11</v>
      </c>
      <c r="E129" s="3" t="s">
        <v>16</v>
      </c>
      <c r="G129" s="1" t="s">
        <v>589</v>
      </c>
      <c r="H129" s="1" t="s">
        <v>590</v>
      </c>
      <c r="T129" t="s">
        <v>886</v>
      </c>
      <c r="W129" s="1" t="str">
        <f>K129&amp;L129&amp;M129&amp;N129&amp;O129&amp;P129&amp;Q129&amp;R129&amp;S129&amp;T129</f>
        <v>CI_ Universal_ Communication. URI. Identifier</v>
      </c>
      <c r="X129" s="1" cm="1">
        <f t="array" ref="X129">_xlfn.IFS(LEN(K129)&gt;0,1,LEN(L129)&gt;0,2,LEN(M129)&gt;0,3,LEN(N129)&gt;0,4,LEN(O129)&gt;0,5,LEN(P129)&gt;0,6,LEN(Q129)&gt;0,7,LEN(R129)&gt;0,8,LEN(S129)&gt;0,9,LEN(T129)&gt;0,10,LEN(U129)&gt;0,11,LEN(V129)&gt;0,12,TRUE,13)</f>
        <v>10</v>
      </c>
      <c r="Y129" s="1" t="str">
        <f>IF(OR("ASMA"=D129,"MA"=D129),"rsm:","ram:")&amp;
IF("ABIE"=D129,
  SUBSTITUTE(
    SUBSTITUTE(
      SUBSTITUTE(W129,". Details","Type"),
      "_",""
    ),
    " ",""
  ),
  IF("ASMA"=D129,
  SUBSTITUTE(
    SUBSTITUTE(
      SUBSTITUTE(W129,". Details",""),
      "_",""
    ),
    " ",""
  ),
  SUBSTITUTE(
    SUBSTITUTE(
      SUBSTITUTE(
        SUBSTITUTE(
          SUBSTITUTE(
            SUBSTITUTE(
              MID(W129,FIND(".",W129)+2,LEN(W129)-FIND(".",W129)-1),
              "_",""
            ),
            "Identification",""
          ),
          "Text",""
        ),
        ".",""
      ),
      " ",""
    ),
    "Identifier","ID"
  )
))</f>
        <v>ram:URIID</v>
      </c>
      <c r="Z129" s="1" t="str">
        <f>Z128&amp;"/"&amp;Y129</f>
        <v>//rsm:CIIHSupplyChainTradeTransaction/ram:ApplicableCIIHSupplyChainTradeSettlement/ram:InvoicerCITradeParty/ram:DefinedCITradeContact/ram:EmailURICIUniversalCommunication/ram:URIID</v>
      </c>
      <c r="AA129" s="1" t="s">
        <v>4667</v>
      </c>
      <c r="AB129" s="3" t="s">
        <v>3</v>
      </c>
      <c r="AC129" s="1" t="s">
        <v>35</v>
      </c>
      <c r="AD129" s="1" t="s">
        <v>36</v>
      </c>
      <c r="AE129" s="1" t="s">
        <v>50</v>
      </c>
      <c r="AF129" s="1" t="s">
        <v>50</v>
      </c>
      <c r="AG129" s="1" t="s">
        <v>7</v>
      </c>
      <c r="AH129" s="1" t="s">
        <v>24</v>
      </c>
    </row>
    <row r="130" spans="1:34" ht="14.25" customHeight="1">
      <c r="A130" s="1">
        <v>160</v>
      </c>
      <c r="B130" s="1" t="s">
        <v>5596</v>
      </c>
      <c r="C130" s="1" t="s">
        <v>129</v>
      </c>
      <c r="D130" s="1" t="s">
        <v>19</v>
      </c>
      <c r="E130" s="3" t="s">
        <v>16</v>
      </c>
      <c r="G130" s="1" t="s">
        <v>591</v>
      </c>
      <c r="H130" s="1" t="s">
        <v>592</v>
      </c>
      <c r="P130" t="s">
        <v>299</v>
      </c>
      <c r="W130" s="1" t="str">
        <f>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IF(OR("ASMA"=D130,"MA"=D130),"rsm:","ram:")&amp;
IF("ABIE"=D130,
  SUBSTITUTE(
    SUBSTITUTE(
      SUBSTITUTE(W130,". Details","Type"),
      "_",""
    ),
    " ",""
  ),
  IF("ASMA"=D130,
  SUBSTITUTE(
    SUBSTITUTE(
      SUBSTITUTE(W130,". Details",""),
      "_",""
    ),
    " ",""
  ),
  SUBSTITUTE(
    SUBSTITUTE(
      SUBSTITUTE(
        SUBSTITUTE(
          SUBSTITUTE(
            SUBSTITUTE(
              MID(W130,FIND(".",W130)+2,LEN(W130)-FIND(".",W130)-1),
              "_",""
            ),
            "Identification",""
          ),
          "Text",""
        ),
        ".",""
      ),
      " ",""
    ),
    "Identifier","ID"
  )
))</f>
        <v>ram:PostalCITradeAddress</v>
      </c>
      <c r="Z130" s="1" t="str">
        <f>Z$113&amp;"/"&amp;Y130</f>
        <v>//rsm:CIIHSupplyChainTradeTransaction/ram:ApplicableCIIHSupplyChainTradeSettlement/ram:InvoicerCITradeParty/ram:PostalCITradeAddress</v>
      </c>
      <c r="AA130" s="1" t="s">
        <v>4668</v>
      </c>
      <c r="AB130" s="3" t="s">
        <v>3</v>
      </c>
      <c r="AC130" s="1" t="s">
        <v>35</v>
      </c>
      <c r="AD130" s="1" t="s">
        <v>36</v>
      </c>
      <c r="AE130" s="1" t="s">
        <v>50</v>
      </c>
      <c r="AF130" s="1" t="s">
        <v>50</v>
      </c>
      <c r="AG130" s="1" t="s">
        <v>7</v>
      </c>
      <c r="AH130" s="1" t="s">
        <v>24</v>
      </c>
    </row>
    <row r="131" spans="1:34" ht="14.25" customHeight="1">
      <c r="A131" s="1">
        <v>162</v>
      </c>
      <c r="B131" s="1" t="s">
        <v>5596</v>
      </c>
      <c r="C131" s="1" t="s">
        <v>130</v>
      </c>
      <c r="D131" s="1" t="s">
        <v>11</v>
      </c>
      <c r="E131" s="3" t="s">
        <v>16</v>
      </c>
      <c r="G131" s="1" t="s">
        <v>595</v>
      </c>
      <c r="H131" s="1" t="s">
        <v>596</v>
      </c>
      <c r="R131" t="s">
        <v>300</v>
      </c>
      <c r="W131" s="1" t="str">
        <f>K131&amp;L131&amp;M131&amp;N131&amp;O131&amp;P131&amp;Q131&amp;R131&amp;S131&amp;T131</f>
        <v>CI_ Trade_ Address. Postcode. Code</v>
      </c>
      <c r="X131" s="1" cm="1">
        <f t="array" ref="X131">_xlfn.IFS(LEN(K131)&gt;0,1,LEN(L131)&gt;0,2,LEN(M131)&gt;0,3,LEN(N131)&gt;0,4,LEN(O131)&gt;0,5,LEN(P131)&gt;0,6,LEN(Q131)&gt;0,7,LEN(R131)&gt;0,8,LEN(S131)&gt;0,9,LEN(T131)&gt;0,10,LEN(U131)&gt;0,11,LEN(V131)&gt;0,12,TRUE,13)</f>
        <v>8</v>
      </c>
      <c r="Y131" s="1" t="str">
        <f>IF(OR("ASMA"=D131,"MA"=D131),"rsm:","ram:")&amp;
IF("ABIE"=D131,
  SUBSTITUTE(
    SUBSTITUTE(
      SUBSTITUTE(W131,". Details","Type"),
      "_",""
    ),
    " ",""
  ),
  IF("ASMA"=D131,
  SUBSTITUTE(
    SUBSTITUTE(
      SUBSTITUTE(W131,". Details",""),
      "_",""
    ),
    " ",""
  ),
  SUBSTITUTE(
    SUBSTITUTE(
      SUBSTITUTE(
        SUBSTITUTE(
          SUBSTITUTE(
            SUBSTITUTE(
              MID(W131,FIND(".",W131)+2,LEN(W131)-FIND(".",W131)-1),
              "_",""
            ),
            "Identification",""
          ),
          "Text",""
        ),
        ".",""
      ),
      " ",""
    ),
    "Identifier","ID"
  )
))</f>
        <v>ram:PostcodeCode</v>
      </c>
      <c r="Z131" s="1" t="str">
        <f>Z$130&amp;"/"&amp;Y131</f>
        <v>//rsm:CIIHSupplyChainTradeTransaction/ram:ApplicableCIIHSupplyChainTradeSettlement/ram:InvoicerCITradeParty/ram:PostalCITradeAddress/ram:PostcodeCode</v>
      </c>
      <c r="AA131" s="1" t="s">
        <v>4669</v>
      </c>
      <c r="AB131" s="3" t="s">
        <v>3</v>
      </c>
      <c r="AC131" s="1" t="s">
        <v>24</v>
      </c>
      <c r="AD131" s="1" t="s">
        <v>8</v>
      </c>
      <c r="AE131" s="1" t="s">
        <v>24</v>
      </c>
      <c r="AF131" s="1" t="s">
        <v>9</v>
      </c>
      <c r="AG131" s="1" t="s">
        <v>7</v>
      </c>
      <c r="AH131" s="1" t="s">
        <v>24</v>
      </c>
    </row>
    <row r="132" spans="1:34" ht="14.25" customHeight="1">
      <c r="A132" s="1">
        <v>163</v>
      </c>
      <c r="B132" s="1" t="s">
        <v>5596</v>
      </c>
      <c r="C132" s="1" t="s">
        <v>131</v>
      </c>
      <c r="D132" s="1" t="s">
        <v>11</v>
      </c>
      <c r="E132" s="3" t="s">
        <v>16</v>
      </c>
      <c r="G132" s="1" t="s">
        <v>597</v>
      </c>
      <c r="H132" s="1" t="s">
        <v>598</v>
      </c>
      <c r="R132" t="s">
        <v>301</v>
      </c>
      <c r="W132" s="1" t="str">
        <f>K132&amp;L132&amp;M132&amp;N132&amp;O132&amp;P132&amp;Q132&amp;R132&amp;S132&amp;T132</f>
        <v>CI_ Trade_ Address. Line One. Text</v>
      </c>
      <c r="X132" s="1" cm="1">
        <f t="array" ref="X132">_xlfn.IFS(LEN(K132)&gt;0,1,LEN(L132)&gt;0,2,LEN(M132)&gt;0,3,LEN(N132)&gt;0,4,LEN(O132)&gt;0,5,LEN(P132)&gt;0,6,LEN(Q132)&gt;0,7,LEN(R132)&gt;0,8,LEN(S132)&gt;0,9,LEN(T132)&gt;0,10,LEN(U132)&gt;0,11,LEN(V132)&gt;0,12,TRUE,13)</f>
        <v>8</v>
      </c>
      <c r="Y132" s="1" t="str">
        <f>IF(OR("ASMA"=D132,"MA"=D132),"rsm:","ram:")&amp;
IF("ABIE"=D132,
  SUBSTITUTE(
    SUBSTITUTE(
      SUBSTITUTE(W132,". Details","Type"),
      "_",""
    ),
    " ",""
  ),
  IF("ASMA"=D132,
  SUBSTITUTE(
    SUBSTITUTE(
      SUBSTITUTE(W132,". Details",""),
      "_",""
    ),
    " ",""
  ),
  SUBSTITUTE(
    SUBSTITUTE(
      SUBSTITUTE(
        SUBSTITUTE(
          SUBSTITUTE(
            SUBSTITUTE(
              MID(W132,FIND(".",W132)+2,LEN(W132)-FIND(".",W132)-1),
              "_",""
            ),
            "Identification",""
          ),
          "Text",""
        ),
        ".",""
      ),
      " ",""
    ),
    "Identifier","ID"
  )
))</f>
        <v>ram:LineOne</v>
      </c>
      <c r="Z132" s="1" t="str">
        <f>Z$130&amp;"/"&amp;Y132</f>
        <v>//rsm:CIIHSupplyChainTradeTransaction/ram:ApplicableCIIHSupplyChainTradeSettlement/ram:InvoicerCITradeParty/ram:PostalCITradeAddress/ram:LineOne</v>
      </c>
      <c r="AA132" s="1" t="s">
        <v>4670</v>
      </c>
      <c r="AB132" s="3" t="s">
        <v>3</v>
      </c>
      <c r="AC132" s="1" t="s">
        <v>24</v>
      </c>
      <c r="AD132" s="1" t="s">
        <v>8</v>
      </c>
      <c r="AE132" s="1" t="s">
        <v>24</v>
      </c>
      <c r="AF132" s="1" t="s">
        <v>9</v>
      </c>
      <c r="AG132" s="1" t="s">
        <v>7</v>
      </c>
      <c r="AH132" s="1" t="s">
        <v>24</v>
      </c>
    </row>
    <row r="133" spans="1:34" ht="14.25" customHeight="1">
      <c r="A133" s="1">
        <v>164</v>
      </c>
      <c r="B133" s="1" t="s">
        <v>5596</v>
      </c>
      <c r="C133" s="1" t="s">
        <v>132</v>
      </c>
      <c r="D133" s="1" t="s">
        <v>11</v>
      </c>
      <c r="E133" s="3" t="s">
        <v>16</v>
      </c>
      <c r="G133" s="1" t="s">
        <v>599</v>
      </c>
      <c r="H133" s="1" t="s">
        <v>600</v>
      </c>
      <c r="R133" t="s">
        <v>133</v>
      </c>
      <c r="W133" s="1" t="str">
        <f>K133&amp;L133&amp;M133&amp;N133&amp;O133&amp;P133&amp;Q133&amp;R133&amp;S133&amp;T133</f>
        <v>CI_ Trade_ Address. Line Two. Text</v>
      </c>
      <c r="X133" s="1" cm="1">
        <f t="array" ref="X133">_xlfn.IFS(LEN(K133)&gt;0,1,LEN(L133)&gt;0,2,LEN(M133)&gt;0,3,LEN(N133)&gt;0,4,LEN(O133)&gt;0,5,LEN(P133)&gt;0,6,LEN(Q133)&gt;0,7,LEN(R133)&gt;0,8,LEN(S133)&gt;0,9,LEN(T133)&gt;0,10,LEN(U133)&gt;0,11,LEN(V133)&gt;0,12,TRUE,13)</f>
        <v>8</v>
      </c>
      <c r="Y133" s="1" t="str">
        <f>IF(OR("ASMA"=D133,"MA"=D133),"rsm:","ram:")&amp;
IF("ABIE"=D133,
  SUBSTITUTE(
    SUBSTITUTE(
      SUBSTITUTE(W133,". Details","Type"),
      "_",""
    ),
    " ",""
  ),
  IF("ASMA"=D133,
  SUBSTITUTE(
    SUBSTITUTE(
      SUBSTITUTE(W133,". Details",""),
      "_",""
    ),
    " ",""
  ),
  SUBSTITUTE(
    SUBSTITUTE(
      SUBSTITUTE(
        SUBSTITUTE(
          SUBSTITUTE(
            SUBSTITUTE(
              MID(W133,FIND(".",W133)+2,LEN(W133)-FIND(".",W133)-1),
              "_",""
            ),
            "Identification",""
          ),
          "Text",""
        ),
        ".",""
      ),
      " ",""
    ),
    "Identifier","ID"
  )
))</f>
        <v>ram:LineTwo</v>
      </c>
      <c r="Z133" s="1" t="str">
        <f>Z$130&amp;"/"&amp;Y133</f>
        <v>//rsm:CIIHSupplyChainTradeTransaction/ram:ApplicableCIIHSupplyChainTradeSettlement/ram:InvoicerCITradeParty/ram:PostalCITradeAddress/ram:LineTwo</v>
      </c>
      <c r="AA133" s="1" t="s">
        <v>4671</v>
      </c>
      <c r="AB133" s="3" t="s">
        <v>3</v>
      </c>
      <c r="AC133" s="1" t="s">
        <v>24</v>
      </c>
      <c r="AD133" s="1" t="s">
        <v>8</v>
      </c>
      <c r="AE133" s="1" t="s">
        <v>50</v>
      </c>
      <c r="AF133" s="1" t="s">
        <v>9</v>
      </c>
      <c r="AG133" s="1" t="s">
        <v>7</v>
      </c>
      <c r="AH133" s="1" t="s">
        <v>24</v>
      </c>
    </row>
    <row r="134" spans="1:34" ht="14.25" customHeight="1">
      <c r="A134" s="1">
        <v>165</v>
      </c>
      <c r="B134" s="1" t="s">
        <v>5596</v>
      </c>
      <c r="C134" s="1" t="s">
        <v>134</v>
      </c>
      <c r="D134" s="1" t="s">
        <v>11</v>
      </c>
      <c r="E134" s="3" t="s">
        <v>16</v>
      </c>
      <c r="G134" s="1" t="s">
        <v>601</v>
      </c>
      <c r="H134" s="1" t="s">
        <v>602</v>
      </c>
      <c r="R134" t="s">
        <v>135</v>
      </c>
      <c r="W134" s="1" t="str">
        <f>K134&amp;L134&amp;M134&amp;N134&amp;O134&amp;P134&amp;Q134&amp;R134&amp;S134&amp;T134</f>
        <v>CI_ Trade_ Address. Line Three. Text</v>
      </c>
      <c r="X134" s="1" cm="1">
        <f t="array" ref="X134">_xlfn.IFS(LEN(K134)&gt;0,1,LEN(L134)&gt;0,2,LEN(M134)&gt;0,3,LEN(N134)&gt;0,4,LEN(O134)&gt;0,5,LEN(P134)&gt;0,6,LEN(Q134)&gt;0,7,LEN(R134)&gt;0,8,LEN(S134)&gt;0,9,LEN(T134)&gt;0,10,LEN(U134)&gt;0,11,LEN(V134)&gt;0,12,TRUE,13)</f>
        <v>8</v>
      </c>
      <c r="Y134" s="1" t="str">
        <f>IF(OR("ASMA"=D134,"MA"=D134),"rsm:","ram:")&amp;
IF("ABIE"=D134,
  SUBSTITUTE(
    SUBSTITUTE(
      SUBSTITUTE(W134,". Details","Type"),
      "_",""
    ),
    " ",""
  ),
  IF("ASMA"=D134,
  SUBSTITUTE(
    SUBSTITUTE(
      SUBSTITUTE(W134,". Details",""),
      "_",""
    ),
    " ",""
  ),
  SUBSTITUTE(
    SUBSTITUTE(
      SUBSTITUTE(
        SUBSTITUTE(
          SUBSTITUTE(
            SUBSTITUTE(
              MID(W134,FIND(".",W134)+2,LEN(W134)-FIND(".",W134)-1),
              "_",""
            ),
            "Identification",""
          ),
          "Text",""
        ),
        ".",""
      ),
      " ",""
    ),
    "Identifier","ID"
  )
))</f>
        <v>ram:LineThree</v>
      </c>
      <c r="Z134" s="1" t="str">
        <f>Z$130&amp;"/"&amp;Y134</f>
        <v>//rsm:CIIHSupplyChainTradeTransaction/ram:ApplicableCIIHSupplyChainTradeSettlement/ram:InvoicerCITradeParty/ram:PostalCITradeAddress/ram:LineThree</v>
      </c>
      <c r="AA134" s="1" t="s">
        <v>4672</v>
      </c>
      <c r="AB134" s="3" t="s">
        <v>3</v>
      </c>
      <c r="AC134" s="1" t="s">
        <v>0</v>
      </c>
      <c r="AD134" s="1" t="s">
        <v>109</v>
      </c>
      <c r="AE134" s="1" t="s">
        <v>50</v>
      </c>
      <c r="AF134" s="1" t="s">
        <v>9</v>
      </c>
      <c r="AG134" s="1" t="s">
        <v>7</v>
      </c>
      <c r="AH134" s="1" t="s">
        <v>24</v>
      </c>
    </row>
    <row r="135" spans="1:34" ht="14.25" customHeight="1">
      <c r="A135" s="1">
        <v>166</v>
      </c>
      <c r="B135" s="1" t="s">
        <v>5596</v>
      </c>
      <c r="C135" s="1" t="s">
        <v>136</v>
      </c>
      <c r="D135" s="1" t="s">
        <v>11</v>
      </c>
      <c r="E135" s="3" t="s">
        <v>21</v>
      </c>
      <c r="G135" s="1" t="s">
        <v>603</v>
      </c>
      <c r="H135" s="1" t="s">
        <v>604</v>
      </c>
      <c r="R135" t="s">
        <v>137</v>
      </c>
      <c r="W135" s="1" t="str">
        <f>K135&amp;L135&amp;M135&amp;N135&amp;O135&amp;P135&amp;Q135&amp;R135&amp;S135&amp;T135</f>
        <v>CI_ Trade_ Address. Country. Identifier</v>
      </c>
      <c r="X135" s="1" cm="1">
        <f t="array" ref="X135">_xlfn.IFS(LEN(K135)&gt;0,1,LEN(L135)&gt;0,2,LEN(M135)&gt;0,3,LEN(N135)&gt;0,4,LEN(O135)&gt;0,5,LEN(P135)&gt;0,6,LEN(Q135)&gt;0,7,LEN(R135)&gt;0,8,LEN(S135)&gt;0,9,LEN(T135)&gt;0,10,LEN(U135)&gt;0,11,LEN(V135)&gt;0,12,TRUE,13)</f>
        <v>8</v>
      </c>
      <c r="Y135" s="1" t="str">
        <f>IF(OR("ASMA"=D135,"MA"=D135),"rsm:","ram:")&amp;
IF("ABIE"=D135,
  SUBSTITUTE(
    SUBSTITUTE(
      SUBSTITUTE(W135,". Details","Type"),
      "_",""
    ),
    " ",""
  ),
  IF("ASMA"=D135,
  SUBSTITUTE(
    SUBSTITUTE(
      SUBSTITUTE(W135,". Details",""),
      "_",""
    ),
    " ",""
  ),
  SUBSTITUTE(
    SUBSTITUTE(
      SUBSTITUTE(
        SUBSTITUTE(
          SUBSTITUTE(
            SUBSTITUTE(
              MID(W135,FIND(".",W135)+2,LEN(W135)-FIND(".",W135)-1),
              "_",""
            ),
            "Identification",""
          ),
          "Text",""
        ),
        ".",""
      ),
      " ",""
    ),
    "Identifier","ID"
  )
))</f>
        <v>ram:CountryID</v>
      </c>
      <c r="Z135" s="1" t="str">
        <f>Z$130&amp;"/"&amp;Y135</f>
        <v>//rsm:CIIHSupplyChainTradeTransaction/ram:ApplicableCIIHSupplyChainTradeSettlement/ram:InvoicerCITradeParty/ram:PostalCITradeAddress/ram:CountryID</v>
      </c>
      <c r="AA135" s="1" t="s">
        <v>4673</v>
      </c>
      <c r="AB135" s="3" t="s">
        <v>3</v>
      </c>
      <c r="AC135" s="1" t="s">
        <v>35</v>
      </c>
      <c r="AD135" s="1" t="s">
        <v>36</v>
      </c>
      <c r="AE135" s="1" t="s">
        <v>50</v>
      </c>
      <c r="AF135" s="1" t="s">
        <v>9</v>
      </c>
      <c r="AG135" s="1" t="s">
        <v>7</v>
      </c>
      <c r="AH135" s="1" t="s">
        <v>24</v>
      </c>
    </row>
    <row r="136" spans="1:34" ht="14.25" customHeight="1">
      <c r="A136" s="1">
        <v>167</v>
      </c>
      <c r="B136" s="1" t="s">
        <v>5596</v>
      </c>
      <c r="C136" s="1" t="s">
        <v>3799</v>
      </c>
      <c r="D136" s="1" t="s">
        <v>19</v>
      </c>
      <c r="E136" s="3" t="s">
        <v>21</v>
      </c>
      <c r="G136" s="1" t="s">
        <v>4157</v>
      </c>
      <c r="H136" s="1" t="s">
        <v>4158</v>
      </c>
      <c r="P136" t="s">
        <v>3796</v>
      </c>
      <c r="W136" s="1" t="str">
        <f>K136&amp;L136&amp;M136&amp;N136&amp;O136&amp;P136&amp;Q136&amp;R136&amp;S136&amp;T136</f>
        <v>CI_ Trade_ Party. End Point_ URI. CI_ Universal_ Communication</v>
      </c>
      <c r="X136" s="1" cm="1">
        <f t="array" ref="X136">_xlfn.IFS(LEN(K136)&gt;0,1,LEN(L136)&gt;0,2,LEN(M136)&gt;0,3,LEN(N136)&gt;0,4,LEN(O136)&gt;0,5,LEN(P136)&gt;0,6,LEN(Q136)&gt;0,7,LEN(R136)&gt;0,8,LEN(S136)&gt;0,9,LEN(T136)&gt;0,10,LEN(U136)&gt;0,11,LEN(V136)&gt;0,12,TRUE,13)</f>
        <v>6</v>
      </c>
      <c r="Y136" s="1" t="str">
        <f>IF(OR("ASMA"=D136,"MA"=D136),"rsm:","ram:")&amp;
IF("ABIE"=D136,
  SUBSTITUTE(
    SUBSTITUTE(
      SUBSTITUTE(W136,". Details","Type"),
      "_",""
    ),
    " ",""
  ),
  IF("ASMA"=D136,
  SUBSTITUTE(
    SUBSTITUTE(
      SUBSTITUTE(W136,". Details",""),
      "_",""
    ),
    " ",""
  ),
  SUBSTITUTE(
    SUBSTITUTE(
      SUBSTITUTE(
        SUBSTITUTE(
          SUBSTITUTE(
            SUBSTITUTE(
              MID(W136,FIND(".",W136)+2,LEN(W136)-FIND(".",W136)-1),
              "_",""
            ),
            "Identification",""
          ),
          "Text",""
        ),
        ".",""
      ),
      " ",""
    ),
    "Identifier","ID"
  )
))</f>
        <v>ram:EndPointURICIUniversalCommunication</v>
      </c>
      <c r="Z136" s="1" t="str">
        <f>Z$113&amp;"/"&amp;Y136</f>
        <v>//rsm:CIIHSupplyChainTradeTransaction/ram:ApplicableCIIHSupplyChainTradeSettlement/ram:InvoicerCITradeParty/ram:EndPointURICIUniversalCommunication</v>
      </c>
      <c r="AA136" s="1" t="s">
        <v>4674</v>
      </c>
      <c r="AB136" s="3" t="s">
        <v>3</v>
      </c>
      <c r="AC136" s="1" t="s">
        <v>24</v>
      </c>
      <c r="AD136" s="1" t="s">
        <v>8</v>
      </c>
      <c r="AE136" s="1" t="s">
        <v>24</v>
      </c>
      <c r="AF136" s="1" t="s">
        <v>9</v>
      </c>
      <c r="AG136" s="1" t="s">
        <v>7</v>
      </c>
      <c r="AH136" s="1" t="s">
        <v>24</v>
      </c>
    </row>
    <row r="137" spans="1:34" ht="14.25" customHeight="1">
      <c r="A137" s="1">
        <v>169</v>
      </c>
      <c r="B137" s="1" t="s">
        <v>5596</v>
      </c>
      <c r="C137" s="1" t="s">
        <v>3798</v>
      </c>
      <c r="D137" s="1" t="s">
        <v>11</v>
      </c>
      <c r="E137" s="3" t="s">
        <v>21</v>
      </c>
      <c r="G137" s="1" t="s">
        <v>4159</v>
      </c>
      <c r="H137" s="1" t="s">
        <v>4160</v>
      </c>
      <c r="R137" t="s">
        <v>3797</v>
      </c>
      <c r="W137" s="1" t="str">
        <f>K137&amp;L137&amp;M137&amp;N137&amp;O137&amp;P137&amp;Q137&amp;R137&amp;S137&amp;T137</f>
        <v>CI_ Universal_ Communication. Channel. Code</v>
      </c>
      <c r="X137" s="1" cm="1">
        <f t="array" ref="X137">_xlfn.IFS(LEN(K137)&gt;0,1,LEN(L137)&gt;0,2,LEN(M137)&gt;0,3,LEN(N137)&gt;0,4,LEN(O137)&gt;0,5,LEN(P137)&gt;0,6,LEN(Q137)&gt;0,7,LEN(R137)&gt;0,8,LEN(S137)&gt;0,9,LEN(T137)&gt;0,10,LEN(U137)&gt;0,11,LEN(V137)&gt;0,12,TRUE,13)</f>
        <v>8</v>
      </c>
      <c r="Y137" s="1" t="str">
        <f>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4675</v>
      </c>
      <c r="AB137" s="3" t="s">
        <v>163</v>
      </c>
      <c r="AC137" s="1" t="s">
        <v>24</v>
      </c>
      <c r="AD137" s="1" t="s">
        <v>8</v>
      </c>
      <c r="AE137" s="1" t="s">
        <v>50</v>
      </c>
      <c r="AF137" s="1" t="s">
        <v>9</v>
      </c>
      <c r="AG137" s="1" t="s">
        <v>7</v>
      </c>
      <c r="AH137" s="1" t="s">
        <v>24</v>
      </c>
    </row>
    <row r="138" spans="1:34" ht="14.25" customHeight="1">
      <c r="A138" s="1">
        <v>170</v>
      </c>
      <c r="B138" s="1" t="s">
        <v>5596</v>
      </c>
      <c r="C138" s="1" t="s">
        <v>125</v>
      </c>
      <c r="D138" s="1" t="s">
        <v>11</v>
      </c>
      <c r="E138" s="3" t="s">
        <v>21</v>
      </c>
      <c r="G138" s="1" t="s">
        <v>4161</v>
      </c>
      <c r="H138" s="1" t="s">
        <v>4162</v>
      </c>
      <c r="R138" t="s">
        <v>882</v>
      </c>
      <c r="W138" s="1" t="str">
        <f>K138&amp;L138&amp;M138&amp;N138&amp;O138&amp;P138&amp;Q138&amp;R138&amp;S138&amp;T138</f>
        <v>CI_ Universal_ Communication. Complete Number. Text</v>
      </c>
      <c r="X138" s="1" cm="1">
        <f t="array" ref="X138">_xlfn.IFS(LEN(K138)&gt;0,1,LEN(L138)&gt;0,2,LEN(M138)&gt;0,3,LEN(N138)&gt;0,4,LEN(O138)&gt;0,5,LEN(P138)&gt;0,6,LEN(Q138)&gt;0,7,LEN(R138)&gt;0,8,LEN(S138)&gt;0,9,LEN(T138)&gt;0,10,LEN(U138)&gt;0,11,LEN(V138)&gt;0,12,TRUE,13)</f>
        <v>8</v>
      </c>
      <c r="Y138" s="1" t="str">
        <f>IF(OR("ASMA"=D138,"MA"=D138),"rsm:","ram:")&amp;
IF("ABIE"=D138,
  SUBSTITUTE(
    SUBSTITUTE(
      SUBSTITUTE(W138,". Details","Type"),
      "_",""
    ),
    " ",""
  ),
  IF("ASMA"=D138,
  SUBSTITUTE(
    SUBSTITUTE(
      SUBSTITUTE(W138,". Details",""),
      "_",""
    ),
    " ",""
  ),
  SUBSTITUTE(
    SUBSTITUTE(
      SUBSTITUTE(
        SUBSTITUTE(
          SUBSTITUTE(
            SUBSTITUTE(
              MID(W138,FIND(".",W138)+2,LEN(W138)-FIND(".",W138)-1),
              "_",""
            ),
            "Identification",""
          ),
          "Text",""
        ),
        ".",""
      ),
      " ",""
    ),
    "Identifier","ID"
  )
))</f>
        <v>ram:CompleteNumber</v>
      </c>
      <c r="Z138" s="1" t="str">
        <f>Z$136&amp;"/"&amp;Y138</f>
        <v>//rsm:CIIHSupplyChainTradeTransaction/ram:ApplicableCIIHSupplyChainTradeSettlement/ram:InvoicerCITradeParty/ram:EndPointURICIUniversalCommunication/ram:CompleteNumber</v>
      </c>
      <c r="AA138" s="1" t="s">
        <v>4676</v>
      </c>
      <c r="AB138" s="3" t="s">
        <v>163</v>
      </c>
      <c r="AC138" s="1" t="s">
        <v>35</v>
      </c>
      <c r="AD138" s="1" t="s">
        <v>36</v>
      </c>
      <c r="AE138" s="1" t="s">
        <v>50</v>
      </c>
      <c r="AF138" s="1" t="s">
        <v>9</v>
      </c>
      <c r="AG138" s="1" t="s">
        <v>7</v>
      </c>
      <c r="AH138" s="1" t="s">
        <v>24</v>
      </c>
    </row>
    <row r="139" spans="1:34" ht="14.25" customHeight="1">
      <c r="A139" s="1">
        <v>171</v>
      </c>
      <c r="B139" s="1" t="s">
        <v>5596</v>
      </c>
      <c r="C139" s="1" t="s">
        <v>159</v>
      </c>
      <c r="D139" s="1" t="s">
        <v>19</v>
      </c>
      <c r="E139" s="3" t="s">
        <v>16</v>
      </c>
      <c r="G139" s="1" t="s">
        <v>889</v>
      </c>
      <c r="H139" s="1" t="s">
        <v>890</v>
      </c>
      <c r="N139" t="s">
        <v>160</v>
      </c>
      <c r="W139" s="1" t="str">
        <f>K139&amp;L139&amp;M139&amp;N139&amp;O139&amp;P139&amp;Q139&amp;R139&amp;S139&amp;T139</f>
        <v>CIIH_ Supply Chain_ Trade Settlement. Invoicee. CI_ Trade_ Party</v>
      </c>
      <c r="X139" s="1" cm="1">
        <f t="array" ref="X139">_xlfn.IFS(LEN(K139)&gt;0,1,LEN(L139)&gt;0,2,LEN(M139)&gt;0,3,LEN(N139)&gt;0,4,LEN(O139)&gt;0,5,LEN(P139)&gt;0,6,LEN(Q139)&gt;0,7,LEN(R139)&gt;0,8,LEN(S139)&gt;0,9,LEN(T139)&gt;0,10,LEN(U139)&gt;0,11,LEN(V139)&gt;0,12,TRUE,13)</f>
        <v>4</v>
      </c>
      <c r="Y139" s="1" t="str">
        <f>IF(OR("ASMA"=D139,"MA"=D139),"rsm:","ram:")&amp;
IF("ABIE"=D139,
  SUBSTITUTE(
    SUBSTITUTE(
      SUBSTITUTE(W139,". Details","Type"),
      "_",""
    ),
    " ",""
  ),
  IF("ASMA"=D139,
  SUBSTITUTE(
    SUBSTITUTE(
      SUBSTITUTE(W139,". Details",""),
      "_",""
    ),
    " ",""
  ),
  SUBSTITUTE(
    SUBSTITUTE(
      SUBSTITUTE(
        SUBSTITUTE(
          SUBSTITUTE(
            SUBSTITUTE(
              MID(W139,FIND(".",W139)+2,LEN(W139)-FIND(".",W139)-1),
              "_",""
            ),
            "Identification",""
          ),
          "Text",""
        ),
        ".",""
      ),
      " ",""
    ),
    "Identifier","ID"
  )
))</f>
        <v>ram:InvoiceeCITradeParty</v>
      </c>
      <c r="Z139" s="1" t="str">
        <f>Z$109&amp;"/"&amp;Y139</f>
        <v>//rsm:CIIHSupplyChainTradeTransaction/ram:ApplicableCIIHSupplyChainTradeSettlement/ram:InvoiceeCITradeParty</v>
      </c>
      <c r="AA139" s="1" t="s">
        <v>4677</v>
      </c>
      <c r="AB139" s="3" t="s">
        <v>163</v>
      </c>
      <c r="AC139" s="1" t="s">
        <v>35</v>
      </c>
      <c r="AD139" s="1" t="s">
        <v>36</v>
      </c>
      <c r="AE139" s="1" t="s">
        <v>50</v>
      </c>
      <c r="AF139" s="1" t="s">
        <v>9</v>
      </c>
      <c r="AG139" s="1" t="s">
        <v>7</v>
      </c>
      <c r="AH139" s="1" t="s">
        <v>24</v>
      </c>
    </row>
    <row r="140" spans="1:34" ht="14.25" customHeight="1">
      <c r="A140" s="1">
        <v>173</v>
      </c>
      <c r="B140" s="1" t="s">
        <v>5596</v>
      </c>
      <c r="C140" s="1" t="s">
        <v>104</v>
      </c>
      <c r="D140" s="1" t="s">
        <v>11</v>
      </c>
      <c r="E140" s="3" t="s">
        <v>16</v>
      </c>
      <c r="G140" s="1" t="s">
        <v>4184</v>
      </c>
      <c r="H140" s="1" t="s">
        <v>4185</v>
      </c>
      <c r="P140" t="s">
        <v>105</v>
      </c>
      <c r="W140" s="1" t="str">
        <f>K140&amp;L140&amp;M140&amp;N140&amp;O140&amp;P140&amp;Q140&amp;R140&amp;S140&amp;T140</f>
        <v>CI_ Trade_ Party. Identification. Identifier</v>
      </c>
      <c r="X140" s="1" cm="1">
        <f t="array" ref="X140">_xlfn.IFS(LEN(K140)&gt;0,1,LEN(L140)&gt;0,2,LEN(M140)&gt;0,3,LEN(N140)&gt;0,4,LEN(O140)&gt;0,5,LEN(P140)&gt;0,6,LEN(Q140)&gt;0,7,LEN(R140)&gt;0,8,LEN(S140)&gt;0,9,LEN(T140)&gt;0,10,LEN(U140)&gt;0,11,LEN(V140)&gt;0,12,TRUE,13)</f>
        <v>6</v>
      </c>
      <c r="Y140" s="1" t="str">
        <f>IF(OR("ASMA"=D140,"MA"=D140),"rsm:","ram:")&amp;
IF("ABIE"=D140,
  SUBSTITUTE(
    SUBSTITUTE(
      SUBSTITUTE(W140,". Details","Type"),
      "_",""
    ),
    " ",""
  ),
  IF("ASMA"=D140,
  SUBSTITUTE(
    SUBSTITUTE(
      SUBSTITUTE(W140,". Details",""),
      "_",""
    ),
    " ",""
  ),
  SUBSTITUTE(
    SUBSTITUTE(
      SUBSTITUTE(
        SUBSTITUTE(
          SUBSTITUTE(
            SUBSTITUTE(
              MID(W140,FIND(".",W140)+2,LEN(W140)-FIND(".",W140)-1),
              "_",""
            ),
            "Identification",""
          ),
          "Text",""
        ),
        ".",""
      ),
      " ",""
    ),
    "Identifier","ID"
  )
))</f>
        <v>ram:ID</v>
      </c>
      <c r="Z140" s="1" t="str">
        <f>Z$136&amp;"/"&amp;Y140</f>
        <v>//rsm:CIIHSupplyChainTradeTransaction/ram:ApplicableCIIHSupplyChainTradeSettlement/ram:InvoicerCITradeParty/ram:EndPointURICIUniversalCommunication/ram:ID</v>
      </c>
      <c r="AA140" s="1" t="s">
        <v>5860</v>
      </c>
      <c r="AB140" s="3" t="s">
        <v>163</v>
      </c>
      <c r="AC140" s="1" t="s">
        <v>24</v>
      </c>
      <c r="AD140" s="1" t="s">
        <v>8</v>
      </c>
      <c r="AE140" s="1" t="s">
        <v>24</v>
      </c>
      <c r="AF140" s="1" t="s">
        <v>9</v>
      </c>
      <c r="AG140" s="1" t="s">
        <v>7</v>
      </c>
      <c r="AH140" s="1" t="s">
        <v>24</v>
      </c>
    </row>
    <row r="141" spans="1:34" ht="14.25" customHeight="1">
      <c r="A141" s="1">
        <v>174</v>
      </c>
      <c r="B141" s="1" t="s">
        <v>5596</v>
      </c>
      <c r="C141" s="1" t="s">
        <v>107</v>
      </c>
      <c r="D141" s="1" t="s">
        <v>11</v>
      </c>
      <c r="E141" s="3" t="s">
        <v>16</v>
      </c>
      <c r="G141" s="1" t="s">
        <v>4186</v>
      </c>
      <c r="H141" s="1" t="s">
        <v>4187</v>
      </c>
      <c r="P141" t="s">
        <v>108</v>
      </c>
      <c r="W141" s="1" t="str">
        <f>K141&amp;L141&amp;M141&amp;N141&amp;O141&amp;P141&amp;Q141&amp;R141&amp;S141&amp;T141</f>
        <v>CI_ Trade_ Party. Global_ Identification. Identifier</v>
      </c>
      <c r="X141" s="1" cm="1">
        <f t="array" ref="X141">_xlfn.IFS(LEN(K141)&gt;0,1,LEN(L141)&gt;0,2,LEN(M141)&gt;0,3,LEN(N141)&gt;0,4,LEN(O141)&gt;0,5,LEN(P141)&gt;0,6,LEN(Q141)&gt;0,7,LEN(R141)&gt;0,8,LEN(S141)&gt;0,9,LEN(T141)&gt;0,10,LEN(U141)&gt;0,11,LEN(V141)&gt;0,12,TRUE,13)</f>
        <v>6</v>
      </c>
      <c r="Y141" s="1" t="str">
        <f>IF(OR("ASMA"=D141,"MA"=D141),"rsm:","ram:")&amp;
IF("ABIE"=D141,
  SUBSTITUTE(
    SUBSTITUTE(
      SUBSTITUTE(W141,". Details","Type"),
      "_",""
    ),
    " ",""
  ),
  IF("ASMA"=D141,
  SUBSTITUTE(
    SUBSTITUTE(
      SUBSTITUTE(W141,". Details",""),
      "_",""
    ),
    " ",""
  ),
  SUBSTITUTE(
    SUBSTITUTE(
      SUBSTITUTE(
        SUBSTITUTE(
          SUBSTITUTE(
            SUBSTITUTE(
              MID(W141,FIND(".",W141)+2,LEN(W141)-FIND(".",W141)-1),
              "_",""
            ),
            "Identification",""
          ),
          "Text",""
        ),
        ".",""
      ),
      " ",""
    ),
    "Identifier","ID"
  )
))</f>
        <v>ram:GlobalID</v>
      </c>
      <c r="Z141" s="1" t="str">
        <f>Z$139&amp;"/"&amp;Y141</f>
        <v>//rsm:CIIHSupplyChainTradeTransaction/ram:ApplicableCIIHSupplyChainTradeSettlement/ram:InvoiceeCITradeParty/ram:GlobalID</v>
      </c>
      <c r="AA141" s="1" t="s">
        <v>4679</v>
      </c>
      <c r="AB141" s="3" t="s">
        <v>163</v>
      </c>
      <c r="AC141" s="1" t="s">
        <v>24</v>
      </c>
      <c r="AD141" s="1" t="s">
        <v>8</v>
      </c>
      <c r="AE141" s="1" t="s">
        <v>24</v>
      </c>
      <c r="AF141" s="1" t="s">
        <v>9</v>
      </c>
      <c r="AG141" s="1" t="s">
        <v>7</v>
      </c>
      <c r="AH141" s="1" t="s">
        <v>24</v>
      </c>
    </row>
    <row r="142" spans="1:34" ht="14.25" customHeight="1">
      <c r="A142" s="1">
        <v>175</v>
      </c>
      <c r="B142" s="1" t="s">
        <v>5596</v>
      </c>
      <c r="C142" s="1" t="s">
        <v>110</v>
      </c>
      <c r="D142" s="1" t="s">
        <v>11</v>
      </c>
      <c r="E142" s="3" t="s">
        <v>16</v>
      </c>
      <c r="G142" s="1" t="s">
        <v>891</v>
      </c>
      <c r="H142" s="1" t="s">
        <v>892</v>
      </c>
      <c r="P142" t="s">
        <v>141</v>
      </c>
      <c r="W142" s="1" t="str">
        <f>K142&amp;L142&amp;M142&amp;N142&amp;O142&amp;P142&amp;Q142&amp;R142&amp;S142&amp;T142</f>
        <v>CI_ Trade_ Party. Name. Text</v>
      </c>
      <c r="X142" s="1" cm="1">
        <f t="array" ref="X142">_xlfn.IFS(LEN(K142)&gt;0,1,LEN(L142)&gt;0,2,LEN(M142)&gt;0,3,LEN(N142)&gt;0,4,LEN(O142)&gt;0,5,LEN(P142)&gt;0,6,LEN(Q142)&gt;0,7,LEN(R142)&gt;0,8,LEN(S142)&gt;0,9,LEN(T142)&gt;0,10,LEN(U142)&gt;0,11,LEN(V142)&gt;0,12,TRUE,13)</f>
        <v>6</v>
      </c>
      <c r="Y142" s="1" t="str">
        <f>IF(OR("ASMA"=D142,"MA"=D142),"rsm:","ram:")&amp;
IF("ABIE"=D142,
  SUBSTITUTE(
    SUBSTITUTE(
      SUBSTITUTE(W142,". Details","Type"),
      "_",""
    ),
    " ",""
  ),
  IF("ASMA"=D142,
  SUBSTITUTE(
    SUBSTITUTE(
      SUBSTITUTE(W142,". Details",""),
      "_",""
    ),
    " ",""
  ),
  SUBSTITUTE(
    SUBSTITUTE(
      SUBSTITUTE(
        SUBSTITUTE(
          SUBSTITUTE(
            SUBSTITUTE(
              MID(W142,FIND(".",W142)+2,LEN(W142)-FIND(".",W142)-1),
              "_",""
            ),
            "Identification",""
          ),
          "Text",""
        ),
        ".",""
      ),
      " ",""
    ),
    "Identifier","ID"
  )
))</f>
        <v>ram:Name</v>
      </c>
      <c r="Z142" s="1" t="str">
        <f>Z$139&amp;"/"&amp;Y142</f>
        <v>//rsm:CIIHSupplyChainTradeTransaction/ram:ApplicableCIIHSupplyChainTradeSettlement/ram:InvoiceeCITradeParty/ram:Name</v>
      </c>
      <c r="AA142" s="1" t="s">
        <v>4680</v>
      </c>
      <c r="AB142" s="3" t="s">
        <v>163</v>
      </c>
      <c r="AC142" s="1" t="s">
        <v>24</v>
      </c>
      <c r="AD142" s="1" t="s">
        <v>8</v>
      </c>
      <c r="AE142" s="1" t="s">
        <v>50</v>
      </c>
      <c r="AF142" s="1" t="s">
        <v>9</v>
      </c>
      <c r="AG142" s="1" t="s">
        <v>7</v>
      </c>
      <c r="AH142" s="1" t="s">
        <v>24</v>
      </c>
    </row>
    <row r="143" spans="1:34" ht="14.25" customHeight="1">
      <c r="A143" s="1">
        <v>176</v>
      </c>
      <c r="B143" s="1" t="s">
        <v>5596</v>
      </c>
      <c r="C143" s="1" t="s">
        <v>112</v>
      </c>
      <c r="D143" s="1" t="s">
        <v>19</v>
      </c>
      <c r="E143" s="3" t="s">
        <v>16</v>
      </c>
      <c r="G143" s="1" t="s">
        <v>161</v>
      </c>
      <c r="H143" s="1" t="s">
        <v>162</v>
      </c>
      <c r="P143" t="s">
        <v>113</v>
      </c>
      <c r="W143" s="1" t="str">
        <f>K143&amp;L143&amp;M143&amp;N143&amp;O143&amp;P143&amp;Q143&amp;R143&amp;S143&amp;T143</f>
        <v>CI_ Trade_ Party. Defined. CI_ Trade_ Contact</v>
      </c>
      <c r="X143" s="1" cm="1">
        <f t="array" ref="X143">_xlfn.IFS(LEN(K143)&gt;0,1,LEN(L143)&gt;0,2,LEN(M143)&gt;0,3,LEN(N143)&gt;0,4,LEN(O143)&gt;0,5,LEN(P143)&gt;0,6,LEN(Q143)&gt;0,7,LEN(R143)&gt;0,8,LEN(S143)&gt;0,9,LEN(T143)&gt;0,10,LEN(U143)&gt;0,11,LEN(V143)&gt;0,12,TRUE,13)</f>
        <v>6</v>
      </c>
      <c r="Y143" s="1" t="str">
        <f>IF(OR("ASMA"=D143,"MA"=D143),"rsm:","ram:")&amp;
IF("ABIE"=D143,
  SUBSTITUTE(
    SUBSTITUTE(
      SUBSTITUTE(W143,". Details","Type"),
      "_",""
    ),
    " ",""
  ),
  IF("ASMA"=D143,
  SUBSTITUTE(
    SUBSTITUTE(
      SUBSTITUTE(W143,". Details",""),
      "_",""
    ),
    " ",""
  ),
  SUBSTITUTE(
    SUBSTITUTE(
      SUBSTITUTE(
        SUBSTITUTE(
          SUBSTITUTE(
            SUBSTITUTE(
              MID(W143,FIND(".",W143)+2,LEN(W143)-FIND(".",W143)-1),
              "_",""
            ),
            "Identification",""
          ),
          "Text",""
        ),
        ".",""
      ),
      " ",""
    ),
    "Identifier","ID"
  )
))</f>
        <v>ram:DefinedCITradeContact</v>
      </c>
      <c r="Z143" s="1" t="str">
        <f>Z$139&amp;"/"&amp;Y143</f>
        <v>//rsm:CIIHSupplyChainTradeTransaction/ram:ApplicableCIIHSupplyChainTradeSettlement/ram:InvoiceeCITradeParty/ram:DefinedCITradeContact</v>
      </c>
      <c r="AA143" s="1" t="s">
        <v>4681</v>
      </c>
      <c r="AB143" s="3" t="s">
        <v>6</v>
      </c>
      <c r="AC143" s="1" t="s">
        <v>196</v>
      </c>
      <c r="AD143" s="1" t="s">
        <v>8</v>
      </c>
      <c r="AE143" s="1" t="s">
        <v>196</v>
      </c>
      <c r="AF143" s="1" t="s">
        <v>9</v>
      </c>
      <c r="AG143" s="1" t="s">
        <v>7</v>
      </c>
      <c r="AH143" s="1" t="s">
        <v>196</v>
      </c>
    </row>
    <row r="144" spans="1:34" ht="14.25" customHeight="1">
      <c r="A144" s="1">
        <v>178</v>
      </c>
      <c r="B144" s="1" t="s">
        <v>5596</v>
      </c>
      <c r="C144" s="1" t="s">
        <v>115</v>
      </c>
      <c r="D144" s="1" t="s">
        <v>11</v>
      </c>
      <c r="E144" s="3" t="s">
        <v>16</v>
      </c>
      <c r="G144" s="1" t="s">
        <v>4188</v>
      </c>
      <c r="H144" s="1" t="s">
        <v>893</v>
      </c>
      <c r="R144" t="s">
        <v>116</v>
      </c>
      <c r="W144" s="1" t="str">
        <f>K144&amp;L144&amp;M144&amp;N144&amp;O144&amp;P144&amp;Q144&amp;R144&amp;S144&amp;T144</f>
        <v>CI_ Trade_ Contact. Identification. Identifier</v>
      </c>
      <c r="X144" s="1" cm="1">
        <f t="array" ref="X144">_xlfn.IFS(LEN(K144)&gt;0,1,LEN(L144)&gt;0,2,LEN(M144)&gt;0,3,LEN(N144)&gt;0,4,LEN(O144)&gt;0,5,LEN(P144)&gt;0,6,LEN(Q144)&gt;0,7,LEN(R144)&gt;0,8,LEN(S144)&gt;0,9,LEN(T144)&gt;0,10,LEN(U144)&gt;0,11,LEN(V144)&gt;0,12,TRUE,13)</f>
        <v>8</v>
      </c>
      <c r="Y144" s="1" t="str">
        <f>IF(OR("ASMA"=D144,"MA"=D144),"rsm:","ram:")&amp;
IF("ABIE"=D144,
  SUBSTITUTE(
    SUBSTITUTE(
      SUBSTITUTE(W144,". Details","Type"),
      "_",""
    ),
    " ",""
  ),
  IF("ASMA"=D144,
  SUBSTITUTE(
    SUBSTITUTE(
      SUBSTITUTE(W144,". Details",""),
      "_",""
    ),
    " ",""
  ),
  SUBSTITUTE(
    SUBSTITUTE(
      SUBSTITUTE(
        SUBSTITUTE(
          SUBSTITUTE(
            SUBSTITUTE(
              MID(W144,FIND(".",W144)+2,LEN(W144)-FIND(".",W144)-1),
              "_",""
            ),
            "Identification",""
          ),
          "Text",""
        ),
        ".",""
      ),
      " ",""
    ),
    "Identifier","ID"
  )
))</f>
        <v>ram:ID</v>
      </c>
      <c r="Z144" s="1" t="str">
        <f>Z$143&amp;"/"&amp;Y144</f>
        <v>//rsm:CIIHSupplyChainTradeTransaction/ram:ApplicableCIIHSupplyChainTradeSettlement/ram:InvoiceeCITradeParty/ram:DefinedCITradeContact/ram:ID</v>
      </c>
      <c r="AA144" s="1" t="s">
        <v>4682</v>
      </c>
      <c r="AB144" s="3" t="s">
        <v>6</v>
      </c>
      <c r="AC144" s="1" t="s">
        <v>196</v>
      </c>
      <c r="AD144" s="1" t="s">
        <v>8</v>
      </c>
      <c r="AE144" s="1" t="s">
        <v>50</v>
      </c>
      <c r="AF144" s="1" t="s">
        <v>9</v>
      </c>
      <c r="AG144" s="1" t="s">
        <v>7</v>
      </c>
      <c r="AH144" s="1" t="s">
        <v>196</v>
      </c>
    </row>
    <row r="145" spans="1:34" ht="14.25" customHeight="1">
      <c r="A145" s="1">
        <v>179</v>
      </c>
      <c r="B145" s="1" t="s">
        <v>5596</v>
      </c>
      <c r="C145" s="1" t="s">
        <v>117</v>
      </c>
      <c r="D145" s="1" t="s">
        <v>11</v>
      </c>
      <c r="E145" s="3" t="s">
        <v>16</v>
      </c>
      <c r="G145" s="1" t="s">
        <v>894</v>
      </c>
      <c r="H145" s="1" t="s">
        <v>895</v>
      </c>
      <c r="R145" t="s">
        <v>118</v>
      </c>
      <c r="W145" s="1" t="str">
        <f>K145&amp;L145&amp;M145&amp;N145&amp;O145&amp;P145&amp;Q145&amp;R145&amp;S145&amp;T145</f>
        <v>CI_ Trade_ Contact. Person Name. Text</v>
      </c>
      <c r="X145" s="1" cm="1">
        <f t="array" ref="X145">_xlfn.IFS(LEN(K145)&gt;0,1,LEN(L145)&gt;0,2,LEN(M145)&gt;0,3,LEN(N145)&gt;0,4,LEN(O145)&gt;0,5,LEN(P145)&gt;0,6,LEN(Q145)&gt;0,7,LEN(R145)&gt;0,8,LEN(S145)&gt;0,9,LEN(T145)&gt;0,10,LEN(U145)&gt;0,11,LEN(V145)&gt;0,12,TRUE,13)</f>
        <v>8</v>
      </c>
      <c r="Y145" s="1" t="str">
        <f>IF(OR("ASMA"=D145,"MA"=D145),"rsm:","ram:")&amp;
IF("ABIE"=D145,
  SUBSTITUTE(
    SUBSTITUTE(
      SUBSTITUTE(W145,". Details","Type"),
      "_",""
    ),
    " ",""
  ),
  IF("ASMA"=D145,
  SUBSTITUTE(
    SUBSTITUTE(
      SUBSTITUTE(W145,". Details",""),
      "_",""
    ),
    " ",""
  ),
  SUBSTITUTE(
    SUBSTITUTE(
      SUBSTITUTE(
        SUBSTITUTE(
          SUBSTITUTE(
            SUBSTITUTE(
              MID(W145,FIND(".",W145)+2,LEN(W145)-FIND(".",W145)-1),
              "_",""
            ),
            "Identification",""
          ),
          "Text",""
        ),
        ".",""
      ),
      " ",""
    ),
    "Identifier","ID"
  )
))</f>
        <v>ram:PersonName</v>
      </c>
      <c r="Z145" s="1" t="str">
        <f>Z$143&amp;"/"&amp;Y145</f>
        <v>//rsm:CIIHSupplyChainTradeTransaction/ram:ApplicableCIIHSupplyChainTradeSettlement/ram:InvoiceeCITradeParty/ram:DefinedCITradeContact/ram:PersonName</v>
      </c>
      <c r="AA145" s="1" t="s">
        <v>4683</v>
      </c>
      <c r="AB145" s="3" t="s">
        <v>3</v>
      </c>
      <c r="AC145" s="1" t="s">
        <v>24</v>
      </c>
      <c r="AD145" s="1" t="s">
        <v>8</v>
      </c>
      <c r="AE145" s="1" t="s">
        <v>24</v>
      </c>
      <c r="AF145" s="1" t="s">
        <v>9</v>
      </c>
      <c r="AG145" s="1" t="s">
        <v>7</v>
      </c>
      <c r="AH145" s="1" t="s">
        <v>24</v>
      </c>
    </row>
    <row r="146" spans="1:34" ht="14.25" customHeight="1">
      <c r="A146" s="1">
        <v>180</v>
      </c>
      <c r="B146" s="1" t="s">
        <v>5596</v>
      </c>
      <c r="C146" s="1" t="s">
        <v>120</v>
      </c>
      <c r="D146" s="1" t="s">
        <v>11</v>
      </c>
      <c r="E146" s="3" t="s">
        <v>16</v>
      </c>
      <c r="G146" s="1" t="s">
        <v>896</v>
      </c>
      <c r="H146" s="1" t="s">
        <v>897</v>
      </c>
      <c r="R146" t="s">
        <v>121</v>
      </c>
      <c r="W146" s="1" t="str">
        <f>K146&amp;L146&amp;M146&amp;N146&amp;O146&amp;P146&amp;Q146&amp;R146&amp;S146&amp;T146</f>
        <v>CI_ Trade_ Contact. Department Name. Text</v>
      </c>
      <c r="X146" s="1" cm="1">
        <f t="array" ref="X146">_xlfn.IFS(LEN(K146)&gt;0,1,LEN(L146)&gt;0,2,LEN(M146)&gt;0,3,LEN(N146)&gt;0,4,LEN(O146)&gt;0,5,LEN(P146)&gt;0,6,LEN(Q146)&gt;0,7,LEN(R146)&gt;0,8,LEN(S146)&gt;0,9,LEN(T146)&gt;0,10,LEN(U146)&gt;0,11,LEN(V146)&gt;0,12,TRUE,13)</f>
        <v>8</v>
      </c>
      <c r="Y146" s="1" t="str">
        <f>IF(OR("ASMA"=D146,"MA"=D146),"rsm:","ram:")&amp;
IF("ABIE"=D146,
  SUBSTITUTE(
    SUBSTITUTE(
      SUBSTITUTE(W146,". Details","Type"),
      "_",""
    ),
    " ",""
  ),
  IF("ASMA"=D146,
  SUBSTITUTE(
    SUBSTITUTE(
      SUBSTITUTE(W146,". Details",""),
      "_",""
    ),
    " ",""
  ),
  SUBSTITUTE(
    SUBSTITUTE(
      SUBSTITUTE(
        SUBSTITUTE(
          SUBSTITUTE(
            SUBSTITUTE(
              MID(W146,FIND(".",W146)+2,LEN(W146)-FIND(".",W146)-1),
              "_",""
            ),
            "Identification",""
          ),
          "Text",""
        ),
        ".",""
      ),
      " ",""
    ),
    "Identifier","ID"
  )
))</f>
        <v>ram:DepartmentName</v>
      </c>
      <c r="Z146" s="1" t="str">
        <f>Z$143&amp;"/"&amp;Y146</f>
        <v>//rsm:CIIHSupplyChainTradeTransaction/ram:ApplicableCIIHSupplyChainTradeSettlement/ram:InvoiceeCITradeParty/ram:DefinedCITradeContact/ram:DepartmentName</v>
      </c>
      <c r="AA146" s="1" t="s">
        <v>4684</v>
      </c>
      <c r="AB146" s="3" t="s">
        <v>3</v>
      </c>
      <c r="AC146" s="1" t="s">
        <v>24</v>
      </c>
      <c r="AD146" s="1" t="s">
        <v>8</v>
      </c>
      <c r="AE146" s="1" t="s">
        <v>24</v>
      </c>
      <c r="AF146" s="1" t="s">
        <v>9</v>
      </c>
      <c r="AG146" s="1" t="s">
        <v>7</v>
      </c>
      <c r="AH146" s="1" t="s">
        <v>24</v>
      </c>
    </row>
    <row r="147" spans="1:34" ht="14.25" customHeight="1">
      <c r="A147" s="1">
        <v>181</v>
      </c>
      <c r="B147" s="1" t="s">
        <v>5596</v>
      </c>
      <c r="C147" s="1" t="s">
        <v>122</v>
      </c>
      <c r="D147" s="1" t="s">
        <v>11</v>
      </c>
      <c r="E147" s="3" t="s">
        <v>16</v>
      </c>
      <c r="G147" s="1" t="s">
        <v>4189</v>
      </c>
      <c r="H147" s="1" t="s">
        <v>4190</v>
      </c>
      <c r="R147" t="s">
        <v>123</v>
      </c>
      <c r="W147" s="1" t="str">
        <f>K147&amp;L147&amp;M147&amp;N147&amp;O147&amp;P147&amp;Q147&amp;R147&amp;S147&amp;T147</f>
        <v>CI_ Trade_ Contact. Person_ Identification. Identifier</v>
      </c>
      <c r="X147" s="1" cm="1">
        <f t="array" ref="X147">_xlfn.IFS(LEN(K147)&gt;0,1,LEN(L147)&gt;0,2,LEN(M147)&gt;0,3,LEN(N147)&gt;0,4,LEN(O147)&gt;0,5,LEN(P147)&gt;0,6,LEN(Q147)&gt;0,7,LEN(R147)&gt;0,8,LEN(S147)&gt;0,9,LEN(T147)&gt;0,10,LEN(U147)&gt;0,11,LEN(V147)&gt;0,12,TRUE,13)</f>
        <v>8</v>
      </c>
      <c r="Y147" s="1" t="str">
        <f>IF(OR("ASMA"=D147,"MA"=D147),"rsm:","ram:")&amp;
IF("ABIE"=D147,
  SUBSTITUTE(
    SUBSTITUTE(
      SUBSTITUTE(W147,". Details","Type"),
      "_",""
    ),
    " ",""
  ),
  IF("ASMA"=D147,
  SUBSTITUTE(
    SUBSTITUTE(
      SUBSTITUTE(W147,". Details",""),
      "_",""
    ),
    " ",""
  ),
  SUBSTITUTE(
    SUBSTITUTE(
      SUBSTITUTE(
        SUBSTITUTE(
          SUBSTITUTE(
            SUBSTITUTE(
              MID(W147,FIND(".",W147)+2,LEN(W147)-FIND(".",W147)-1),
              "_",""
            ),
            "Identification",""
          ),
          "Text",""
        ),
        ".",""
      ),
      " ",""
    ),
    "Identifier","ID"
  )
))</f>
        <v>ram:PersonID</v>
      </c>
      <c r="Z147" s="1" t="str">
        <f>Z$143&amp;"/"&amp;Y147</f>
        <v>//rsm:CIIHSupplyChainTradeTransaction/ram:ApplicableCIIHSupplyChainTradeSettlement/ram:InvoiceeCITradeParty/ram:DefinedCITradeContact/ram:PersonID</v>
      </c>
      <c r="AA147" s="1" t="s">
        <v>4685</v>
      </c>
      <c r="AB147" s="3" t="s">
        <v>3</v>
      </c>
      <c r="AC147" s="1" t="s">
        <v>24</v>
      </c>
      <c r="AD147" s="1" t="s">
        <v>8</v>
      </c>
      <c r="AE147" s="1" t="s">
        <v>50</v>
      </c>
      <c r="AF147" s="1" t="s">
        <v>9</v>
      </c>
      <c r="AG147" s="1" t="s">
        <v>7</v>
      </c>
      <c r="AH147" s="1" t="s">
        <v>24</v>
      </c>
    </row>
    <row r="148" spans="1:34" ht="14.25" customHeight="1">
      <c r="A148" s="1">
        <v>182</v>
      </c>
      <c r="B148" s="1" t="s">
        <v>5596</v>
      </c>
      <c r="C148" s="1" t="s">
        <v>124</v>
      </c>
      <c r="D148" s="1" t="s">
        <v>19</v>
      </c>
      <c r="E148" s="3" t="s">
        <v>16</v>
      </c>
      <c r="G148" s="1" t="s">
        <v>487</v>
      </c>
      <c r="H148" s="1" t="s">
        <v>488</v>
      </c>
      <c r="R148" t="s">
        <v>881</v>
      </c>
      <c r="W148" s="1" t="str">
        <f>K148&amp;L148&amp;M148&amp;N148&amp;O148&amp;P148&amp;Q148&amp;R148&amp;S148&amp;T148</f>
        <v>CI_ Trade_ Contact. Telephone. CI_ Universal_ Communication</v>
      </c>
      <c r="X148" s="1" cm="1">
        <f t="array" ref="X148">_xlfn.IFS(LEN(K148)&gt;0,1,LEN(L148)&gt;0,2,LEN(M148)&gt;0,3,LEN(N148)&gt;0,4,LEN(O148)&gt;0,5,LEN(P148)&gt;0,6,LEN(Q148)&gt;0,7,LEN(R148)&gt;0,8,LEN(S148)&gt;0,9,LEN(T148)&gt;0,10,LEN(U148)&gt;0,11,LEN(V148)&gt;0,12,TRUE,13)</f>
        <v>8</v>
      </c>
      <c r="Y148" s="1" t="str">
        <f>IF(OR("ASMA"=D148,"MA"=D148),"rsm:","ram:")&amp;
IF("ABIE"=D148,
  SUBSTITUTE(
    SUBSTITUTE(
      SUBSTITUTE(W148,". Details","Type"),
      "_",""
    ),
    " ",""
  ),
  IF("ASMA"=D148,
  SUBSTITUTE(
    SUBSTITUTE(
      SUBSTITUTE(W148,". Details",""),
      "_",""
    ),
    " ",""
  ),
  SUBSTITUTE(
    SUBSTITUTE(
      SUBSTITUTE(
        SUBSTITUTE(
          SUBSTITUTE(
            SUBSTITUTE(
              MID(W148,FIND(".",W148)+2,LEN(W148)-FIND(".",W148)-1),
              "_",""
            ),
            "Identification",""
          ),
          "Text",""
        ),
        ".",""
      ),
      " ",""
    ),
    "Identifier","ID"
  )
))</f>
        <v>ram:TelephoneCIUniversalCommunication</v>
      </c>
      <c r="Z148" s="1" t="str">
        <f>Z$143&amp;"/"&amp;Y148</f>
        <v>//rsm:CIIHSupplyChainTradeTransaction/ram:ApplicableCIIHSupplyChainTradeSettlement/ram:InvoiceeCITradeParty/ram:DefinedCITradeContact/ram:TelephoneCIUniversalCommunication</v>
      </c>
      <c r="AA148" s="1" t="s">
        <v>4686</v>
      </c>
      <c r="AB148" s="3" t="s">
        <v>3</v>
      </c>
      <c r="AC148" s="1" t="s">
        <v>24</v>
      </c>
      <c r="AD148" s="1" t="s">
        <v>8</v>
      </c>
      <c r="AE148" s="1" t="s">
        <v>24</v>
      </c>
      <c r="AF148" s="1" t="s">
        <v>9</v>
      </c>
      <c r="AG148" s="1" t="s">
        <v>7</v>
      </c>
      <c r="AH148" s="1" t="s">
        <v>24</v>
      </c>
    </row>
    <row r="149" spans="1:34" ht="14.25" customHeight="1">
      <c r="A149" s="1">
        <v>184</v>
      </c>
      <c r="B149" s="1" t="s">
        <v>5596</v>
      </c>
      <c r="C149" s="1" t="s">
        <v>125</v>
      </c>
      <c r="D149" s="1" t="s">
        <v>11</v>
      </c>
      <c r="E149" s="3" t="s">
        <v>16</v>
      </c>
      <c r="G149" s="1" t="s">
        <v>898</v>
      </c>
      <c r="H149" s="1" t="s">
        <v>899</v>
      </c>
      <c r="T149" t="s">
        <v>882</v>
      </c>
      <c r="W149" s="1" t="str">
        <f>K149&amp;L149&amp;M149&amp;N149&amp;O149&amp;P149&amp;Q149&amp;R149&amp;S149&amp;T149</f>
        <v>CI_ Universal_ Communication. Complete Number. Text</v>
      </c>
      <c r="X149" s="1" cm="1">
        <f t="array" ref="X149">_xlfn.IFS(LEN(K149)&gt;0,1,LEN(L149)&gt;0,2,LEN(M149)&gt;0,3,LEN(N149)&gt;0,4,LEN(O149)&gt;0,5,LEN(P149)&gt;0,6,LEN(Q149)&gt;0,7,LEN(R149)&gt;0,8,LEN(S149)&gt;0,9,LEN(T149)&gt;0,10,LEN(U149)&gt;0,11,LEN(V149)&gt;0,12,TRUE,13)</f>
        <v>10</v>
      </c>
      <c r="Y149" s="1" t="str">
        <f>IF(OR("ASMA"=D149,"MA"=D149),"rsm:","ram:")&amp;
IF("ABIE"=D149,
  SUBSTITUTE(
    SUBSTITUTE(
      SUBSTITUTE(W149,". Details","Type"),
      "_",""
    ),
    " ",""
  ),
  IF("ASMA"=D149,
  SUBSTITUTE(
    SUBSTITUTE(
      SUBSTITUTE(W149,". Details",""),
      "_",""
    ),
    " ",""
  ),
  SUBSTITUTE(
    SUBSTITUTE(
      SUBSTITUTE(
        SUBSTITUTE(
          SUBSTITUTE(
            SUBSTITUTE(
              MID(W149,FIND(".",W149)+2,LEN(W149)-FIND(".",W149)-1),
              "_",""
            ),
            "Identification",""
          ),
          "Text",""
        ),
        ".",""
      ),
      " ",""
    ),
    "Identifier","ID"
  )
))</f>
        <v>ram:CompleteNumber</v>
      </c>
      <c r="Z149" s="1" t="str">
        <f>Z148&amp;"/"&amp;Y149</f>
        <v>//rsm:CIIHSupplyChainTradeTransaction/ram:ApplicableCIIHSupplyChainTradeSettlement/ram:InvoiceeCITradeParty/ram:DefinedCITradeContact/ram:TelephoneCIUniversalCommunication/ram:CompleteNumber</v>
      </c>
      <c r="AA149" s="1" t="s">
        <v>4687</v>
      </c>
      <c r="AB149" s="3" t="s">
        <v>3</v>
      </c>
      <c r="AC149" s="1" t="s">
        <v>24</v>
      </c>
      <c r="AD149" s="1" t="s">
        <v>8</v>
      </c>
      <c r="AE149" s="1" t="s">
        <v>50</v>
      </c>
      <c r="AF149" s="1" t="s">
        <v>9</v>
      </c>
      <c r="AG149" s="1" t="s">
        <v>7</v>
      </c>
      <c r="AH149" s="1" t="s">
        <v>24</v>
      </c>
    </row>
    <row r="150" spans="1:34" ht="14.25" customHeight="1">
      <c r="A150" s="1">
        <v>185</v>
      </c>
      <c r="B150" s="1" t="s">
        <v>5596</v>
      </c>
      <c r="C150" s="1" t="s">
        <v>126</v>
      </c>
      <c r="D150" s="1" t="s">
        <v>19</v>
      </c>
      <c r="E150" s="3" t="s">
        <v>16</v>
      </c>
      <c r="G150" s="1" t="s">
        <v>491</v>
      </c>
      <c r="H150" s="1" t="s">
        <v>492</v>
      </c>
      <c r="R150" t="s">
        <v>883</v>
      </c>
      <c r="W150" s="1" t="str">
        <f>K150&amp;L150&amp;M150&amp;N150&amp;O150&amp;P150&amp;Q150&amp;R150&amp;S150&amp;T150</f>
        <v>CI_ Trade_ Contact. Fax. CI_ Universal_ Communication</v>
      </c>
      <c r="X150" s="1" cm="1">
        <f t="array" ref="X150">_xlfn.IFS(LEN(K150)&gt;0,1,LEN(L150)&gt;0,2,LEN(M150)&gt;0,3,LEN(N150)&gt;0,4,LEN(O150)&gt;0,5,LEN(P150)&gt;0,6,LEN(Q150)&gt;0,7,LEN(R150)&gt;0,8,LEN(S150)&gt;0,9,LEN(T150)&gt;0,10,LEN(U150)&gt;0,11,LEN(V150)&gt;0,12,TRUE,13)</f>
        <v>8</v>
      </c>
      <c r="Y150" s="1" t="str">
        <f>IF(OR("ASMA"=D150,"MA"=D150),"rsm:","ram:")&amp;
IF("ABIE"=D150,
  SUBSTITUTE(
    SUBSTITUTE(
      SUBSTITUTE(W150,". Details","Type"),
      "_",""
    ),
    " ",""
  ),
  IF("ASMA"=D150,
  SUBSTITUTE(
    SUBSTITUTE(
      SUBSTITUTE(W150,". Details",""),
      "_",""
    ),
    " ",""
  ),
  SUBSTITUTE(
    SUBSTITUTE(
      SUBSTITUTE(
        SUBSTITUTE(
          SUBSTITUTE(
            SUBSTITUTE(
              MID(W150,FIND(".",W150)+2,LEN(W150)-FIND(".",W150)-1),
              "_",""
            ),
            "Identification",""
          ),
          "Text",""
        ),
        ".",""
      ),
      " ",""
    ),
    "Identifier","ID"
  )
))</f>
        <v>ram:FaxCIUniversalCommunication</v>
      </c>
      <c r="Z150" s="1" t="str">
        <f>Z$143&amp;"/"&amp;Y150</f>
        <v>//rsm:CIIHSupplyChainTradeTransaction/ram:ApplicableCIIHSupplyChainTradeSettlement/ram:InvoiceeCITradeParty/ram:DefinedCITradeContact/ram:FaxCIUniversalCommunication</v>
      </c>
      <c r="AA150" s="1" t="s">
        <v>4688</v>
      </c>
      <c r="AB150" s="3" t="s">
        <v>3</v>
      </c>
      <c r="AC150" s="1" t="s">
        <v>35</v>
      </c>
      <c r="AD150" s="1" t="s">
        <v>36</v>
      </c>
      <c r="AE150" s="1" t="s">
        <v>50</v>
      </c>
      <c r="AF150" s="1" t="s">
        <v>9</v>
      </c>
      <c r="AG150" s="1" t="s">
        <v>7</v>
      </c>
      <c r="AH150" s="1" t="s">
        <v>24</v>
      </c>
    </row>
    <row r="151" spans="1:34" ht="14.25" customHeight="1">
      <c r="A151" s="1">
        <v>187</v>
      </c>
      <c r="B151" s="1" t="s">
        <v>5596</v>
      </c>
      <c r="C151" s="1" t="s">
        <v>125</v>
      </c>
      <c r="D151" s="1" t="s">
        <v>11</v>
      </c>
      <c r="E151" s="3" t="s">
        <v>16</v>
      </c>
      <c r="G151" s="1" t="s">
        <v>900</v>
      </c>
      <c r="H151" s="1" t="s">
        <v>901</v>
      </c>
      <c r="T151" t="s">
        <v>882</v>
      </c>
      <c r="W151" s="1" t="str">
        <f>K151&amp;L151&amp;M151&amp;N151&amp;O151&amp;P151&amp;Q151&amp;R151&amp;S151&amp;T151</f>
        <v>CI_ Universal_ Communication. Complete Number. Text</v>
      </c>
      <c r="X151" s="1" cm="1">
        <f t="array" ref="X151">_xlfn.IFS(LEN(K151)&gt;0,1,LEN(L151)&gt;0,2,LEN(M151)&gt;0,3,LEN(N151)&gt;0,4,LEN(O151)&gt;0,5,LEN(P151)&gt;0,6,LEN(Q151)&gt;0,7,LEN(R151)&gt;0,8,LEN(S151)&gt;0,9,LEN(T151)&gt;0,10,LEN(U151)&gt;0,11,LEN(V151)&gt;0,12,TRUE,13)</f>
        <v>10</v>
      </c>
      <c r="Y151" s="1" t="str">
        <f>IF(OR("ASMA"=D151,"MA"=D151),"rsm:","ram:")&amp;
IF("ABIE"=D151,
  SUBSTITUTE(
    SUBSTITUTE(
      SUBSTITUTE(W151,". Details","Type"),
      "_",""
    ),
    " ",""
  ),
  IF("ASMA"=D151,
  SUBSTITUTE(
    SUBSTITUTE(
      SUBSTITUTE(W151,". Details",""),
      "_",""
    ),
    " ",""
  ),
  SUBSTITUTE(
    SUBSTITUTE(
      SUBSTITUTE(
        SUBSTITUTE(
          SUBSTITUTE(
            SUBSTITUTE(
              MID(W151,FIND(".",W151)+2,LEN(W151)-FIND(".",W151)-1),
              "_",""
            ),
            "Identification",""
          ),
          "Text",""
        ),
        ".",""
      ),
      " ",""
    ),
    "Identifier","ID"
  )
))</f>
        <v>ram:CompleteNumber</v>
      </c>
      <c r="Z151" s="1" t="str">
        <f>Z150&amp;"/"&amp;Y151</f>
        <v>//rsm:CIIHSupplyChainTradeTransaction/ram:ApplicableCIIHSupplyChainTradeSettlement/ram:InvoiceeCITradeParty/ram:DefinedCITradeContact/ram:FaxCIUniversalCommunication/ram:CompleteNumber</v>
      </c>
      <c r="AA151" s="1" t="s">
        <v>4689</v>
      </c>
      <c r="AB151" s="3" t="s">
        <v>3</v>
      </c>
      <c r="AC151" s="1" t="s">
        <v>35</v>
      </c>
      <c r="AD151" s="1" t="s">
        <v>36</v>
      </c>
      <c r="AE151" s="1" t="s">
        <v>50</v>
      </c>
      <c r="AF151" s="1" t="s">
        <v>9</v>
      </c>
      <c r="AG151" s="1" t="s">
        <v>7</v>
      </c>
      <c r="AH151" s="1" t="s">
        <v>24</v>
      </c>
    </row>
    <row r="152" spans="1:34" ht="14.25" customHeight="1">
      <c r="A152" s="1">
        <v>188</v>
      </c>
      <c r="B152" s="1" t="s">
        <v>5596</v>
      </c>
      <c r="C152" s="1" t="s">
        <v>127</v>
      </c>
      <c r="D152" s="1" t="s">
        <v>19</v>
      </c>
      <c r="E152" s="3" t="s">
        <v>16</v>
      </c>
      <c r="G152" s="1" t="s">
        <v>495</v>
      </c>
      <c r="H152" s="1" t="s">
        <v>496</v>
      </c>
      <c r="R152" t="s">
        <v>885</v>
      </c>
      <c r="W152" s="1" t="str">
        <f>K152&amp;L152&amp;M152&amp;N152&amp;O152&amp;P152&amp;Q152&amp;R152&amp;S152&amp;T152</f>
        <v>CI_ Trade_ Contact. Email_ URI. CI_ Universal_ Communication</v>
      </c>
      <c r="X152" s="1" cm="1">
        <f t="array" ref="X152">_xlfn.IFS(LEN(K152)&gt;0,1,LEN(L152)&gt;0,2,LEN(M152)&gt;0,3,LEN(N152)&gt;0,4,LEN(O152)&gt;0,5,LEN(P152)&gt;0,6,LEN(Q152)&gt;0,7,LEN(R152)&gt;0,8,LEN(S152)&gt;0,9,LEN(T152)&gt;0,10,LEN(U152)&gt;0,11,LEN(V152)&gt;0,12,TRUE,13)</f>
        <v>8</v>
      </c>
      <c r="Y152" s="1" t="str">
        <f>IF(OR("ASMA"=D152,"MA"=D152),"rsm:","ram:")&amp;
IF("ABIE"=D152,
  SUBSTITUTE(
    SUBSTITUTE(
      SUBSTITUTE(W152,". Details","Type"),
      "_",""
    ),
    " ",""
  ),
  IF("ASMA"=D152,
  SUBSTITUTE(
    SUBSTITUTE(
      SUBSTITUTE(W152,". Details",""),
      "_",""
    ),
    " ",""
  ),
  SUBSTITUTE(
    SUBSTITUTE(
      SUBSTITUTE(
        SUBSTITUTE(
          SUBSTITUTE(
            SUBSTITUTE(
              MID(W152,FIND(".",W152)+2,LEN(W152)-FIND(".",W152)-1),
              "_",""
            ),
            "Identification",""
          ),
          "Text",""
        ),
        ".",""
      ),
      " ",""
    ),
    "Identifier","ID"
  )
))</f>
        <v>ram:EmailURICIUniversalCommunication</v>
      </c>
      <c r="Z152" s="1" t="str">
        <f>Z$143&amp;"/"&amp;Y152</f>
        <v>//rsm:CIIHSupplyChainTradeTransaction/ram:ApplicableCIIHSupplyChainTradeSettlement/ram:InvoiceeCITradeParty/ram:DefinedCITradeContact/ram:EmailURICIUniversalCommunication</v>
      </c>
      <c r="AA152" s="1" t="s">
        <v>4690</v>
      </c>
      <c r="AB152" s="3" t="s">
        <v>3</v>
      </c>
      <c r="AC152" s="1" t="s">
        <v>144</v>
      </c>
      <c r="AD152" s="1" t="s">
        <v>36</v>
      </c>
      <c r="AE152" s="1" t="s">
        <v>50</v>
      </c>
      <c r="AF152" s="1" t="s">
        <v>9</v>
      </c>
      <c r="AG152" s="1" t="s">
        <v>7</v>
      </c>
      <c r="AH152" s="1" t="s">
        <v>24</v>
      </c>
    </row>
    <row r="153" spans="1:34" ht="14.25" customHeight="1">
      <c r="A153" s="1">
        <v>190</v>
      </c>
      <c r="B153" s="1" t="s">
        <v>5596</v>
      </c>
      <c r="C153" s="1" t="s">
        <v>128</v>
      </c>
      <c r="D153" s="1" t="s">
        <v>11</v>
      </c>
      <c r="E153" s="3" t="s">
        <v>16</v>
      </c>
      <c r="G153" s="1" t="s">
        <v>902</v>
      </c>
      <c r="H153" s="1" t="s">
        <v>903</v>
      </c>
      <c r="T153" t="s">
        <v>886</v>
      </c>
      <c r="W153" s="1" t="str">
        <f>K153&amp;L153&amp;M153&amp;N153&amp;O153&amp;P153&amp;Q153&amp;R153&amp;S153&amp;T153</f>
        <v>CI_ Universal_ Communication. URI. Identifier</v>
      </c>
      <c r="X153" s="1" cm="1">
        <f t="array" ref="X153">_xlfn.IFS(LEN(K153)&gt;0,1,LEN(L153)&gt;0,2,LEN(M153)&gt;0,3,LEN(N153)&gt;0,4,LEN(O153)&gt;0,5,LEN(P153)&gt;0,6,LEN(Q153)&gt;0,7,LEN(R153)&gt;0,8,LEN(S153)&gt;0,9,LEN(T153)&gt;0,10,LEN(U153)&gt;0,11,LEN(V153)&gt;0,12,TRUE,13)</f>
        <v>10</v>
      </c>
      <c r="Y153" s="1" t="str">
        <f>IF(OR("ASMA"=D153,"MA"=D153),"rsm:","ram:")&amp;
IF("ABIE"=D153,
  SUBSTITUTE(
    SUBSTITUTE(
      SUBSTITUTE(W153,". Details","Type"),
      "_",""
    ),
    " ",""
  ),
  IF("ASMA"=D153,
  SUBSTITUTE(
    SUBSTITUTE(
      SUBSTITUTE(W153,". Details",""),
      "_",""
    ),
    " ",""
  ),
  SUBSTITUTE(
    SUBSTITUTE(
      SUBSTITUTE(
        SUBSTITUTE(
          SUBSTITUTE(
            SUBSTITUTE(
              MID(W153,FIND(".",W153)+2,LEN(W153)-FIND(".",W153)-1),
              "_",""
            ),
            "Identification",""
          ),
          "Text",""
        ),
        ".",""
      ),
      " ",""
    ),
    "Identifier","ID"
  )
))</f>
        <v>ram:URIID</v>
      </c>
      <c r="Z153" s="1" t="str">
        <f>Z152&amp;"/"&amp;Y153</f>
        <v>//rsm:CIIHSupplyChainTradeTransaction/ram:ApplicableCIIHSupplyChainTradeSettlement/ram:InvoiceeCITradeParty/ram:DefinedCITradeContact/ram:EmailURICIUniversalCommunication/ram:URIID</v>
      </c>
      <c r="AA153" s="1" t="s">
        <v>4691</v>
      </c>
      <c r="AB153" s="3" t="s">
        <v>3</v>
      </c>
      <c r="AC153" s="1" t="s">
        <v>24</v>
      </c>
      <c r="AD153" s="1" t="s">
        <v>8</v>
      </c>
      <c r="AE153" s="1" t="s">
        <v>24</v>
      </c>
      <c r="AF153" s="1" t="s">
        <v>9</v>
      </c>
      <c r="AG153" s="1" t="s">
        <v>7</v>
      </c>
      <c r="AH153" s="1" t="s">
        <v>24</v>
      </c>
    </row>
    <row r="154" spans="1:34" ht="14.25" customHeight="1">
      <c r="A154" s="1">
        <v>191</v>
      </c>
      <c r="B154" s="1" t="s">
        <v>5596</v>
      </c>
      <c r="C154" s="1" t="s">
        <v>129</v>
      </c>
      <c r="D154" s="1" t="s">
        <v>19</v>
      </c>
      <c r="E154" s="3" t="s">
        <v>16</v>
      </c>
      <c r="G154" s="1" t="s">
        <v>904</v>
      </c>
      <c r="H154" s="1" t="s">
        <v>905</v>
      </c>
      <c r="P154" t="s">
        <v>299</v>
      </c>
      <c r="W154" s="1" t="str">
        <f>K154&amp;L154&amp;M154&amp;N154&amp;O154&amp;P154&amp;Q154&amp;R154&amp;S154&amp;T154</f>
        <v>CI_ Trade_ Party. Postal. CI_ Trade_ Address</v>
      </c>
      <c r="X154" s="1" cm="1">
        <f t="array" ref="X154">_xlfn.IFS(LEN(K154)&gt;0,1,LEN(L154)&gt;0,2,LEN(M154)&gt;0,3,LEN(N154)&gt;0,4,LEN(O154)&gt;0,5,LEN(P154)&gt;0,6,LEN(Q154)&gt;0,7,LEN(R154)&gt;0,8,LEN(S154)&gt;0,9,LEN(T154)&gt;0,10,LEN(U154)&gt;0,11,LEN(V154)&gt;0,12,TRUE,13)</f>
        <v>6</v>
      </c>
      <c r="Y154" s="1" t="str">
        <f>IF(OR("ASMA"=D154,"MA"=D154),"rsm:","ram:")&amp;
IF("ABIE"=D154,
  SUBSTITUTE(
    SUBSTITUTE(
      SUBSTITUTE(W154,". Details","Type"),
      "_",""
    ),
    " ",""
  ),
  IF("ASMA"=D154,
  SUBSTITUTE(
    SUBSTITUTE(
      SUBSTITUTE(W154,". Details",""),
      "_",""
    ),
    " ",""
  ),
  SUBSTITUTE(
    SUBSTITUTE(
      SUBSTITUTE(
        SUBSTITUTE(
          SUBSTITUTE(
            SUBSTITUTE(
              MID(W154,FIND(".",W154)+2,LEN(W154)-FIND(".",W154)-1),
              "_",""
            ),
            "Identification",""
          ),
          "Text",""
        ),
        ".",""
      ),
      " ",""
    ),
    "Identifier","ID"
  )
))</f>
        <v>ram:PostalCITradeAddress</v>
      </c>
      <c r="Z154" s="1" t="str">
        <f>Z$139&amp;"/"&amp;Y154</f>
        <v>//rsm:CIIHSupplyChainTradeTransaction/ram:ApplicableCIIHSupplyChainTradeSettlement/ram:InvoiceeCITradeParty/ram:PostalCITradeAddress</v>
      </c>
      <c r="AA154" s="1" t="s">
        <v>4692</v>
      </c>
      <c r="AB154" s="3" t="s">
        <v>3</v>
      </c>
      <c r="AC154" s="1" t="s">
        <v>24</v>
      </c>
      <c r="AD154" s="1" t="s">
        <v>8</v>
      </c>
      <c r="AE154" s="1" t="s">
        <v>50</v>
      </c>
      <c r="AF154" s="1" t="s">
        <v>9</v>
      </c>
      <c r="AG154" s="1" t="s">
        <v>7</v>
      </c>
      <c r="AH154" s="1" t="s">
        <v>24</v>
      </c>
    </row>
    <row r="155" spans="1:34" ht="14.25" customHeight="1">
      <c r="A155" s="1">
        <v>193</v>
      </c>
      <c r="B155" s="1" t="s">
        <v>5596</v>
      </c>
      <c r="C155" s="1" t="s">
        <v>130</v>
      </c>
      <c r="D155" s="1" t="s">
        <v>11</v>
      </c>
      <c r="E155" s="3" t="s">
        <v>16</v>
      </c>
      <c r="G155" s="1" t="s">
        <v>906</v>
      </c>
      <c r="H155" s="1" t="s">
        <v>907</v>
      </c>
      <c r="R155" t="s">
        <v>300</v>
      </c>
      <c r="W155" s="1" t="str">
        <f>K155&amp;L155&amp;M155&amp;N155&amp;O155&amp;P155&amp;Q155&amp;R155&amp;S155&amp;T155</f>
        <v>CI_ Trade_ Address. Postcode. Code</v>
      </c>
      <c r="X155" s="1" cm="1">
        <f t="array" ref="X155">_xlfn.IFS(LEN(K155)&gt;0,1,LEN(L155)&gt;0,2,LEN(M155)&gt;0,3,LEN(N155)&gt;0,4,LEN(O155)&gt;0,5,LEN(P155)&gt;0,6,LEN(Q155)&gt;0,7,LEN(R155)&gt;0,8,LEN(S155)&gt;0,9,LEN(T155)&gt;0,10,LEN(U155)&gt;0,11,LEN(V155)&gt;0,12,TRUE,13)</f>
        <v>8</v>
      </c>
      <c r="Y155" s="1" t="str">
        <f>IF(OR("ASMA"=D155,"MA"=D155),"rsm:","ram:")&amp;
IF("ABIE"=D155,
  SUBSTITUTE(
    SUBSTITUTE(
      SUBSTITUTE(W155,". Details","Type"),
      "_",""
    ),
    " ",""
  ),
  IF("ASMA"=D155,
  SUBSTITUTE(
    SUBSTITUTE(
      SUBSTITUTE(W155,". Details",""),
      "_",""
    ),
    " ",""
  ),
  SUBSTITUTE(
    SUBSTITUTE(
      SUBSTITUTE(
        SUBSTITUTE(
          SUBSTITUTE(
            SUBSTITUTE(
              MID(W155,FIND(".",W155)+2,LEN(W155)-FIND(".",W155)-1),
              "_",""
            ),
            "Identification",""
          ),
          "Text",""
        ),
        ".",""
      ),
      " ",""
    ),
    "Identifier","ID"
  )
))</f>
        <v>ram:PostcodeCode</v>
      </c>
      <c r="Z155" s="1" t="str">
        <f>Z$154&amp;"/"&amp;Y155</f>
        <v>//rsm:CIIHSupplyChainTradeTransaction/ram:ApplicableCIIHSupplyChainTradeSettlement/ram:InvoiceeCITradeParty/ram:PostalCITradeAddress/ram:PostcodeCode</v>
      </c>
      <c r="AA155" s="1" t="s">
        <v>4693</v>
      </c>
      <c r="AB155" s="3" t="s">
        <v>3</v>
      </c>
      <c r="AC155" s="1" t="s">
        <v>35</v>
      </c>
      <c r="AD155" s="1" t="s">
        <v>36</v>
      </c>
      <c r="AE155" s="1" t="s">
        <v>50</v>
      </c>
      <c r="AF155" s="1" t="s">
        <v>9</v>
      </c>
      <c r="AG155" s="1" t="s">
        <v>7</v>
      </c>
      <c r="AH155" s="1" t="s">
        <v>7</v>
      </c>
    </row>
    <row r="156" spans="1:34" ht="14.25" customHeight="1">
      <c r="A156" s="1">
        <v>194</v>
      </c>
      <c r="B156" s="1" t="s">
        <v>5596</v>
      </c>
      <c r="C156" s="1" t="s">
        <v>131</v>
      </c>
      <c r="D156" s="1" t="s">
        <v>11</v>
      </c>
      <c r="E156" s="3" t="s">
        <v>16</v>
      </c>
      <c r="G156" s="1" t="s">
        <v>908</v>
      </c>
      <c r="H156" s="1" t="s">
        <v>909</v>
      </c>
      <c r="R156" t="s">
        <v>301</v>
      </c>
      <c r="W156" s="1" t="str">
        <f>K156&amp;L156&amp;M156&amp;N156&amp;O156&amp;P156&amp;Q156&amp;R156&amp;S156&amp;T156</f>
        <v>CI_ Trade_ Address. Line One. Text</v>
      </c>
      <c r="X156" s="1" cm="1">
        <f t="array" ref="X156">_xlfn.IFS(LEN(K156)&gt;0,1,LEN(L156)&gt;0,2,LEN(M156)&gt;0,3,LEN(N156)&gt;0,4,LEN(O156)&gt;0,5,LEN(P156)&gt;0,6,LEN(Q156)&gt;0,7,LEN(R156)&gt;0,8,LEN(S156)&gt;0,9,LEN(T156)&gt;0,10,LEN(U156)&gt;0,11,LEN(V156)&gt;0,12,TRUE,13)</f>
        <v>8</v>
      </c>
      <c r="Y156" s="1" t="str">
        <f>IF(OR("ASMA"=D156,"MA"=D156),"rsm:","ram:")&amp;
IF("ABIE"=D156,
  SUBSTITUTE(
    SUBSTITUTE(
      SUBSTITUTE(W156,". Details","Type"),
      "_",""
    ),
    " ",""
  ),
  IF("ASMA"=D156,
  SUBSTITUTE(
    SUBSTITUTE(
      SUBSTITUTE(W156,". Details",""),
      "_",""
    ),
    " ",""
  ),
  SUBSTITUTE(
    SUBSTITUTE(
      SUBSTITUTE(
        SUBSTITUTE(
          SUBSTITUTE(
            SUBSTITUTE(
              MID(W156,FIND(".",W156)+2,LEN(W156)-FIND(".",W156)-1),
              "_",""
            ),
            "Identification",""
          ),
          "Text",""
        ),
        ".",""
      ),
      " ",""
    ),
    "Identifier","ID"
  )
))</f>
        <v>ram:LineOne</v>
      </c>
      <c r="Z156" s="1" t="str">
        <f>Z$154&amp;"/"&amp;Y156</f>
        <v>//rsm:CIIHSupplyChainTradeTransaction/ram:ApplicableCIIHSupplyChainTradeSettlement/ram:InvoiceeCITradeParty/ram:PostalCITradeAddress/ram:LineOne</v>
      </c>
      <c r="AA156" s="1" t="s">
        <v>4694</v>
      </c>
      <c r="AB156" s="3" t="s">
        <v>3</v>
      </c>
      <c r="AC156" s="1" t="s">
        <v>24</v>
      </c>
      <c r="AD156" s="1" t="s">
        <v>9</v>
      </c>
      <c r="AE156" s="1" t="s">
        <v>24</v>
      </c>
      <c r="AF156" s="1" t="s">
        <v>9</v>
      </c>
      <c r="AG156" s="1" t="s">
        <v>7</v>
      </c>
      <c r="AH156" s="1" t="s">
        <v>24</v>
      </c>
    </row>
    <row r="157" spans="1:34" ht="14.25" customHeight="1">
      <c r="A157" s="1">
        <v>195</v>
      </c>
      <c r="B157" s="1" t="s">
        <v>5596</v>
      </c>
      <c r="C157" s="1" t="s">
        <v>132</v>
      </c>
      <c r="D157" s="1" t="s">
        <v>11</v>
      </c>
      <c r="E157" s="3" t="s">
        <v>16</v>
      </c>
      <c r="G157" s="1" t="s">
        <v>910</v>
      </c>
      <c r="H157" s="1" t="s">
        <v>911</v>
      </c>
      <c r="R157" t="s">
        <v>133</v>
      </c>
      <c r="W157" s="1" t="str">
        <f>K157&amp;L157&amp;M157&amp;N157&amp;O157&amp;P157&amp;Q157&amp;R157&amp;S157&amp;T157</f>
        <v>CI_ Trade_ Address. Line Two. Text</v>
      </c>
      <c r="X157" s="1" cm="1">
        <f t="array" ref="X157">_xlfn.IFS(LEN(K157)&gt;0,1,LEN(L157)&gt;0,2,LEN(M157)&gt;0,3,LEN(N157)&gt;0,4,LEN(O157)&gt;0,5,LEN(P157)&gt;0,6,LEN(Q157)&gt;0,7,LEN(R157)&gt;0,8,LEN(S157)&gt;0,9,LEN(T157)&gt;0,10,LEN(U157)&gt;0,11,LEN(V157)&gt;0,12,TRUE,13)</f>
        <v>8</v>
      </c>
      <c r="Y157" s="1" t="str">
        <f>IF(OR("ASMA"=D157,"MA"=D157),"rsm:","ram:")&amp;
IF("ABIE"=D157,
  SUBSTITUTE(
    SUBSTITUTE(
      SUBSTITUTE(W157,". Details","Type"),
      "_",""
    ),
    " ",""
  ),
  IF("ASMA"=D157,
  SUBSTITUTE(
    SUBSTITUTE(
      SUBSTITUTE(W157,". Details",""),
      "_",""
    ),
    " ",""
  ),
  SUBSTITUTE(
    SUBSTITUTE(
      SUBSTITUTE(
        SUBSTITUTE(
          SUBSTITUTE(
            SUBSTITUTE(
              MID(W157,FIND(".",W157)+2,LEN(W157)-FIND(".",W157)-1),
              "_",""
            ),
            "Identification",""
          ),
          "Text",""
        ),
        ".",""
      ),
      " ",""
    ),
    "Identifier","ID"
  )
))</f>
        <v>ram:LineTwo</v>
      </c>
      <c r="Z157" s="1" t="str">
        <f>Z$154&amp;"/"&amp;Y157</f>
        <v>//rsm:CIIHSupplyChainTradeTransaction/ram:ApplicableCIIHSupplyChainTradeSettlement/ram:InvoiceeCITradeParty/ram:PostalCITradeAddress/ram:LineTwo</v>
      </c>
      <c r="AA157" s="1" t="s">
        <v>4695</v>
      </c>
      <c r="AB157" s="3" t="s">
        <v>3</v>
      </c>
      <c r="AC157" s="1" t="s">
        <v>24</v>
      </c>
      <c r="AD157" s="1" t="s">
        <v>9</v>
      </c>
      <c r="AE157" s="1" t="s">
        <v>24</v>
      </c>
      <c r="AF157" s="1" t="s">
        <v>9</v>
      </c>
      <c r="AG157" s="1" t="s">
        <v>7</v>
      </c>
      <c r="AH157" s="1" t="s">
        <v>24</v>
      </c>
    </row>
    <row r="158" spans="1:34" ht="14.25" customHeight="1">
      <c r="A158" s="1">
        <v>196</v>
      </c>
      <c r="B158" s="1" t="s">
        <v>5596</v>
      </c>
      <c r="C158" s="1" t="s">
        <v>134</v>
      </c>
      <c r="D158" s="1" t="s">
        <v>11</v>
      </c>
      <c r="E158" s="3" t="s">
        <v>16</v>
      </c>
      <c r="G158" s="1" t="s">
        <v>912</v>
      </c>
      <c r="H158" s="1" t="s">
        <v>913</v>
      </c>
      <c r="R158" t="s">
        <v>135</v>
      </c>
      <c r="W158" s="1" t="str">
        <f>K158&amp;L158&amp;M158&amp;N158&amp;O158&amp;P158&amp;Q158&amp;R158&amp;S158&amp;T158</f>
        <v>CI_ Trade_ Address. Line Three. Text</v>
      </c>
      <c r="X158" s="1" cm="1">
        <f t="array" ref="X158">_xlfn.IFS(LEN(K158)&gt;0,1,LEN(L158)&gt;0,2,LEN(M158)&gt;0,3,LEN(N158)&gt;0,4,LEN(O158)&gt;0,5,LEN(P158)&gt;0,6,LEN(Q158)&gt;0,7,LEN(R158)&gt;0,8,LEN(S158)&gt;0,9,LEN(T158)&gt;0,10,LEN(U158)&gt;0,11,LEN(V158)&gt;0,12,TRUE,13)</f>
        <v>8</v>
      </c>
      <c r="Y158" s="1" t="str">
        <f>IF(OR("ASMA"=D158,"MA"=D158),"rsm:","ram:")&amp;
IF("ABIE"=D158,
  SUBSTITUTE(
    SUBSTITUTE(
      SUBSTITUTE(W158,". Details","Type"),
      "_",""
    ),
    " ",""
  ),
  IF("ASMA"=D158,
  SUBSTITUTE(
    SUBSTITUTE(
      SUBSTITUTE(W158,". Details",""),
      "_",""
    ),
    " ",""
  ),
  SUBSTITUTE(
    SUBSTITUTE(
      SUBSTITUTE(
        SUBSTITUTE(
          SUBSTITUTE(
            SUBSTITUTE(
              MID(W158,FIND(".",W158)+2,LEN(W158)-FIND(".",W158)-1),
              "_",""
            ),
            "Identification",""
          ),
          "Text",""
        ),
        ".",""
      ),
      " ",""
    ),
    "Identifier","ID"
  )
))</f>
        <v>ram:LineThree</v>
      </c>
      <c r="Z158" s="1" t="str">
        <f>Z$154&amp;"/"&amp;Y158</f>
        <v>//rsm:CIIHSupplyChainTradeTransaction/ram:ApplicableCIIHSupplyChainTradeSettlement/ram:InvoiceeCITradeParty/ram:PostalCITradeAddress/ram:LineThree</v>
      </c>
      <c r="AA158" s="1" t="s">
        <v>4696</v>
      </c>
      <c r="AB158" s="3" t="s">
        <v>3</v>
      </c>
      <c r="AC158" s="1" t="s">
        <v>24</v>
      </c>
      <c r="AD158" s="1" t="s">
        <v>9</v>
      </c>
      <c r="AE158" s="1" t="s">
        <v>50</v>
      </c>
      <c r="AF158" s="1" t="s">
        <v>9</v>
      </c>
      <c r="AG158" s="1" t="s">
        <v>7</v>
      </c>
      <c r="AH158" s="1" t="s">
        <v>24</v>
      </c>
    </row>
    <row r="159" spans="1:34" ht="14.25" customHeight="1">
      <c r="A159" s="1">
        <v>197</v>
      </c>
      <c r="B159" s="1" t="s">
        <v>5596</v>
      </c>
      <c r="C159" s="1" t="s">
        <v>136</v>
      </c>
      <c r="D159" s="1" t="s">
        <v>11</v>
      </c>
      <c r="E159" s="3" t="s">
        <v>21</v>
      </c>
      <c r="G159" s="1" t="s">
        <v>914</v>
      </c>
      <c r="H159" s="1" t="s">
        <v>915</v>
      </c>
      <c r="R159" t="s">
        <v>137</v>
      </c>
      <c r="W159" s="1" t="str">
        <f>K159&amp;L159&amp;M159&amp;N159&amp;O159&amp;P159&amp;Q159&amp;R159&amp;S159&amp;T159</f>
        <v>CI_ Trade_ Address. Country. Identifier</v>
      </c>
      <c r="X159" s="1" cm="1">
        <f t="array" ref="X159">_xlfn.IFS(LEN(K159)&gt;0,1,LEN(L159)&gt;0,2,LEN(M159)&gt;0,3,LEN(N159)&gt;0,4,LEN(O159)&gt;0,5,LEN(P159)&gt;0,6,LEN(Q159)&gt;0,7,LEN(R159)&gt;0,8,LEN(S159)&gt;0,9,LEN(T159)&gt;0,10,LEN(U159)&gt;0,11,LEN(V159)&gt;0,12,TRUE,13)</f>
        <v>8</v>
      </c>
      <c r="Y159" s="1" t="str">
        <f>IF(OR("ASMA"=D159,"MA"=D159),"rsm:","ram:")&amp;
IF("ABIE"=D159,
  SUBSTITUTE(
    SUBSTITUTE(
      SUBSTITUTE(W159,". Details","Type"),
      "_",""
    ),
    " ",""
  ),
  IF("ASMA"=D159,
  SUBSTITUTE(
    SUBSTITUTE(
      SUBSTITUTE(W159,". Details",""),
      "_",""
    ),
    " ",""
  ),
  SUBSTITUTE(
    SUBSTITUTE(
      SUBSTITUTE(
        SUBSTITUTE(
          SUBSTITUTE(
            SUBSTITUTE(
              MID(W159,FIND(".",W159)+2,LEN(W159)-FIND(".",W159)-1),
              "_",""
            ),
            "Identification",""
          ),
          "Text",""
        ),
        ".",""
      ),
      " ",""
    ),
    "Identifier","ID"
  )
))</f>
        <v>ram:CountryID</v>
      </c>
      <c r="Z159" s="1" t="str">
        <f>Z$154&amp;"/"&amp;Y159</f>
        <v>//rsm:CIIHSupplyChainTradeTransaction/ram:ApplicableCIIHSupplyChainTradeSettlement/ram:InvoiceeCITradeParty/ram:PostalCITradeAddress/ram:CountryID</v>
      </c>
      <c r="AA159" s="1" t="s">
        <v>4697</v>
      </c>
      <c r="AB159" s="3" t="s">
        <v>3</v>
      </c>
      <c r="AC159" s="1" t="s">
        <v>35</v>
      </c>
      <c r="AD159" s="1" t="s">
        <v>36</v>
      </c>
      <c r="AE159" s="1" t="s">
        <v>50</v>
      </c>
      <c r="AF159" s="1" t="s">
        <v>9</v>
      </c>
      <c r="AG159" s="1" t="s">
        <v>7</v>
      </c>
      <c r="AH159" s="1" t="s">
        <v>24</v>
      </c>
    </row>
    <row r="160" spans="1:34" ht="14.25" customHeight="1">
      <c r="A160" s="1">
        <v>198</v>
      </c>
      <c r="B160" s="1" t="s">
        <v>5596</v>
      </c>
      <c r="C160" s="1" t="s">
        <v>3799</v>
      </c>
      <c r="D160" s="1" t="s">
        <v>19</v>
      </c>
      <c r="E160" s="3" t="s">
        <v>21</v>
      </c>
      <c r="G160" s="1" t="s">
        <v>4157</v>
      </c>
      <c r="H160" s="1" t="s">
        <v>4158</v>
      </c>
      <c r="P160" t="s">
        <v>3796</v>
      </c>
      <c r="W160" s="1" t="str">
        <f>K160&amp;L160&amp;M160&amp;N160&amp;O160&amp;P160&amp;Q160&amp;R160&amp;S160&amp;T160</f>
        <v>CI_ Trade_ Party. End Point_ URI. CI_ Universal_ Communication</v>
      </c>
      <c r="X160" s="1" cm="1">
        <f t="array" ref="X160">_xlfn.IFS(LEN(K160)&gt;0,1,LEN(L160)&gt;0,2,LEN(M160)&gt;0,3,LEN(N160)&gt;0,4,LEN(O160)&gt;0,5,LEN(P160)&gt;0,6,LEN(Q160)&gt;0,7,LEN(R160)&gt;0,8,LEN(S160)&gt;0,9,LEN(T160)&gt;0,10,LEN(U160)&gt;0,11,LEN(V160)&gt;0,12,TRUE,13)</f>
        <v>6</v>
      </c>
      <c r="Y160" s="1" t="str">
        <f>IF(OR("ASMA"=D160,"MA"=D160),"rsm:","ram:")&amp;
IF("ABIE"=D160,
  SUBSTITUTE(
    SUBSTITUTE(
      SUBSTITUTE(W160,". Details","Type"),
      "_",""
    ),
    " ",""
  ),
  IF("ASMA"=D160,
  SUBSTITUTE(
    SUBSTITUTE(
      SUBSTITUTE(W160,". Details",""),
      "_",""
    ),
    " ",""
  ),
  SUBSTITUTE(
    SUBSTITUTE(
      SUBSTITUTE(
        SUBSTITUTE(
          SUBSTITUTE(
            SUBSTITUTE(
              MID(W160,FIND(".",W160)+2,LEN(W160)-FIND(".",W160)-1),
              "_",""
            ),
            "Identification",""
          ),
          "Text",""
        ),
        ".",""
      ),
      " ",""
    ),
    "Identifier","ID"
  )
))</f>
        <v>ram:EndPointURICIUniversalCommunication</v>
      </c>
      <c r="Z160" s="1" t="str">
        <f>Z$139&amp;"/"&amp;Y160</f>
        <v>//rsm:CIIHSupplyChainTradeTransaction/ram:ApplicableCIIHSupplyChainTradeSettlement/ram:InvoiceeCITradeParty/ram:EndPointURICIUniversalCommunication</v>
      </c>
      <c r="AA160" s="1" t="s">
        <v>4698</v>
      </c>
      <c r="AB160" s="3" t="s">
        <v>3</v>
      </c>
      <c r="AC160" s="1" t="s">
        <v>35</v>
      </c>
      <c r="AD160" s="1" t="s">
        <v>36</v>
      </c>
      <c r="AE160" s="1" t="s">
        <v>50</v>
      </c>
      <c r="AF160" s="1" t="s">
        <v>9</v>
      </c>
      <c r="AG160" s="1" t="s">
        <v>7</v>
      </c>
      <c r="AH160" s="1" t="s">
        <v>24</v>
      </c>
    </row>
    <row r="161" spans="1:34" ht="14.25" customHeight="1">
      <c r="A161" s="1">
        <v>200</v>
      </c>
      <c r="B161" s="1" t="s">
        <v>5596</v>
      </c>
      <c r="C161" s="1" t="s">
        <v>3798</v>
      </c>
      <c r="D161" s="1" t="s">
        <v>11</v>
      </c>
      <c r="E161" s="3" t="s">
        <v>21</v>
      </c>
      <c r="G161" s="1" t="s">
        <v>4159</v>
      </c>
      <c r="H161" s="1" t="s">
        <v>4160</v>
      </c>
      <c r="R161" t="s">
        <v>3797</v>
      </c>
      <c r="W161" s="1" t="str">
        <f>K161&amp;L161&amp;M161&amp;N161&amp;O161&amp;P161&amp;Q161&amp;R161&amp;S161&amp;T161</f>
        <v>CI_ Universal_ Communication. Channel. Code</v>
      </c>
      <c r="X161" s="1" cm="1">
        <f t="array" ref="X161">_xlfn.IFS(LEN(K161)&gt;0,1,LEN(L161)&gt;0,2,LEN(M161)&gt;0,3,LEN(N161)&gt;0,4,LEN(O161)&gt;0,5,LEN(P161)&gt;0,6,LEN(Q161)&gt;0,7,LEN(R161)&gt;0,8,LEN(S161)&gt;0,9,LEN(T161)&gt;0,10,LEN(U161)&gt;0,11,LEN(V161)&gt;0,12,TRUE,13)</f>
        <v>8</v>
      </c>
      <c r="Y161" s="1" t="str">
        <f>IF(OR("ASMA"=D161,"MA"=D161),"rsm:","ram:")&amp;
IF("ABIE"=D161,
  SUBSTITUTE(
    SUBSTITUTE(
      SUBSTITUTE(W161,". Details","Type"),
      "_",""
    ),
    " ",""
  ),
  IF("ASMA"=D161,
  SUBSTITUTE(
    SUBSTITUTE(
      SUBSTITUTE(W161,". Details",""),
      "_",""
    ),
    " ",""
  ),
  SUBSTITUTE(
    SUBSTITUTE(
      SUBSTITUTE(
        SUBSTITUTE(
          SUBSTITUTE(
            SUBSTITUTE(
              MID(W161,FIND(".",W161)+2,LEN(W161)-FIND(".",W161)-1),
              "_",""
            ),
            "Identification",""
          ),
          "Text",""
        ),
        ".",""
      ),
      " ",""
    ),
    "Identifier","ID"
  )
))</f>
        <v>ram:ChannelCode</v>
      </c>
      <c r="Z161" s="1" t="str">
        <f>Z$160&amp;"/"&amp;Y161</f>
        <v>//rsm:CIIHSupplyChainTradeTransaction/ram:ApplicableCIIHSupplyChainTradeSettlement/ram:InvoiceeCITradeParty/ram:EndPointURICIUniversalCommunication/ram:ChannelCode</v>
      </c>
      <c r="AA161" s="1" t="s">
        <v>4699</v>
      </c>
      <c r="AB161" s="3" t="s">
        <v>3</v>
      </c>
      <c r="AC161" s="1" t="s">
        <v>24</v>
      </c>
      <c r="AD161" s="1" t="s">
        <v>9</v>
      </c>
      <c r="AE161" s="1" t="s">
        <v>196</v>
      </c>
      <c r="AF161" s="1" t="s">
        <v>9</v>
      </c>
      <c r="AG161" s="1" t="s">
        <v>7</v>
      </c>
      <c r="AH161" s="1" t="s">
        <v>24</v>
      </c>
    </row>
    <row r="162" spans="1:34" ht="14.25" customHeight="1">
      <c r="A162" s="1">
        <v>201</v>
      </c>
      <c r="B162" s="1" t="s">
        <v>5596</v>
      </c>
      <c r="C162" s="1" t="s">
        <v>125</v>
      </c>
      <c r="D162" s="1" t="s">
        <v>11</v>
      </c>
      <c r="E162" s="3" t="s">
        <v>21</v>
      </c>
      <c r="G162" s="1" t="s">
        <v>4161</v>
      </c>
      <c r="H162" s="1" t="s">
        <v>4162</v>
      </c>
      <c r="R162" t="s">
        <v>882</v>
      </c>
      <c r="W162" s="1" t="str">
        <f>K162&amp;L162&amp;M162&amp;N162&amp;O162&amp;P162&amp;Q162&amp;R162&amp;S162&amp;T162</f>
        <v>CI_ Universal_ Communication. Complete Number. Text</v>
      </c>
      <c r="X162" s="1" cm="1">
        <f t="array" ref="X162">_xlfn.IFS(LEN(K162)&gt;0,1,LEN(L162)&gt;0,2,LEN(M162)&gt;0,3,LEN(N162)&gt;0,4,LEN(O162)&gt;0,5,LEN(P162)&gt;0,6,LEN(Q162)&gt;0,7,LEN(R162)&gt;0,8,LEN(S162)&gt;0,9,LEN(T162)&gt;0,10,LEN(U162)&gt;0,11,LEN(V162)&gt;0,12,TRUE,13)</f>
        <v>8</v>
      </c>
      <c r="Y162" s="1" t="str">
        <f>IF(OR("ASMA"=D162,"MA"=D162),"rsm:","ram:")&amp;
IF("ABIE"=D162,
  SUBSTITUTE(
    SUBSTITUTE(
      SUBSTITUTE(W162,". Details","Type"),
      "_",""
    ),
    " ",""
  ),
  IF("ASMA"=D162,
  SUBSTITUTE(
    SUBSTITUTE(
      SUBSTITUTE(W162,". Details",""),
      "_",""
    ),
    " ",""
  ),
  SUBSTITUTE(
    SUBSTITUTE(
      SUBSTITUTE(
        SUBSTITUTE(
          SUBSTITUTE(
            SUBSTITUTE(
              MID(W162,FIND(".",W162)+2,LEN(W162)-FIND(".",W162)-1),
              "_",""
            ),
            "Identification",""
          ),
          "Text",""
        ),
        ".",""
      ),
      " ",""
    ),
    "Identifier","ID"
  )
))</f>
        <v>ram:CompleteNumber</v>
      </c>
      <c r="Z162" s="1" t="str">
        <f>Z$160&amp;"/"&amp;Y162</f>
        <v>//rsm:CIIHSupplyChainTradeTransaction/ram:ApplicableCIIHSupplyChainTradeSettlement/ram:InvoiceeCITradeParty/ram:EndPointURICIUniversalCommunication/ram:CompleteNumber</v>
      </c>
      <c r="AA162" s="1" t="s">
        <v>4700</v>
      </c>
      <c r="AB162" s="3" t="s">
        <v>3</v>
      </c>
      <c r="AC162" s="1" t="s">
        <v>24</v>
      </c>
      <c r="AD162" s="1" t="s">
        <v>9</v>
      </c>
      <c r="AE162" s="1" t="s">
        <v>196</v>
      </c>
      <c r="AF162" s="1" t="s">
        <v>9</v>
      </c>
      <c r="AG162" s="1" t="s">
        <v>7</v>
      </c>
      <c r="AH162" s="1" t="s">
        <v>24</v>
      </c>
    </row>
    <row r="163" spans="1:34" ht="14.25" customHeight="1">
      <c r="A163" s="1">
        <v>202</v>
      </c>
      <c r="B163" s="1" t="s">
        <v>5596</v>
      </c>
      <c r="C163" s="1" t="s">
        <v>164</v>
      </c>
      <c r="D163" s="1" t="s">
        <v>19</v>
      </c>
      <c r="E163" s="3" t="s">
        <v>16</v>
      </c>
      <c r="G163" s="1" t="s">
        <v>916</v>
      </c>
      <c r="H163" s="1" t="s">
        <v>917</v>
      </c>
      <c r="N163" t="s">
        <v>165</v>
      </c>
      <c r="W163" s="1" t="str">
        <f>K163&amp;L163&amp;M163&amp;N163&amp;O163&amp;P163&amp;Q163&amp;R163&amp;S163&amp;T163</f>
        <v>CIIH_ Supply Chain_ Trade Settlement. Payee. CI_ Trade_ Party</v>
      </c>
      <c r="X163" s="1" cm="1">
        <f t="array" ref="X163">_xlfn.IFS(LEN(K163)&gt;0,1,LEN(L163)&gt;0,2,LEN(M163)&gt;0,3,LEN(N163)&gt;0,4,LEN(O163)&gt;0,5,LEN(P163)&gt;0,6,LEN(Q163)&gt;0,7,LEN(R163)&gt;0,8,LEN(S163)&gt;0,9,LEN(T163)&gt;0,10,LEN(U163)&gt;0,11,LEN(V163)&gt;0,12,TRUE,13)</f>
        <v>4</v>
      </c>
      <c r="Y163" s="1" t="str">
        <f>IF(OR("ASMA"=D163,"MA"=D163),"rsm:","ram:")&amp;
IF("ABIE"=D163,
  SUBSTITUTE(
    SUBSTITUTE(
      SUBSTITUTE(W163,". Details","Type"),
      "_",""
    ),
    " ",""
  ),
  IF("ASMA"=D163,
  SUBSTITUTE(
    SUBSTITUTE(
      SUBSTITUTE(W163,". Details",""),
      "_",""
    ),
    " ",""
  ),
  SUBSTITUTE(
    SUBSTITUTE(
      SUBSTITUTE(
        SUBSTITUTE(
          SUBSTITUTE(
            SUBSTITUTE(
              MID(W163,FIND(".",W163)+2,LEN(W163)-FIND(".",W163)-1),
              "_",""
            ),
            "Identification",""
          ),
          "Text",""
        ),
        ".",""
      ),
      " ",""
    ),
    "Identifier","ID"
  )
))</f>
        <v>ram:PayeeCITradeParty</v>
      </c>
      <c r="Z163" s="1" t="str">
        <f>Z$109&amp;"/"&amp;Y163</f>
        <v>//rsm:CIIHSupplyChainTradeTransaction/ram:ApplicableCIIHSupplyChainTradeSettlement/ram:PayeeCITradeParty</v>
      </c>
      <c r="AA163" s="1" t="s">
        <v>4701</v>
      </c>
      <c r="AB163" s="3" t="s">
        <v>3</v>
      </c>
      <c r="AC163" s="1" t="s">
        <v>24</v>
      </c>
      <c r="AD163" s="1" t="s">
        <v>9</v>
      </c>
      <c r="AE163" s="1" t="s">
        <v>50</v>
      </c>
      <c r="AF163" s="1" t="s">
        <v>9</v>
      </c>
      <c r="AG163" s="1" t="s">
        <v>7</v>
      </c>
      <c r="AH163" s="1" t="s">
        <v>24</v>
      </c>
    </row>
    <row r="164" spans="1:34" ht="14.25" customHeight="1">
      <c r="A164" s="1">
        <v>204</v>
      </c>
      <c r="B164" s="1" t="s">
        <v>5596</v>
      </c>
      <c r="C164" s="1" t="s">
        <v>104</v>
      </c>
      <c r="D164" s="1" t="s">
        <v>11</v>
      </c>
      <c r="E164" s="3" t="s">
        <v>16</v>
      </c>
      <c r="G164" s="1" t="s">
        <v>4191</v>
      </c>
      <c r="H164" s="1" t="s">
        <v>4192</v>
      </c>
      <c r="P164" t="s">
        <v>105</v>
      </c>
      <c r="W164" s="1" t="str">
        <f>K164&amp;L164&amp;M164&amp;N164&amp;O164&amp;P164&amp;Q164&amp;R164&amp;S164&amp;T164</f>
        <v>CI_ Trade_ Party. Identification. Identifier</v>
      </c>
      <c r="X164" s="1" cm="1">
        <f t="array" ref="X164">_xlfn.IFS(LEN(K164)&gt;0,1,LEN(L164)&gt;0,2,LEN(M164)&gt;0,3,LEN(N164)&gt;0,4,LEN(O164)&gt;0,5,LEN(P164)&gt;0,6,LEN(Q164)&gt;0,7,LEN(R164)&gt;0,8,LEN(S164)&gt;0,9,LEN(T164)&gt;0,10,LEN(U164)&gt;0,11,LEN(V164)&gt;0,12,TRUE,13)</f>
        <v>6</v>
      </c>
      <c r="Y164" s="1" t="str">
        <f>IF(OR("ASMA"=D164,"MA"=D164),"rsm:","ram:")&amp;
IF("ABIE"=D164,
  SUBSTITUTE(
    SUBSTITUTE(
      SUBSTITUTE(W164,". Details","Type"),
      "_",""
    ),
    " ",""
  ),
  IF("ASMA"=D164,
  SUBSTITUTE(
    SUBSTITUTE(
      SUBSTITUTE(W164,". Details",""),
      "_",""
    ),
    " ",""
  ),
  SUBSTITUTE(
    SUBSTITUTE(
      SUBSTITUTE(
        SUBSTITUTE(
          SUBSTITUTE(
            SUBSTITUTE(
              MID(W164,FIND(".",W164)+2,LEN(W164)-FIND(".",W164)-1),
              "_",""
            ),
            "Identification",""
          ),
          "Text",""
        ),
        ".",""
      ),
      " ",""
    ),
    "Identifier","ID"
  )
))</f>
        <v>ram:ID</v>
      </c>
      <c r="Z164" s="1" t="str">
        <f>Z$163&amp;"/"&amp;Y164</f>
        <v>//rsm:CIIHSupplyChainTradeTransaction/ram:ApplicableCIIHSupplyChainTradeSettlement/ram:PayeeCITradeParty/ram:ID</v>
      </c>
      <c r="AA164" s="1" t="s">
        <v>4702</v>
      </c>
      <c r="AB164" s="3" t="s">
        <v>3</v>
      </c>
      <c r="AC164" s="1" t="s">
        <v>196</v>
      </c>
      <c r="AD164" s="1" t="s">
        <v>9</v>
      </c>
      <c r="AE164" s="1" t="s">
        <v>196</v>
      </c>
      <c r="AF164" s="1" t="s">
        <v>9</v>
      </c>
      <c r="AG164" s="1" t="s">
        <v>7</v>
      </c>
      <c r="AH164" s="1" t="s">
        <v>196</v>
      </c>
    </row>
    <row r="165" spans="1:34" ht="14.25" customHeight="1">
      <c r="A165" s="1">
        <v>205</v>
      </c>
      <c r="B165" s="1" t="s">
        <v>5596</v>
      </c>
      <c r="C165" s="1" t="s">
        <v>107</v>
      </c>
      <c r="D165" s="1" t="s">
        <v>11</v>
      </c>
      <c r="E165" s="3" t="s">
        <v>16</v>
      </c>
      <c r="G165" s="1" t="s">
        <v>4193</v>
      </c>
      <c r="H165" s="1" t="s">
        <v>4194</v>
      </c>
      <c r="P165" t="s">
        <v>108</v>
      </c>
      <c r="W165" s="1" t="str">
        <f>K165&amp;L165&amp;M165&amp;N165&amp;O165&amp;P165&amp;Q165&amp;R165&amp;S165&amp;T165</f>
        <v>CI_ Trade_ Party. Global_ Identification. Identifier</v>
      </c>
      <c r="X165" s="1" cm="1">
        <f t="array" ref="X165">_xlfn.IFS(LEN(K165)&gt;0,1,LEN(L165)&gt;0,2,LEN(M165)&gt;0,3,LEN(N165)&gt;0,4,LEN(O165)&gt;0,5,LEN(P165)&gt;0,6,LEN(Q165)&gt;0,7,LEN(R165)&gt;0,8,LEN(S165)&gt;0,9,LEN(T165)&gt;0,10,LEN(U165)&gt;0,11,LEN(V165)&gt;0,12,TRUE,13)</f>
        <v>6</v>
      </c>
      <c r="Y165" s="1" t="str">
        <f>IF(OR("ASMA"=D165,"MA"=D165),"rsm:","ram:")&amp;
IF("ABIE"=D165,
  SUBSTITUTE(
    SUBSTITUTE(
      SUBSTITUTE(W165,". Details","Type"),
      "_",""
    ),
    " ",""
  ),
  IF("ASMA"=D165,
  SUBSTITUTE(
    SUBSTITUTE(
      SUBSTITUTE(W165,". Details",""),
      "_",""
    ),
    " ",""
  ),
  SUBSTITUTE(
    SUBSTITUTE(
      SUBSTITUTE(
        SUBSTITUTE(
          SUBSTITUTE(
            SUBSTITUTE(
              MID(W165,FIND(".",W165)+2,LEN(W165)-FIND(".",W165)-1),
              "_",""
            ),
            "Identification",""
          ),
          "Text",""
        ),
        ".",""
      ),
      " ",""
    ),
    "Identifier","ID"
  )
))</f>
        <v>ram:GlobalID</v>
      </c>
      <c r="Z165" s="1" t="str">
        <f>Z$163&amp;"/"&amp;Y165</f>
        <v>//rsm:CIIHSupplyChainTradeTransaction/ram:ApplicableCIIHSupplyChainTradeSettlement/ram:PayeeCITradeParty/ram:GlobalID</v>
      </c>
      <c r="AA165" s="1" t="s">
        <v>4703</v>
      </c>
      <c r="AB165" s="3" t="s">
        <v>3</v>
      </c>
      <c r="AC165" s="1" t="s">
        <v>196</v>
      </c>
      <c r="AD165" s="1" t="s">
        <v>9</v>
      </c>
      <c r="AE165" s="1" t="s">
        <v>50</v>
      </c>
      <c r="AF165" s="1" t="s">
        <v>9</v>
      </c>
      <c r="AG165" s="1" t="s">
        <v>7</v>
      </c>
      <c r="AH165" s="1" t="s">
        <v>196</v>
      </c>
    </row>
    <row r="166" spans="1:34" ht="14.25" customHeight="1">
      <c r="A166" s="1">
        <v>206</v>
      </c>
      <c r="B166" s="1" t="s">
        <v>5596</v>
      </c>
      <c r="C166" s="1" t="s">
        <v>110</v>
      </c>
      <c r="D166" s="1" t="s">
        <v>11</v>
      </c>
      <c r="E166" s="3" t="s">
        <v>21</v>
      </c>
      <c r="G166" s="1" t="s">
        <v>918</v>
      </c>
      <c r="H166" s="1" t="s">
        <v>919</v>
      </c>
      <c r="P166" t="s">
        <v>141</v>
      </c>
      <c r="W166" s="1" t="str">
        <f>K166&amp;L166&amp;M166&amp;N166&amp;O166&amp;P166&amp;Q166&amp;R166&amp;S166&amp;T166</f>
        <v>CI_ Trade_ Party. Name. Text</v>
      </c>
      <c r="X166" s="1" cm="1">
        <f t="array" ref="X166">_xlfn.IFS(LEN(K166)&gt;0,1,LEN(L166)&gt;0,2,LEN(M166)&gt;0,3,LEN(N166)&gt;0,4,LEN(O166)&gt;0,5,LEN(P166)&gt;0,6,LEN(Q166)&gt;0,7,LEN(R166)&gt;0,8,LEN(S166)&gt;0,9,LEN(T166)&gt;0,10,LEN(U166)&gt;0,11,LEN(V166)&gt;0,12,TRUE,13)</f>
        <v>6</v>
      </c>
      <c r="Y166" s="1" t="str">
        <f>IF(OR("ASMA"=D166,"MA"=D166),"rsm:","ram:")&amp;
IF("ABIE"=D166,
  SUBSTITUTE(
    SUBSTITUTE(
      SUBSTITUTE(W166,". Details","Type"),
      "_",""
    ),
    " ",""
  ),
  IF("ASMA"=D166,
  SUBSTITUTE(
    SUBSTITUTE(
      SUBSTITUTE(W166,". Details",""),
      "_",""
    ),
    " ",""
  ),
  SUBSTITUTE(
    SUBSTITUTE(
      SUBSTITUTE(
        SUBSTITUTE(
          SUBSTITUTE(
            SUBSTITUTE(
              MID(W166,FIND(".",W166)+2,LEN(W166)-FIND(".",W166)-1),
              "_",""
            ),
            "Identification",""
          ),
          "Text",""
        ),
        ".",""
      ),
      " ",""
    ),
    "Identifier","ID"
  )
))</f>
        <v>ram:Name</v>
      </c>
      <c r="Z166" s="1" t="str">
        <f>Z$163&amp;"/"&amp;Y166</f>
        <v>//rsm:CIIHSupplyChainTradeTransaction/ram:ApplicableCIIHSupplyChainTradeSettlement/ram:PayeeCITradeParty/ram:Name</v>
      </c>
      <c r="AA166" s="1" t="s">
        <v>4704</v>
      </c>
      <c r="AB166" s="3" t="s">
        <v>3</v>
      </c>
      <c r="AC166" s="1" t="s">
        <v>24</v>
      </c>
      <c r="AD166" s="1" t="s">
        <v>9</v>
      </c>
      <c r="AE166" s="1" t="s">
        <v>196</v>
      </c>
      <c r="AF166" s="1" t="s">
        <v>9</v>
      </c>
      <c r="AG166" s="1" t="s">
        <v>7</v>
      </c>
      <c r="AH166" s="1" t="s">
        <v>24</v>
      </c>
    </row>
    <row r="167" spans="1:34" ht="14.25" customHeight="1">
      <c r="A167" s="1">
        <v>207</v>
      </c>
      <c r="B167" s="1" t="s">
        <v>5596</v>
      </c>
      <c r="C167" s="1" t="s">
        <v>112</v>
      </c>
      <c r="D167" s="1" t="s">
        <v>19</v>
      </c>
      <c r="E167" s="3" t="s">
        <v>16</v>
      </c>
      <c r="G167" s="1" t="s">
        <v>166</v>
      </c>
      <c r="H167" s="1" t="s">
        <v>167</v>
      </c>
      <c r="P167" t="s">
        <v>113</v>
      </c>
      <c r="W167" s="1" t="str">
        <f>K167&amp;L167&amp;M167&amp;N167&amp;O167&amp;P167&amp;Q167&amp;R167&amp;S167&amp;T167</f>
        <v>CI_ Trade_ Party. Defined. CI_ Trade_ Contact</v>
      </c>
      <c r="X167" s="1" cm="1">
        <f t="array" ref="X167">_xlfn.IFS(LEN(K167)&gt;0,1,LEN(L167)&gt;0,2,LEN(M167)&gt;0,3,LEN(N167)&gt;0,4,LEN(O167)&gt;0,5,LEN(P167)&gt;0,6,LEN(Q167)&gt;0,7,LEN(R167)&gt;0,8,LEN(S167)&gt;0,9,LEN(T167)&gt;0,10,LEN(U167)&gt;0,11,LEN(V167)&gt;0,12,TRUE,13)</f>
        <v>6</v>
      </c>
      <c r="Y167" s="1" t="str">
        <f>IF(OR("ASMA"=D167,"MA"=D167),"rsm:","ram:")&amp;
IF("ABIE"=D167,
  SUBSTITUTE(
    SUBSTITUTE(
      SUBSTITUTE(W167,". Details","Type"),
      "_",""
    ),
    " ",""
  ),
  IF("ASMA"=D167,
  SUBSTITUTE(
    SUBSTITUTE(
      SUBSTITUTE(W167,". Details",""),
      "_",""
    ),
    " ",""
  ),
  SUBSTITUTE(
    SUBSTITUTE(
      SUBSTITUTE(
        SUBSTITUTE(
          SUBSTITUTE(
            SUBSTITUTE(
              MID(W167,FIND(".",W167)+2,LEN(W167)-FIND(".",W167)-1),
              "_",""
            ),
            "Identification",""
          ),
          "Text",""
        ),
        ".",""
      ),
      " ",""
    ),
    "Identifier","ID"
  )
))</f>
        <v>ram:DefinedCITradeContact</v>
      </c>
      <c r="Z167" s="1" t="str">
        <f>Z$163&amp;"/"&amp;Y167</f>
        <v>//rsm:CIIHSupplyChainTradeTransaction/ram:ApplicableCIIHSupplyChainTradeSettlement/ram:PayeeCITradeParty/ram:DefinedCITradeContact</v>
      </c>
      <c r="AA167" s="1" t="s">
        <v>4705</v>
      </c>
      <c r="AB167" s="3" t="s">
        <v>3</v>
      </c>
      <c r="AC167" s="1" t="s">
        <v>24</v>
      </c>
      <c r="AD167" s="1" t="s">
        <v>9</v>
      </c>
      <c r="AE167" s="1" t="s">
        <v>196</v>
      </c>
      <c r="AF167" s="1" t="s">
        <v>9</v>
      </c>
      <c r="AG167" s="1" t="s">
        <v>7</v>
      </c>
      <c r="AH167" s="1" t="s">
        <v>24</v>
      </c>
    </row>
    <row r="168" spans="1:34" ht="14.25" customHeight="1">
      <c r="A168" s="1">
        <v>209</v>
      </c>
      <c r="B168" s="1" t="s">
        <v>5596</v>
      </c>
      <c r="C168" s="1" t="s">
        <v>115</v>
      </c>
      <c r="D168" s="1" t="s">
        <v>11</v>
      </c>
      <c r="E168" s="3" t="s">
        <v>16</v>
      </c>
      <c r="G168" s="1" t="s">
        <v>4195</v>
      </c>
      <c r="H168" s="1" t="s">
        <v>4196</v>
      </c>
      <c r="R168" t="s">
        <v>116</v>
      </c>
      <c r="W168" s="1" t="str">
        <f>K168&amp;L168&amp;M168&amp;N168&amp;O168&amp;P168&amp;Q168&amp;R168&amp;S168&amp;T168</f>
        <v>CI_ Trade_ Contact. Identification. Identifier</v>
      </c>
      <c r="X168" s="1" cm="1">
        <f t="array" ref="X168">_xlfn.IFS(LEN(K168)&gt;0,1,LEN(L168)&gt;0,2,LEN(M168)&gt;0,3,LEN(N168)&gt;0,4,LEN(O168)&gt;0,5,LEN(P168)&gt;0,6,LEN(Q168)&gt;0,7,LEN(R168)&gt;0,8,LEN(S168)&gt;0,9,LEN(T168)&gt;0,10,LEN(U168)&gt;0,11,LEN(V168)&gt;0,12,TRUE,13)</f>
        <v>8</v>
      </c>
      <c r="Y168" s="1" t="str">
        <f>IF(OR("ASMA"=D168,"MA"=D168),"rsm:","ram:")&amp;
IF("ABIE"=D168,
  SUBSTITUTE(
    SUBSTITUTE(
      SUBSTITUTE(W168,". Details","Type"),
      "_",""
    ),
    " ",""
  ),
  IF("ASMA"=D168,
  SUBSTITUTE(
    SUBSTITUTE(
      SUBSTITUTE(W168,". Details",""),
      "_",""
    ),
    " ",""
  ),
  SUBSTITUTE(
    SUBSTITUTE(
      SUBSTITUTE(
        SUBSTITUTE(
          SUBSTITUTE(
            SUBSTITUTE(
              MID(W168,FIND(".",W168)+2,LEN(W168)-FIND(".",W168)-1),
              "_",""
            ),
            "Identification",""
          ),
          "Text",""
        ),
        ".",""
      ),
      " ",""
    ),
    "Identifier","ID"
  )
))</f>
        <v>ram:ID</v>
      </c>
      <c r="Z168" s="1" t="str">
        <f>Z$167&amp;"/"&amp;Y168</f>
        <v>//rsm:CIIHSupplyChainTradeTransaction/ram:ApplicableCIIHSupplyChainTradeSettlement/ram:PayeeCITradeParty/ram:DefinedCITradeContact/ram:ID</v>
      </c>
      <c r="AA168" s="1" t="s">
        <v>4706</v>
      </c>
      <c r="AB168" s="3" t="s">
        <v>3</v>
      </c>
      <c r="AC168" s="1" t="s">
        <v>24</v>
      </c>
      <c r="AD168" s="1" t="s">
        <v>9</v>
      </c>
      <c r="AE168" s="1" t="s">
        <v>196</v>
      </c>
      <c r="AF168" s="1" t="s">
        <v>9</v>
      </c>
      <c r="AG168" s="1" t="s">
        <v>7</v>
      </c>
      <c r="AH168" s="1" t="s">
        <v>24</v>
      </c>
    </row>
    <row r="169" spans="1:34" ht="14.25" customHeight="1">
      <c r="A169" s="1">
        <v>210</v>
      </c>
      <c r="B169" s="1" t="s">
        <v>5596</v>
      </c>
      <c r="C169" s="1" t="s">
        <v>117</v>
      </c>
      <c r="D169" s="1" t="s">
        <v>11</v>
      </c>
      <c r="E169" s="3" t="s">
        <v>16</v>
      </c>
      <c r="G169" s="1" t="s">
        <v>920</v>
      </c>
      <c r="H169" s="1" t="s">
        <v>921</v>
      </c>
      <c r="R169" t="s">
        <v>118</v>
      </c>
      <c r="W169" s="1" t="str">
        <f>K169&amp;L169&amp;M169&amp;N169&amp;O169&amp;P169&amp;Q169&amp;R169&amp;S169&amp;T169</f>
        <v>CI_ Trade_ Contact. Person Name. Text</v>
      </c>
      <c r="X169" s="1" cm="1">
        <f t="array" ref="X169">_xlfn.IFS(LEN(K169)&gt;0,1,LEN(L169)&gt;0,2,LEN(M169)&gt;0,3,LEN(N169)&gt;0,4,LEN(O169)&gt;0,5,LEN(P169)&gt;0,6,LEN(Q169)&gt;0,7,LEN(R169)&gt;0,8,LEN(S169)&gt;0,9,LEN(T169)&gt;0,10,LEN(U169)&gt;0,11,LEN(V169)&gt;0,12,TRUE,13)</f>
        <v>8</v>
      </c>
      <c r="Y169" s="1" t="str">
        <f>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4707</v>
      </c>
      <c r="AB169" s="3" t="s">
        <v>3</v>
      </c>
      <c r="AC169" s="1" t="s">
        <v>24</v>
      </c>
      <c r="AD169" s="1" t="s">
        <v>9</v>
      </c>
      <c r="AE169" s="1" t="s">
        <v>196</v>
      </c>
      <c r="AF169" s="1" t="s">
        <v>9</v>
      </c>
      <c r="AG169" s="1" t="s">
        <v>7</v>
      </c>
      <c r="AH169" s="1" t="s">
        <v>24</v>
      </c>
    </row>
    <row r="170" spans="1:34" ht="14.25" customHeight="1">
      <c r="A170" s="1">
        <v>211</v>
      </c>
      <c r="B170" s="1" t="s">
        <v>5596</v>
      </c>
      <c r="C170" s="1" t="s">
        <v>120</v>
      </c>
      <c r="D170" s="1" t="s">
        <v>11</v>
      </c>
      <c r="E170" s="3" t="s">
        <v>16</v>
      </c>
      <c r="G170" s="1" t="s">
        <v>922</v>
      </c>
      <c r="H170" s="1" t="s">
        <v>923</v>
      </c>
      <c r="R170" t="s">
        <v>121</v>
      </c>
      <c r="W170" s="1" t="str">
        <f>K170&amp;L170&amp;M170&amp;N170&amp;O170&amp;P170&amp;Q170&amp;R170&amp;S170&amp;T170</f>
        <v>CI_ Trade_ Contact. Department Name. Text</v>
      </c>
      <c r="X170" s="1" cm="1">
        <f t="array" ref="X170">_xlfn.IFS(LEN(K170)&gt;0,1,LEN(L170)&gt;0,2,LEN(M170)&gt;0,3,LEN(N170)&gt;0,4,LEN(O170)&gt;0,5,LEN(P170)&gt;0,6,LEN(Q170)&gt;0,7,LEN(R170)&gt;0,8,LEN(S170)&gt;0,9,LEN(T170)&gt;0,10,LEN(U170)&gt;0,11,LEN(V170)&gt;0,12,TRUE,13)</f>
        <v>8</v>
      </c>
      <c r="Y170" s="1" t="str">
        <f>IF(OR("ASMA"=D170,"MA"=D170),"rsm:","ram:")&amp;
IF("ABIE"=D170,
  SUBSTITUTE(
    SUBSTITUTE(
      SUBSTITUTE(W170,". Details","Type"),
      "_",""
    ),
    " ",""
  ),
  IF("ASMA"=D170,
  SUBSTITUTE(
    SUBSTITUTE(
      SUBSTITUTE(W170,". Details",""),
      "_",""
    ),
    " ",""
  ),
  SUBSTITUTE(
    SUBSTITUTE(
      SUBSTITUTE(
        SUBSTITUTE(
          SUBSTITUTE(
            SUBSTITUTE(
              MID(W170,FIND(".",W170)+2,LEN(W170)-FIND(".",W170)-1),
              "_",""
            ),
            "Identification",""
          ),
          "Text",""
        ),
        ".",""
      ),
      " ",""
    ),
    "Identifier","ID"
  )
))</f>
        <v>ram:DepartmentName</v>
      </c>
      <c r="Z170" s="1" t="str">
        <f>Z$167&amp;"/"&amp;Y170</f>
        <v>//rsm:CIIHSupplyChainTradeTransaction/ram:ApplicableCIIHSupplyChainTradeSettlement/ram:PayeeCITradeParty/ram:DefinedCITradeContact/ram:DepartmentName</v>
      </c>
      <c r="AA170" s="1" t="s">
        <v>4708</v>
      </c>
      <c r="AB170" s="3" t="s">
        <v>3</v>
      </c>
      <c r="AC170" s="1" t="s">
        <v>24</v>
      </c>
      <c r="AD170" s="1" t="s">
        <v>9</v>
      </c>
      <c r="AE170" s="1" t="s">
        <v>50</v>
      </c>
      <c r="AF170" s="1" t="s">
        <v>9</v>
      </c>
      <c r="AG170" s="1" t="s">
        <v>7</v>
      </c>
      <c r="AH170" s="1" t="s">
        <v>24</v>
      </c>
    </row>
    <row r="171" spans="1:34" ht="14.25" customHeight="1">
      <c r="A171" s="1">
        <v>212</v>
      </c>
      <c r="B171" s="1" t="s">
        <v>5596</v>
      </c>
      <c r="C171" s="1" t="s">
        <v>122</v>
      </c>
      <c r="D171" s="1" t="s">
        <v>11</v>
      </c>
      <c r="E171" s="3" t="s">
        <v>16</v>
      </c>
      <c r="G171" s="1" t="s">
        <v>4197</v>
      </c>
      <c r="H171" s="1" t="s">
        <v>4198</v>
      </c>
      <c r="R171" t="s">
        <v>123</v>
      </c>
      <c r="W171" s="1" t="str">
        <f>K171&amp;L171&amp;M171&amp;N171&amp;O171&amp;P171&amp;Q171&amp;R171&amp;S171&amp;T171</f>
        <v>CI_ Trade_ Contact. Person_ Identification. Identifier</v>
      </c>
      <c r="X171" s="1" cm="1">
        <f t="array" ref="X171">_xlfn.IFS(LEN(K171)&gt;0,1,LEN(L171)&gt;0,2,LEN(M171)&gt;0,3,LEN(N171)&gt;0,4,LEN(O171)&gt;0,5,LEN(P171)&gt;0,6,LEN(Q171)&gt;0,7,LEN(R171)&gt;0,8,LEN(S171)&gt;0,9,LEN(T171)&gt;0,10,LEN(U171)&gt;0,11,LEN(V171)&gt;0,12,TRUE,13)</f>
        <v>8</v>
      </c>
      <c r="Y171" s="1" t="str">
        <f>IF(OR("ASMA"=D171,"MA"=D171),"rsm:","ram:")&amp;
IF("ABIE"=D171,
  SUBSTITUTE(
    SUBSTITUTE(
      SUBSTITUTE(W171,". Details","Type"),
      "_",""
    ),
    " ",""
  ),
  IF("ASMA"=D171,
  SUBSTITUTE(
    SUBSTITUTE(
      SUBSTITUTE(W171,". Details",""),
      "_",""
    ),
    " ",""
  ),
  SUBSTITUTE(
    SUBSTITUTE(
      SUBSTITUTE(
        SUBSTITUTE(
          SUBSTITUTE(
            SUBSTITUTE(
              MID(W171,FIND(".",W171)+2,LEN(W171)-FIND(".",W171)-1),
              "_",""
            ),
            "Identification",""
          ),
          "Text",""
        ),
        ".",""
      ),
      " ",""
    ),
    "Identifier","ID"
  )
))</f>
        <v>ram:PersonID</v>
      </c>
      <c r="Z171" s="1" t="str">
        <f>Z$167&amp;"/"&amp;Y171</f>
        <v>//rsm:CIIHSupplyChainTradeTransaction/ram:ApplicableCIIHSupplyChainTradeSettlement/ram:PayeeCITradeParty/ram:DefinedCITradeContact/ram:PersonID</v>
      </c>
      <c r="AA171" s="1" t="s">
        <v>4709</v>
      </c>
      <c r="AB171" s="3" t="s">
        <v>3</v>
      </c>
      <c r="AC171" s="1" t="s">
        <v>35</v>
      </c>
      <c r="AD171" s="1" t="s">
        <v>36</v>
      </c>
      <c r="AE171" s="1" t="s">
        <v>50</v>
      </c>
      <c r="AF171" s="1" t="s">
        <v>9</v>
      </c>
      <c r="AG171" s="1" t="s">
        <v>7</v>
      </c>
      <c r="AH171" s="1" t="s">
        <v>24</v>
      </c>
    </row>
    <row r="172" spans="1:34" ht="14.25" customHeight="1">
      <c r="A172" s="1">
        <v>213</v>
      </c>
      <c r="B172" s="1" t="s">
        <v>5596</v>
      </c>
      <c r="C172" s="1" t="s">
        <v>124</v>
      </c>
      <c r="D172" s="1" t="s">
        <v>19</v>
      </c>
      <c r="E172" s="3" t="s">
        <v>16</v>
      </c>
      <c r="G172" s="1" t="s">
        <v>487</v>
      </c>
      <c r="H172" s="1" t="s">
        <v>488</v>
      </c>
      <c r="R172" t="s">
        <v>881</v>
      </c>
      <c r="W172" s="1" t="str">
        <f>K172&amp;L172&amp;M172&amp;N172&amp;O172&amp;P172&amp;Q172&amp;R172&amp;S172&amp;T172</f>
        <v>CI_ Trade_ Contact. Telephone. CI_ Universal_ Communication</v>
      </c>
      <c r="X172" s="1" cm="1">
        <f t="array" ref="X172">_xlfn.IFS(LEN(K172)&gt;0,1,LEN(L172)&gt;0,2,LEN(M172)&gt;0,3,LEN(N172)&gt;0,4,LEN(O172)&gt;0,5,LEN(P172)&gt;0,6,LEN(Q172)&gt;0,7,LEN(R172)&gt;0,8,LEN(S172)&gt;0,9,LEN(T172)&gt;0,10,LEN(U172)&gt;0,11,LEN(V172)&gt;0,12,TRUE,13)</f>
        <v>8</v>
      </c>
      <c r="Y172" s="1" t="str">
        <f>IF(OR("ASMA"=D172,"MA"=D172),"rsm:","ram:")&amp;
IF("ABIE"=D172,
  SUBSTITUTE(
    SUBSTITUTE(
      SUBSTITUTE(W172,". Details","Type"),
      "_",""
    ),
    " ",""
  ),
  IF("ASMA"=D172,
  SUBSTITUTE(
    SUBSTITUTE(
      SUBSTITUTE(W172,". Details",""),
      "_",""
    ),
    " ",""
  ),
  SUBSTITUTE(
    SUBSTITUTE(
      SUBSTITUTE(
        SUBSTITUTE(
          SUBSTITUTE(
            SUBSTITUTE(
              MID(W172,FIND(".",W172)+2,LEN(W172)-FIND(".",W172)-1),
              "_",""
            ),
            "Identification",""
          ),
          "Text",""
        ),
        ".",""
      ),
      " ",""
    ),
    "Identifier","ID"
  )
))</f>
        <v>ram:TelephoneCIUniversalCommunication</v>
      </c>
      <c r="Z172" s="1" t="str">
        <f>Z$167&amp;"/"&amp;Y172</f>
        <v>//rsm:CIIHSupplyChainTradeTransaction/ram:ApplicableCIIHSupplyChainTradeSettlement/ram:PayeeCITradeParty/ram:DefinedCITradeContact/ram:TelephoneCIUniversalCommunication</v>
      </c>
      <c r="AA172" s="1" t="s">
        <v>4710</v>
      </c>
      <c r="AB172" s="3" t="s">
        <v>3</v>
      </c>
      <c r="AC172" s="1" t="s">
        <v>35</v>
      </c>
      <c r="AD172" s="1" t="s">
        <v>36</v>
      </c>
      <c r="AE172" s="1" t="s">
        <v>50</v>
      </c>
      <c r="AF172" s="1" t="s">
        <v>9</v>
      </c>
      <c r="AG172" s="1" t="s">
        <v>7</v>
      </c>
      <c r="AH172" s="1" t="s">
        <v>24</v>
      </c>
    </row>
    <row r="173" spans="1:34" ht="14.25" customHeight="1">
      <c r="A173" s="1">
        <v>215</v>
      </c>
      <c r="B173" s="1" t="s">
        <v>5596</v>
      </c>
      <c r="C173" s="1" t="s">
        <v>125</v>
      </c>
      <c r="D173" s="1" t="s">
        <v>11</v>
      </c>
      <c r="E173" s="3" t="s">
        <v>16</v>
      </c>
      <c r="G173" s="1" t="s">
        <v>924</v>
      </c>
      <c r="H173" s="1" t="s">
        <v>925</v>
      </c>
      <c r="T173" t="s">
        <v>882</v>
      </c>
      <c r="W173" s="1" t="str">
        <f>K173&amp;L173&amp;M173&amp;N173&amp;O173&amp;P173&amp;Q173&amp;R173&amp;S173&amp;T173</f>
        <v>CI_ Universal_ Communication. Complete Number. Text</v>
      </c>
      <c r="X173" s="1" cm="1">
        <f t="array" ref="X173">_xlfn.IFS(LEN(K173)&gt;0,1,LEN(L173)&gt;0,2,LEN(M173)&gt;0,3,LEN(N173)&gt;0,4,LEN(O173)&gt;0,5,LEN(P173)&gt;0,6,LEN(Q173)&gt;0,7,LEN(R173)&gt;0,8,LEN(S173)&gt;0,9,LEN(T173)&gt;0,10,LEN(U173)&gt;0,11,LEN(V173)&gt;0,12,TRUE,13)</f>
        <v>10</v>
      </c>
      <c r="Y173" s="1" t="str">
        <f>IF(OR("ASMA"=D173,"MA"=D173),"rsm:","ram:")&amp;
IF("ABIE"=D173,
  SUBSTITUTE(
    SUBSTITUTE(
      SUBSTITUTE(W173,". Details","Type"),
      "_",""
    ),
    " ",""
  ),
  IF("ASMA"=D173,
  SUBSTITUTE(
    SUBSTITUTE(
      SUBSTITUTE(W173,". Details",""),
      "_",""
    ),
    " ",""
  ),
  SUBSTITUTE(
    SUBSTITUTE(
      SUBSTITUTE(
        SUBSTITUTE(
          SUBSTITUTE(
            SUBSTITUTE(
              MID(W173,FIND(".",W173)+2,LEN(W173)-FIND(".",W173)-1),
              "_",""
            ),
            "Identification",""
          ),
          "Text",""
        ),
        ".",""
      ),
      " ",""
    ),
    "Identifier","ID"
  )
))</f>
        <v>ram:CompleteNumber</v>
      </c>
      <c r="Z173" s="1" t="str">
        <f>Z172&amp;"/"&amp;Y173</f>
        <v>//rsm:CIIHSupplyChainTradeTransaction/ram:ApplicableCIIHSupplyChainTradeSettlement/ram:PayeeCITradeParty/ram:DefinedCITradeContact/ram:TelephoneCIUniversalCommunication/ram:CompleteNumber</v>
      </c>
      <c r="AA173" s="1" t="s">
        <v>4711</v>
      </c>
      <c r="AB173" s="3" t="s">
        <v>3</v>
      </c>
      <c r="AC173" s="1" t="s">
        <v>144</v>
      </c>
      <c r="AD173" s="1" t="s">
        <v>36</v>
      </c>
      <c r="AE173" s="1" t="s">
        <v>50</v>
      </c>
      <c r="AF173" s="1" t="s">
        <v>9</v>
      </c>
      <c r="AG173" s="1" t="s">
        <v>7</v>
      </c>
      <c r="AH173" s="1" t="s">
        <v>24</v>
      </c>
    </row>
    <row r="174" spans="1:34" ht="14.25" customHeight="1">
      <c r="A174" s="1">
        <v>216</v>
      </c>
      <c r="B174" s="1" t="s">
        <v>5596</v>
      </c>
      <c r="C174" s="1" t="s">
        <v>126</v>
      </c>
      <c r="D174" s="1" t="s">
        <v>19</v>
      </c>
      <c r="E174" s="3" t="s">
        <v>16</v>
      </c>
      <c r="G174" s="1" t="s">
        <v>491</v>
      </c>
      <c r="H174" s="1" t="s">
        <v>492</v>
      </c>
      <c r="R174" t="s">
        <v>883</v>
      </c>
      <c r="W174" s="1" t="str">
        <f>K174&amp;L174&amp;M174&amp;N174&amp;O174&amp;P174&amp;Q174&amp;R174&amp;S174&amp;T174</f>
        <v>CI_ Trade_ Contact. Fax. CI_ Universal_ Communication</v>
      </c>
      <c r="X174" s="1" cm="1">
        <f t="array" ref="X174">_xlfn.IFS(LEN(K174)&gt;0,1,LEN(L174)&gt;0,2,LEN(M174)&gt;0,3,LEN(N174)&gt;0,4,LEN(O174)&gt;0,5,LEN(P174)&gt;0,6,LEN(Q174)&gt;0,7,LEN(R174)&gt;0,8,LEN(S174)&gt;0,9,LEN(T174)&gt;0,10,LEN(U174)&gt;0,11,LEN(V174)&gt;0,12,TRUE,13)</f>
        <v>8</v>
      </c>
      <c r="Y174" s="1" t="str">
        <f>IF(OR("ASMA"=D174,"MA"=D174),"rsm:","ram:")&amp;
IF("ABIE"=D174,
  SUBSTITUTE(
    SUBSTITUTE(
      SUBSTITUTE(W174,". Details","Type"),
      "_",""
    ),
    " ",""
  ),
  IF("ASMA"=D174,
  SUBSTITUTE(
    SUBSTITUTE(
      SUBSTITUTE(W174,". Details",""),
      "_",""
    ),
    " ",""
  ),
  SUBSTITUTE(
    SUBSTITUTE(
      SUBSTITUTE(
        SUBSTITUTE(
          SUBSTITUTE(
            SUBSTITUTE(
              MID(W174,FIND(".",W174)+2,LEN(W174)-FIND(".",W174)-1),
              "_",""
            ),
            "Identification",""
          ),
          "Text",""
        ),
        ".",""
      ),
      " ",""
    ),
    "Identifier","ID"
  )
))</f>
        <v>ram:FaxCIUniversalCommunication</v>
      </c>
      <c r="Z174" s="1" t="str">
        <f>Z$167&amp;"/"&amp;Y174</f>
        <v>//rsm:CIIHSupplyChainTradeTransaction/ram:ApplicableCIIHSupplyChainTradeSettlement/ram:PayeeCITradeParty/ram:DefinedCITradeContact/ram:FaxCIUniversalCommunication</v>
      </c>
      <c r="AA174" s="1" t="s">
        <v>4712</v>
      </c>
      <c r="AB174" s="3" t="s">
        <v>3</v>
      </c>
      <c r="AC174" s="1" t="s">
        <v>24</v>
      </c>
      <c r="AD174" s="1" t="s">
        <v>9</v>
      </c>
      <c r="AE174" s="1" t="s">
        <v>24</v>
      </c>
      <c r="AF174" s="1" t="s">
        <v>9</v>
      </c>
      <c r="AG174" s="1" t="s">
        <v>7</v>
      </c>
      <c r="AH174" s="1" t="s">
        <v>24</v>
      </c>
    </row>
    <row r="175" spans="1:34" ht="14.25" customHeight="1">
      <c r="A175" s="1">
        <v>218</v>
      </c>
      <c r="B175" s="1" t="s">
        <v>5596</v>
      </c>
      <c r="C175" s="1" t="s">
        <v>125</v>
      </c>
      <c r="D175" s="1" t="s">
        <v>11</v>
      </c>
      <c r="E175" s="3" t="s">
        <v>16</v>
      </c>
      <c r="G175" s="1" t="s">
        <v>926</v>
      </c>
      <c r="H175" s="1" t="s">
        <v>927</v>
      </c>
      <c r="T175" t="s">
        <v>882</v>
      </c>
      <c r="W175" s="1" t="str">
        <f>K175&amp;L175&amp;M175&amp;N175&amp;O175&amp;P175&amp;Q175&amp;R175&amp;S175&amp;T175</f>
        <v>CI_ Universal_ Communication. Complete Number. Text</v>
      </c>
      <c r="X175" s="1" cm="1">
        <f t="array" ref="X175">_xlfn.IFS(LEN(K175)&gt;0,1,LEN(L175)&gt;0,2,LEN(M175)&gt;0,3,LEN(N175)&gt;0,4,LEN(O175)&gt;0,5,LEN(P175)&gt;0,6,LEN(Q175)&gt;0,7,LEN(R175)&gt;0,8,LEN(S175)&gt;0,9,LEN(T175)&gt;0,10,LEN(U175)&gt;0,11,LEN(V175)&gt;0,12,TRUE,13)</f>
        <v>10</v>
      </c>
      <c r="Y175" s="1" t="str">
        <f>IF(OR("ASMA"=D175,"MA"=D175),"rsm:","ram:")&amp;
IF("ABIE"=D175,
  SUBSTITUTE(
    SUBSTITUTE(
      SUBSTITUTE(W175,". Details","Type"),
      "_",""
    ),
    " ",""
  ),
  IF("ASMA"=D175,
  SUBSTITUTE(
    SUBSTITUTE(
      SUBSTITUTE(W175,". Details",""),
      "_",""
    ),
    " ",""
  ),
  SUBSTITUTE(
    SUBSTITUTE(
      SUBSTITUTE(
        SUBSTITUTE(
          SUBSTITUTE(
            SUBSTITUTE(
              MID(W175,FIND(".",W175)+2,LEN(W175)-FIND(".",W175)-1),
              "_",""
            ),
            "Identification",""
          ),
          "Text",""
        ),
        ".",""
      ),
      " ",""
    ),
    "Identifier","ID"
  )
))</f>
        <v>ram:CompleteNumber</v>
      </c>
      <c r="Z175" s="1" t="str">
        <f>Z174&amp;"/"&amp;Y175</f>
        <v>//rsm:CIIHSupplyChainTradeTransaction/ram:ApplicableCIIHSupplyChainTradeSettlement/ram:PayeeCITradeParty/ram:DefinedCITradeContact/ram:FaxCIUniversalCommunication/ram:CompleteNumber</v>
      </c>
      <c r="AA175" s="1" t="s">
        <v>4713</v>
      </c>
      <c r="AB175" s="3" t="s">
        <v>3</v>
      </c>
      <c r="AC175" s="1" t="s">
        <v>24</v>
      </c>
      <c r="AD175" s="1" t="s">
        <v>9</v>
      </c>
      <c r="AE175" s="1" t="s">
        <v>169</v>
      </c>
      <c r="AF175" s="1" t="s">
        <v>9</v>
      </c>
      <c r="AG175" s="1" t="s">
        <v>7</v>
      </c>
      <c r="AH175" s="1" t="s">
        <v>24</v>
      </c>
    </row>
    <row r="176" spans="1:34" ht="14.25" customHeight="1">
      <c r="A176" s="1">
        <v>219</v>
      </c>
      <c r="B176" s="1" t="s">
        <v>5596</v>
      </c>
      <c r="C176" s="1" t="s">
        <v>127</v>
      </c>
      <c r="D176" s="1" t="s">
        <v>19</v>
      </c>
      <c r="E176" s="3" t="s">
        <v>16</v>
      </c>
      <c r="G176" s="1" t="s">
        <v>495</v>
      </c>
      <c r="H176" s="1" t="s">
        <v>496</v>
      </c>
      <c r="R176" t="s">
        <v>885</v>
      </c>
      <c r="W176" s="1" t="str">
        <f>K176&amp;L176&amp;M176&amp;N176&amp;O176&amp;P176&amp;Q176&amp;R176&amp;S176&amp;T176</f>
        <v>CI_ Trade_ Contact. Email_ URI. CI_ Universal_ Communication</v>
      </c>
      <c r="X176" s="1" cm="1">
        <f t="array" ref="X176">_xlfn.IFS(LEN(K176)&gt;0,1,LEN(L176)&gt;0,2,LEN(M176)&gt;0,3,LEN(N176)&gt;0,4,LEN(O176)&gt;0,5,LEN(P176)&gt;0,6,LEN(Q176)&gt;0,7,LEN(R176)&gt;0,8,LEN(S176)&gt;0,9,LEN(T176)&gt;0,10,LEN(U176)&gt;0,11,LEN(V176)&gt;0,12,TRUE,13)</f>
        <v>8</v>
      </c>
      <c r="Y176" s="1" t="str">
        <f>IF(OR("ASMA"=D176,"MA"=D176),"rsm:","ram:")&amp;
IF("ABIE"=D176,
  SUBSTITUTE(
    SUBSTITUTE(
      SUBSTITUTE(W176,". Details","Type"),
      "_",""
    ),
    " ",""
  ),
  IF("ASMA"=D176,
  SUBSTITUTE(
    SUBSTITUTE(
      SUBSTITUTE(W176,". Details",""),
      "_",""
    ),
    " ",""
  ),
  SUBSTITUTE(
    SUBSTITUTE(
      SUBSTITUTE(
        SUBSTITUTE(
          SUBSTITUTE(
            SUBSTITUTE(
              MID(W176,FIND(".",W176)+2,LEN(W176)-FIND(".",W176)-1),
              "_",""
            ),
            "Identification",""
          ),
          "Text",""
        ),
        ".",""
      ),
      " ",""
    ),
    "Identifier","ID"
  )
))</f>
        <v>ram:EmailURICIUniversalCommunication</v>
      </c>
      <c r="Z176" s="1" t="str">
        <f>Z$167&amp;"/"&amp;Y176</f>
        <v>//rsm:CIIHSupplyChainTradeTransaction/ram:ApplicableCIIHSupplyChainTradeSettlement/ram:PayeeCITradeParty/ram:DefinedCITradeContact/ram:EmailURICIUniversalCommunication</v>
      </c>
      <c r="AA176" s="1" t="s">
        <v>4714</v>
      </c>
      <c r="AB176" s="3" t="s">
        <v>3</v>
      </c>
      <c r="AC176" s="1" t="s">
        <v>0</v>
      </c>
      <c r="AD176" s="1" t="s">
        <v>109</v>
      </c>
      <c r="AE176" s="1" t="s">
        <v>169</v>
      </c>
      <c r="AF176" s="1" t="s">
        <v>9</v>
      </c>
      <c r="AG176" s="1" t="s">
        <v>7</v>
      </c>
      <c r="AH176" s="1" t="s">
        <v>24</v>
      </c>
    </row>
    <row r="177" spans="1:34" ht="14.25" customHeight="1">
      <c r="A177" s="1">
        <v>221</v>
      </c>
      <c r="B177" s="1" t="s">
        <v>5596</v>
      </c>
      <c r="C177" s="1" t="s">
        <v>128</v>
      </c>
      <c r="D177" s="1" t="s">
        <v>11</v>
      </c>
      <c r="E177" s="3" t="s">
        <v>16</v>
      </c>
      <c r="G177" s="1" t="s">
        <v>928</v>
      </c>
      <c r="H177" s="1" t="s">
        <v>929</v>
      </c>
      <c r="T177" t="s">
        <v>886</v>
      </c>
      <c r="W177" s="1" t="str">
        <f>K177&amp;L177&amp;M177&amp;N177&amp;O177&amp;P177&amp;Q177&amp;R177&amp;S177&amp;T177</f>
        <v>CI_ Universal_ Communication. URI. Identifier</v>
      </c>
      <c r="X177" s="1" cm="1">
        <f t="array" ref="X177">_xlfn.IFS(LEN(K177)&gt;0,1,LEN(L177)&gt;0,2,LEN(M177)&gt;0,3,LEN(N177)&gt;0,4,LEN(O177)&gt;0,5,LEN(P177)&gt;0,6,LEN(Q177)&gt;0,7,LEN(R177)&gt;0,8,LEN(S177)&gt;0,9,LEN(T177)&gt;0,10,LEN(U177)&gt;0,11,LEN(V177)&gt;0,12,TRUE,13)</f>
        <v>10</v>
      </c>
      <c r="Y177" s="1" t="str">
        <f>IF(OR("ASMA"=D177,"MA"=D177),"rsm:","ram:")&amp;
IF("ABIE"=D177,
  SUBSTITUTE(
    SUBSTITUTE(
      SUBSTITUTE(W177,". Details","Type"),
      "_",""
    ),
    " ",""
  ),
  IF("ASMA"=D177,
  SUBSTITUTE(
    SUBSTITUTE(
      SUBSTITUTE(W177,". Details",""),
      "_",""
    ),
    " ",""
  ),
  SUBSTITUTE(
    SUBSTITUTE(
      SUBSTITUTE(
        SUBSTITUTE(
          SUBSTITUTE(
            SUBSTITUTE(
              MID(W177,FIND(".",W177)+2,LEN(W177)-FIND(".",W177)-1),
              "_",""
            ),
            "Identification",""
          ),
          "Text",""
        ),
        ".",""
      ),
      " ",""
    ),
    "Identifier","ID"
  )
))</f>
        <v>ram:URIID</v>
      </c>
      <c r="Z177" s="1" t="str">
        <f>Z176&amp;"/"&amp;Y177</f>
        <v>//rsm:CIIHSupplyChainTradeTransaction/ram:ApplicableCIIHSupplyChainTradeSettlement/ram:PayeeCITradeParty/ram:DefinedCITradeContact/ram:EmailURICIUniversalCommunication/ram:URIID</v>
      </c>
      <c r="AA177" s="1" t="s">
        <v>4715</v>
      </c>
      <c r="AB177" s="3" t="s">
        <v>3</v>
      </c>
      <c r="AC177" s="1" t="s">
        <v>24</v>
      </c>
      <c r="AD177" s="1" t="s">
        <v>9</v>
      </c>
      <c r="AE177" s="1" t="s">
        <v>24</v>
      </c>
      <c r="AF177" s="1" t="s">
        <v>9</v>
      </c>
      <c r="AG177" s="1" t="s">
        <v>7</v>
      </c>
      <c r="AH177" s="1" t="s">
        <v>24</v>
      </c>
    </row>
    <row r="178" spans="1:34" ht="14.25" customHeight="1">
      <c r="A178" s="1">
        <v>222</v>
      </c>
      <c r="B178" s="1" t="s">
        <v>5596</v>
      </c>
      <c r="C178" s="1" t="s">
        <v>129</v>
      </c>
      <c r="D178" s="1" t="s">
        <v>19</v>
      </c>
      <c r="E178" s="3" t="s">
        <v>16</v>
      </c>
      <c r="G178" s="1" t="s">
        <v>930</v>
      </c>
      <c r="H178" s="1" t="s">
        <v>931</v>
      </c>
      <c r="P178" t="s">
        <v>299</v>
      </c>
      <c r="W178" s="1" t="str">
        <f>K178&amp;L178&amp;M178&amp;N178&amp;O178&amp;P178&amp;Q178&amp;R178&amp;S178&amp;T178</f>
        <v>CI_ Trade_ Party. Postal. CI_ Trade_ Address</v>
      </c>
      <c r="X178" s="1" cm="1">
        <f t="array" ref="X178">_xlfn.IFS(LEN(K178)&gt;0,1,LEN(L178)&gt;0,2,LEN(M178)&gt;0,3,LEN(N178)&gt;0,4,LEN(O178)&gt;0,5,LEN(P178)&gt;0,6,LEN(Q178)&gt;0,7,LEN(R178)&gt;0,8,LEN(S178)&gt;0,9,LEN(T178)&gt;0,10,LEN(U178)&gt;0,11,LEN(V178)&gt;0,12,TRUE,13)</f>
        <v>6</v>
      </c>
      <c r="Y178" s="1" t="str">
        <f>IF(OR("ASMA"=D178,"MA"=D178),"rsm:","ram:")&amp;
IF("ABIE"=D178,
  SUBSTITUTE(
    SUBSTITUTE(
      SUBSTITUTE(W178,". Details","Type"),
      "_",""
    ),
    " ",""
  ),
  IF("ASMA"=D178,
  SUBSTITUTE(
    SUBSTITUTE(
      SUBSTITUTE(W178,". Details",""),
      "_",""
    ),
    " ",""
  ),
  SUBSTITUTE(
    SUBSTITUTE(
      SUBSTITUTE(
        SUBSTITUTE(
          SUBSTITUTE(
            SUBSTITUTE(
              MID(W178,FIND(".",W178)+2,LEN(W178)-FIND(".",W178)-1),
              "_",""
            ),
            "Identification",""
          ),
          "Text",""
        ),
        ".",""
      ),
      " ",""
    ),
    "Identifier","ID"
  )
))</f>
        <v>ram:PostalCITradeAddress</v>
      </c>
      <c r="Z178" s="1" t="str">
        <f>Z$163&amp;"/"&amp;Y178</f>
        <v>//rsm:CIIHSupplyChainTradeTransaction/ram:ApplicableCIIHSupplyChainTradeSettlement/ram:PayeeCITradeParty/ram:PostalCITradeAddress</v>
      </c>
      <c r="AA178" s="1" t="s">
        <v>4716</v>
      </c>
      <c r="AB178" s="3" t="s">
        <v>3</v>
      </c>
      <c r="AC178" s="1" t="s">
        <v>24</v>
      </c>
      <c r="AD178" s="1" t="s">
        <v>9</v>
      </c>
      <c r="AE178" s="1" t="s">
        <v>24</v>
      </c>
      <c r="AF178" s="1" t="s">
        <v>9</v>
      </c>
      <c r="AG178" s="1" t="s">
        <v>7</v>
      </c>
      <c r="AH178" s="1" t="s">
        <v>24</v>
      </c>
    </row>
    <row r="179" spans="1:34" ht="14.25" customHeight="1">
      <c r="A179" s="1">
        <v>224</v>
      </c>
      <c r="B179" s="1" t="s">
        <v>5596</v>
      </c>
      <c r="C179" s="1" t="s">
        <v>130</v>
      </c>
      <c r="D179" s="1" t="s">
        <v>11</v>
      </c>
      <c r="E179" s="3" t="s">
        <v>16</v>
      </c>
      <c r="G179" s="1" t="s">
        <v>932</v>
      </c>
      <c r="H179" s="1" t="s">
        <v>933</v>
      </c>
      <c r="R179" t="s">
        <v>300</v>
      </c>
      <c r="W179" s="1" t="str">
        <f>K179&amp;L179&amp;M179&amp;N179&amp;O179&amp;P179&amp;Q179&amp;R179&amp;S179&amp;T179</f>
        <v>CI_ Trade_ Address. Postcode. Code</v>
      </c>
      <c r="X179" s="1" cm="1">
        <f t="array" ref="X179">_xlfn.IFS(LEN(K179)&gt;0,1,LEN(L179)&gt;0,2,LEN(M179)&gt;0,3,LEN(N179)&gt;0,4,LEN(O179)&gt;0,5,LEN(P179)&gt;0,6,LEN(Q179)&gt;0,7,LEN(R179)&gt;0,8,LEN(S179)&gt;0,9,LEN(T179)&gt;0,10,LEN(U179)&gt;0,11,LEN(V179)&gt;0,12,TRUE,13)</f>
        <v>8</v>
      </c>
      <c r="Y179" s="1" t="str">
        <f>IF(OR("ASMA"=D179,"MA"=D179),"rsm:","ram:")&amp;
IF("ABIE"=D179,
  SUBSTITUTE(
    SUBSTITUTE(
      SUBSTITUTE(W179,". Details","Type"),
      "_",""
    ),
    " ",""
  ),
  IF("ASMA"=D179,
  SUBSTITUTE(
    SUBSTITUTE(
      SUBSTITUTE(W179,". Details",""),
      "_",""
    ),
    " ",""
  ),
  SUBSTITUTE(
    SUBSTITUTE(
      SUBSTITUTE(
        SUBSTITUTE(
          SUBSTITUTE(
            SUBSTITUTE(
              MID(W179,FIND(".",W179)+2,LEN(W179)-FIND(".",W179)-1),
              "_",""
            ),
            "Identification",""
          ),
          "Text",""
        ),
        ".",""
      ),
      " ",""
    ),
    "Identifier","ID"
  )
))</f>
        <v>ram:PostcodeCode</v>
      </c>
      <c r="Z179" s="1" t="str">
        <f>Z$178&amp;"/"&amp;Y179</f>
        <v>//rsm:CIIHSupplyChainTradeTransaction/ram:ApplicableCIIHSupplyChainTradeSettlement/ram:PayeeCITradeParty/ram:PostalCITradeAddress/ram:PostcodeCode</v>
      </c>
      <c r="AA179" s="1" t="s">
        <v>4717</v>
      </c>
      <c r="AB179" s="3" t="s">
        <v>3</v>
      </c>
      <c r="AC179" s="1" t="s">
        <v>35</v>
      </c>
      <c r="AD179" s="1" t="s">
        <v>36</v>
      </c>
      <c r="AE179" s="1" t="s">
        <v>50</v>
      </c>
      <c r="AF179" s="1" t="s">
        <v>9</v>
      </c>
      <c r="AG179" s="1" t="s">
        <v>7</v>
      </c>
      <c r="AH179" s="1" t="s">
        <v>24</v>
      </c>
    </row>
    <row r="180" spans="1:34" ht="14.25" customHeight="1">
      <c r="A180" s="1">
        <v>225</v>
      </c>
      <c r="B180" s="1" t="s">
        <v>5596</v>
      </c>
      <c r="C180" s="1" t="s">
        <v>131</v>
      </c>
      <c r="D180" s="1" t="s">
        <v>11</v>
      </c>
      <c r="E180" s="3" t="s">
        <v>16</v>
      </c>
      <c r="G180" s="1" t="s">
        <v>934</v>
      </c>
      <c r="H180" s="1" t="s">
        <v>935</v>
      </c>
      <c r="R180" t="s">
        <v>301</v>
      </c>
      <c r="W180" s="1" t="str">
        <f>K180&amp;L180&amp;M180&amp;N180&amp;O180&amp;P180&amp;Q180&amp;R180&amp;S180&amp;T180</f>
        <v>CI_ Trade_ Address. Line One. Text</v>
      </c>
      <c r="X180" s="1" cm="1">
        <f t="array" ref="X180">_xlfn.IFS(LEN(K180)&gt;0,1,LEN(L180)&gt;0,2,LEN(M180)&gt;0,3,LEN(N180)&gt;0,4,LEN(O180)&gt;0,5,LEN(P180)&gt;0,6,LEN(Q180)&gt;0,7,LEN(R180)&gt;0,8,LEN(S180)&gt;0,9,LEN(T180)&gt;0,10,LEN(U180)&gt;0,11,LEN(V180)&gt;0,12,TRUE,13)</f>
        <v>8</v>
      </c>
      <c r="Y180" s="1" t="str">
        <f>IF(OR("ASMA"=D180,"MA"=D180),"rsm:","ram:")&amp;
IF("ABIE"=D180,
  SUBSTITUTE(
    SUBSTITUTE(
      SUBSTITUTE(W180,". Details","Type"),
      "_",""
    ),
    " ",""
  ),
  IF("ASMA"=D180,
  SUBSTITUTE(
    SUBSTITUTE(
      SUBSTITUTE(W180,". Details",""),
      "_",""
    ),
    " ",""
  ),
  SUBSTITUTE(
    SUBSTITUTE(
      SUBSTITUTE(
        SUBSTITUTE(
          SUBSTITUTE(
            SUBSTITUTE(
              MID(W180,FIND(".",W180)+2,LEN(W180)-FIND(".",W180)-1),
              "_",""
            ),
            "Identification",""
          ),
          "Text",""
        ),
        ".",""
      ),
      " ",""
    ),
    "Identifier","ID"
  )
))</f>
        <v>ram:LineOne</v>
      </c>
      <c r="Z180" s="1" t="str">
        <f>Z$178&amp;"/"&amp;Y180</f>
        <v>//rsm:CIIHSupplyChainTradeTransaction/ram:ApplicableCIIHSupplyChainTradeSettlement/ram:PayeeCITradeParty/ram:PostalCITradeAddress/ram:LineOne</v>
      </c>
      <c r="AA180" s="1" t="s">
        <v>4718</v>
      </c>
      <c r="AB180" s="3" t="s">
        <v>3</v>
      </c>
      <c r="AC180" s="1" t="s">
        <v>35</v>
      </c>
      <c r="AD180" s="1" t="s">
        <v>36</v>
      </c>
      <c r="AE180" s="1" t="s">
        <v>50</v>
      </c>
      <c r="AF180" s="1" t="s">
        <v>9</v>
      </c>
      <c r="AG180" s="1" t="s">
        <v>7</v>
      </c>
      <c r="AH180" s="1" t="s">
        <v>24</v>
      </c>
    </row>
    <row r="181" spans="1:34" ht="14.25" customHeight="1">
      <c r="A181" s="1">
        <v>226</v>
      </c>
      <c r="B181" s="1" t="s">
        <v>5596</v>
      </c>
      <c r="C181" s="1" t="s">
        <v>132</v>
      </c>
      <c r="D181" s="1" t="s">
        <v>11</v>
      </c>
      <c r="E181" s="3" t="s">
        <v>16</v>
      </c>
      <c r="G181" s="1" t="s">
        <v>936</v>
      </c>
      <c r="H181" s="1" t="s">
        <v>937</v>
      </c>
      <c r="R181" t="s">
        <v>133</v>
      </c>
      <c r="W181" s="1" t="str">
        <f>K181&amp;L181&amp;M181&amp;N181&amp;O181&amp;P181&amp;Q181&amp;R181&amp;S181&amp;T181</f>
        <v>CI_ Trade_ Address. Line Two. Text</v>
      </c>
      <c r="X181" s="1" cm="1">
        <f t="array" ref="X181">_xlfn.IFS(LEN(K181)&gt;0,1,LEN(L181)&gt;0,2,LEN(M181)&gt;0,3,LEN(N181)&gt;0,4,LEN(O181)&gt;0,5,LEN(P181)&gt;0,6,LEN(Q181)&gt;0,7,LEN(R181)&gt;0,8,LEN(S181)&gt;0,9,LEN(T181)&gt;0,10,LEN(U181)&gt;0,11,LEN(V181)&gt;0,12,TRUE,13)</f>
        <v>8</v>
      </c>
      <c r="Y181" s="1" t="str">
        <f>IF(OR("ASMA"=D181,"MA"=D181),"rsm:","ram:")&amp;
IF("ABIE"=D181,
  SUBSTITUTE(
    SUBSTITUTE(
      SUBSTITUTE(W181,". Details","Type"),
      "_",""
    ),
    " ",""
  ),
  IF("ASMA"=D181,
  SUBSTITUTE(
    SUBSTITUTE(
      SUBSTITUTE(W181,". Details",""),
      "_",""
    ),
    " ",""
  ),
  SUBSTITUTE(
    SUBSTITUTE(
      SUBSTITUTE(
        SUBSTITUTE(
          SUBSTITUTE(
            SUBSTITUTE(
              MID(W181,FIND(".",W181)+2,LEN(W181)-FIND(".",W181)-1),
              "_",""
            ),
            "Identification",""
          ),
          "Text",""
        ),
        ".",""
      ),
      " ",""
    ),
    "Identifier","ID"
  )
))</f>
        <v>ram:LineTwo</v>
      </c>
      <c r="Z181" s="1" t="str">
        <f>Z$178&amp;"/"&amp;Y181</f>
        <v>//rsm:CIIHSupplyChainTradeTransaction/ram:ApplicableCIIHSupplyChainTradeSettlement/ram:PayeeCITradeParty/ram:PostalCITradeAddress/ram:LineTwo</v>
      </c>
      <c r="AA181" s="1" t="s">
        <v>4719</v>
      </c>
      <c r="AB181" s="3" t="s">
        <v>3</v>
      </c>
      <c r="AC181" s="1" t="s">
        <v>24</v>
      </c>
      <c r="AD181" s="1" t="s">
        <v>9</v>
      </c>
      <c r="AE181" s="1" t="s">
        <v>50</v>
      </c>
      <c r="AF181" s="1" t="s">
        <v>9</v>
      </c>
      <c r="AG181" s="1" t="s">
        <v>7</v>
      </c>
      <c r="AH181" s="1" t="s">
        <v>24</v>
      </c>
    </row>
    <row r="182" spans="1:34" ht="14.25" customHeight="1">
      <c r="A182" s="1">
        <v>227</v>
      </c>
      <c r="B182" s="1" t="s">
        <v>5596</v>
      </c>
      <c r="C182" s="1" t="s">
        <v>134</v>
      </c>
      <c r="D182" s="1" t="s">
        <v>11</v>
      </c>
      <c r="E182" s="3" t="s">
        <v>16</v>
      </c>
      <c r="G182" s="1" t="s">
        <v>938</v>
      </c>
      <c r="H182" s="1" t="s">
        <v>939</v>
      </c>
      <c r="R182" t="s">
        <v>135</v>
      </c>
      <c r="W182" s="1" t="str">
        <f>K182&amp;L182&amp;M182&amp;N182&amp;O182&amp;P182&amp;Q182&amp;R182&amp;S182&amp;T182</f>
        <v>CI_ Trade_ Address. Line Three. Text</v>
      </c>
      <c r="X182" s="1" cm="1">
        <f t="array" ref="X182">_xlfn.IFS(LEN(K182)&gt;0,1,LEN(L182)&gt;0,2,LEN(M182)&gt;0,3,LEN(N182)&gt;0,4,LEN(O182)&gt;0,5,LEN(P182)&gt;0,6,LEN(Q182)&gt;0,7,LEN(R182)&gt;0,8,LEN(S182)&gt;0,9,LEN(T182)&gt;0,10,LEN(U182)&gt;0,11,LEN(V182)&gt;0,12,TRUE,13)</f>
        <v>8</v>
      </c>
      <c r="Y182" s="1" t="str">
        <f>IF(OR("ASMA"=D182,"MA"=D182),"rsm:","ram:")&amp;
IF("ABIE"=D182,
  SUBSTITUTE(
    SUBSTITUTE(
      SUBSTITUTE(W182,". Details","Type"),
      "_",""
    ),
    " ",""
  ),
  IF("ASMA"=D182,
  SUBSTITUTE(
    SUBSTITUTE(
      SUBSTITUTE(W182,". Details",""),
      "_",""
    ),
    " ",""
  ),
  SUBSTITUTE(
    SUBSTITUTE(
      SUBSTITUTE(
        SUBSTITUTE(
          SUBSTITUTE(
            SUBSTITUTE(
              MID(W182,FIND(".",W182)+2,LEN(W182)-FIND(".",W182)-1),
              "_",""
            ),
            "Identification",""
          ),
          "Text",""
        ),
        ".",""
      ),
      " ",""
    ),
    "Identifier","ID"
  )
))</f>
        <v>ram:LineThree</v>
      </c>
      <c r="Z182" s="1" t="str">
        <f>Z$178&amp;"/"&amp;Y182</f>
        <v>//rsm:CIIHSupplyChainTradeTransaction/ram:ApplicableCIIHSupplyChainTradeSettlement/ram:PayeeCITradeParty/ram:PostalCITradeAddress/ram:LineThree</v>
      </c>
      <c r="AA182" s="1" t="s">
        <v>4720</v>
      </c>
      <c r="AB182" s="3" t="s">
        <v>3</v>
      </c>
      <c r="AC182" s="1" t="s">
        <v>24</v>
      </c>
      <c r="AD182" s="1" t="s">
        <v>9</v>
      </c>
      <c r="AE182" s="1" t="s">
        <v>24</v>
      </c>
      <c r="AF182" s="1" t="s">
        <v>9</v>
      </c>
      <c r="AG182" s="1" t="s">
        <v>7</v>
      </c>
      <c r="AH182" s="1" t="s">
        <v>24</v>
      </c>
    </row>
    <row r="183" spans="1:34" ht="14.25" customHeight="1">
      <c r="A183" s="1">
        <v>228</v>
      </c>
      <c r="B183" s="1" t="s">
        <v>5596</v>
      </c>
      <c r="C183" s="1" t="s">
        <v>136</v>
      </c>
      <c r="D183" s="1" t="s">
        <v>11</v>
      </c>
      <c r="E183" s="3" t="s">
        <v>21</v>
      </c>
      <c r="G183" s="1" t="s">
        <v>940</v>
      </c>
      <c r="H183" s="1" t="s">
        <v>941</v>
      </c>
      <c r="R183" t="s">
        <v>137</v>
      </c>
      <c r="W183" s="1" t="str">
        <f>K183&amp;L183&amp;M183&amp;N183&amp;O183&amp;P183&amp;Q183&amp;R183&amp;S183&amp;T183</f>
        <v>CI_ Trade_ Address. Country. Identifier</v>
      </c>
      <c r="X183" s="1" cm="1">
        <f t="array" ref="X183">_xlfn.IFS(LEN(K183)&gt;0,1,LEN(L183)&gt;0,2,LEN(M183)&gt;0,3,LEN(N183)&gt;0,4,LEN(O183)&gt;0,5,LEN(P183)&gt;0,6,LEN(Q183)&gt;0,7,LEN(R183)&gt;0,8,LEN(S183)&gt;0,9,LEN(T183)&gt;0,10,LEN(U183)&gt;0,11,LEN(V183)&gt;0,12,TRUE,13)</f>
        <v>8</v>
      </c>
      <c r="Y183" s="1" t="str">
        <f>IF(OR("ASMA"=D183,"MA"=D183),"rsm:","ram:")&amp;
IF("ABIE"=D183,
  SUBSTITUTE(
    SUBSTITUTE(
      SUBSTITUTE(W183,". Details","Type"),
      "_",""
    ),
    " ",""
  ),
  IF("ASMA"=D183,
  SUBSTITUTE(
    SUBSTITUTE(
      SUBSTITUTE(W183,". Details",""),
      "_",""
    ),
    " ",""
  ),
  SUBSTITUTE(
    SUBSTITUTE(
      SUBSTITUTE(
        SUBSTITUTE(
          SUBSTITUTE(
            SUBSTITUTE(
              MID(W183,FIND(".",W183)+2,LEN(W183)-FIND(".",W183)-1),
              "_",""
            ),
            "Identification",""
          ),
          "Text",""
        ),
        ".",""
      ),
      " ",""
    ),
    "Identifier","ID"
  )
))</f>
        <v>ram:CountryID</v>
      </c>
      <c r="Z183" s="1" t="str">
        <f>Z$178&amp;"/"&amp;Y183</f>
        <v>//rsm:CIIHSupplyChainTradeTransaction/ram:ApplicableCIIHSupplyChainTradeSettlement/ram:PayeeCITradeParty/ram:PostalCITradeAddress/ram:CountryID</v>
      </c>
      <c r="AA183" s="1" t="s">
        <v>4721</v>
      </c>
      <c r="AB183" s="3" t="s">
        <v>3</v>
      </c>
      <c r="AC183" s="1" t="s">
        <v>24</v>
      </c>
      <c r="AD183" s="1" t="s">
        <v>9</v>
      </c>
      <c r="AE183" s="1" t="s">
        <v>24</v>
      </c>
      <c r="AF183" s="1" t="s">
        <v>9</v>
      </c>
      <c r="AG183" s="1" t="s">
        <v>7</v>
      </c>
      <c r="AH183" s="1" t="s">
        <v>24</v>
      </c>
    </row>
    <row r="184" spans="1:34" ht="14.25" customHeight="1">
      <c r="A184" s="1">
        <v>229</v>
      </c>
      <c r="B184" s="1" t="s">
        <v>5596</v>
      </c>
      <c r="C184" s="1" t="s">
        <v>942</v>
      </c>
      <c r="D184" s="1" t="s">
        <v>19</v>
      </c>
      <c r="E184" s="3" t="s">
        <v>16</v>
      </c>
      <c r="G184" s="1" t="s">
        <v>943</v>
      </c>
      <c r="H184" s="1" t="s">
        <v>944</v>
      </c>
      <c r="N184" t="s">
        <v>168</v>
      </c>
      <c r="W184" s="1" t="str">
        <f>K184&amp;L184&amp;M184&amp;N184&amp;O184&amp;P184&amp;Q184&amp;R184&amp;S184&amp;T184</f>
        <v>CIIH_ Supply Chain_ Trade Settlement. Payer. CI_ Trade_ Party</v>
      </c>
      <c r="X184" s="1" cm="1">
        <f t="array" ref="X184">_xlfn.IFS(LEN(K184)&gt;0,1,LEN(L184)&gt;0,2,LEN(M184)&gt;0,3,LEN(N184)&gt;0,4,LEN(O184)&gt;0,5,LEN(P184)&gt;0,6,LEN(Q184)&gt;0,7,LEN(R184)&gt;0,8,LEN(S184)&gt;0,9,LEN(T184)&gt;0,10,LEN(U184)&gt;0,11,LEN(V184)&gt;0,12,TRUE,13)</f>
        <v>4</v>
      </c>
      <c r="Y184" s="1" t="str">
        <f>IF(OR("ASMA"=D184,"MA"=D184),"rsm:","ram:")&amp;
IF("ABIE"=D184,
  SUBSTITUTE(
    SUBSTITUTE(
      SUBSTITUTE(W184,". Details","Type"),
      "_",""
    ),
    " ",""
  ),
  IF("ASMA"=D184,
  SUBSTITUTE(
    SUBSTITUTE(
      SUBSTITUTE(W184,". Details",""),
      "_",""
    ),
    " ",""
  ),
  SUBSTITUTE(
    SUBSTITUTE(
      SUBSTITUTE(
        SUBSTITUTE(
          SUBSTITUTE(
            SUBSTITUTE(
              MID(W184,FIND(".",W184)+2,LEN(W184)-FIND(".",W184)-1),
              "_",""
            ),
            "Identification",""
          ),
          "Text",""
        ),
        ".",""
      ),
      " ",""
    ),
    "Identifier","ID"
  )
))</f>
        <v>ram:PayerCITradeParty</v>
      </c>
      <c r="Z184" s="1" t="str">
        <f>Z$109&amp;"/"&amp;Y184</f>
        <v>//rsm:CIIHSupplyChainTradeTransaction/ram:ApplicableCIIHSupplyChainTradeSettlement/ram:PayerCITradeParty</v>
      </c>
      <c r="AA184" s="1" t="s">
        <v>4722</v>
      </c>
      <c r="AB184" s="3" t="s">
        <v>3</v>
      </c>
      <c r="AC184" s="1" t="s">
        <v>24</v>
      </c>
      <c r="AD184" s="1" t="s">
        <v>9</v>
      </c>
      <c r="AE184" s="1" t="s">
        <v>50</v>
      </c>
      <c r="AF184" s="1" t="s">
        <v>9</v>
      </c>
      <c r="AG184" s="1" t="s">
        <v>7</v>
      </c>
      <c r="AH184" s="1" t="s">
        <v>24</v>
      </c>
    </row>
    <row r="185" spans="1:34" ht="14.25" customHeight="1">
      <c r="A185" s="1">
        <v>231</v>
      </c>
      <c r="B185" s="1" t="s">
        <v>5596</v>
      </c>
      <c r="C185" s="1" t="s">
        <v>104</v>
      </c>
      <c r="D185" s="1" t="s">
        <v>11</v>
      </c>
      <c r="E185" s="3" t="s">
        <v>16</v>
      </c>
      <c r="G185" s="1" t="s">
        <v>4199</v>
      </c>
      <c r="H185" s="1" t="s">
        <v>4200</v>
      </c>
      <c r="P185" t="s">
        <v>105</v>
      </c>
      <c r="W185" s="1" t="str">
        <f>K185&amp;L185&amp;M185&amp;N185&amp;O185&amp;P185&amp;Q185&amp;R185&amp;S185&amp;T185</f>
        <v>CI_ Trade_ Party. Identification. Identifier</v>
      </c>
      <c r="X185" s="1" cm="1">
        <f t="array" ref="X185">_xlfn.IFS(LEN(K185)&gt;0,1,LEN(L185)&gt;0,2,LEN(M185)&gt;0,3,LEN(N185)&gt;0,4,LEN(O185)&gt;0,5,LEN(P185)&gt;0,6,LEN(Q185)&gt;0,7,LEN(R185)&gt;0,8,LEN(S185)&gt;0,9,LEN(T185)&gt;0,10,LEN(U185)&gt;0,11,LEN(V185)&gt;0,12,TRUE,13)</f>
        <v>6</v>
      </c>
      <c r="Y185" s="1" t="str">
        <f>IF(OR("ASMA"=D185,"MA"=D185),"rsm:","ram:")&amp;
IF("ABIE"=D185,
  SUBSTITUTE(
    SUBSTITUTE(
      SUBSTITUTE(W185,". Details","Type"),
      "_",""
    ),
    " ",""
  ),
  IF("ASMA"=D185,
  SUBSTITUTE(
    SUBSTITUTE(
      SUBSTITUTE(W185,". Details",""),
      "_",""
    ),
    " ",""
  ),
  SUBSTITUTE(
    SUBSTITUTE(
      SUBSTITUTE(
        SUBSTITUTE(
          SUBSTITUTE(
            SUBSTITUTE(
              MID(W185,FIND(".",W185)+2,LEN(W185)-FIND(".",W185)-1),
              "_",""
            ),
            "Identification",""
          ),
          "Text",""
        ),
        ".",""
      ),
      " ",""
    ),
    "Identifier","ID"
  )
))</f>
        <v>ram:ID</v>
      </c>
      <c r="Z185" s="1" t="str">
        <f>Z$184&amp;"/"&amp;Y185</f>
        <v>//rsm:CIIHSupplyChainTradeTransaction/ram:ApplicableCIIHSupplyChainTradeSettlement/ram:PayerCITradeParty/ram:ID</v>
      </c>
      <c r="AA185" s="1" t="s">
        <v>4723</v>
      </c>
      <c r="AB185" s="3" t="s">
        <v>6</v>
      </c>
      <c r="AC185" s="1" t="s">
        <v>196</v>
      </c>
      <c r="AD185" s="1" t="s">
        <v>9</v>
      </c>
      <c r="AE185" s="1" t="s">
        <v>196</v>
      </c>
      <c r="AF185" s="1" t="s">
        <v>9</v>
      </c>
      <c r="AG185" s="1" t="s">
        <v>7</v>
      </c>
      <c r="AH185" s="1" t="s">
        <v>196</v>
      </c>
    </row>
    <row r="186" spans="1:34" ht="14.25" customHeight="1">
      <c r="A186" s="1">
        <v>232</v>
      </c>
      <c r="B186" s="1" t="s">
        <v>5596</v>
      </c>
      <c r="C186" s="1" t="s">
        <v>107</v>
      </c>
      <c r="D186" s="1" t="s">
        <v>11</v>
      </c>
      <c r="E186" s="3" t="s">
        <v>16</v>
      </c>
      <c r="G186" s="1" t="s">
        <v>4201</v>
      </c>
      <c r="H186" s="1" t="s">
        <v>4202</v>
      </c>
      <c r="P186" t="s">
        <v>108</v>
      </c>
      <c r="W186" s="1" t="str">
        <f>K186&amp;L186&amp;M186&amp;N186&amp;O186&amp;P186&amp;Q186&amp;R186&amp;S186&amp;T186</f>
        <v>CI_ Trade_ Party. Global_ Identification. Identifier</v>
      </c>
      <c r="X186" s="1" cm="1">
        <f t="array" ref="X186">_xlfn.IFS(LEN(K186)&gt;0,1,LEN(L186)&gt;0,2,LEN(M186)&gt;0,3,LEN(N186)&gt;0,4,LEN(O186)&gt;0,5,LEN(P186)&gt;0,6,LEN(Q186)&gt;0,7,LEN(R186)&gt;0,8,LEN(S186)&gt;0,9,LEN(T186)&gt;0,10,LEN(U186)&gt;0,11,LEN(V186)&gt;0,12,TRUE,13)</f>
        <v>6</v>
      </c>
      <c r="Y186" s="1" t="str">
        <f>IF(OR("ASMA"=D186,"MA"=D186),"rsm:","ram:")&amp;
IF("ABIE"=D186,
  SUBSTITUTE(
    SUBSTITUTE(
      SUBSTITUTE(W186,". Details","Type"),
      "_",""
    ),
    " ",""
  ),
  IF("ASMA"=D186,
  SUBSTITUTE(
    SUBSTITUTE(
      SUBSTITUTE(W186,". Details",""),
      "_",""
    ),
    " ",""
  ),
  SUBSTITUTE(
    SUBSTITUTE(
      SUBSTITUTE(
        SUBSTITUTE(
          SUBSTITUTE(
            SUBSTITUTE(
              MID(W186,FIND(".",W186)+2,LEN(W186)-FIND(".",W186)-1),
              "_",""
            ),
            "Identification",""
          ),
          "Text",""
        ),
        ".",""
      ),
      " ",""
    ),
    "Identifier","ID"
  )
))</f>
        <v>ram:GlobalID</v>
      </c>
      <c r="Z186" s="1" t="str">
        <f>Z$184&amp;"/"&amp;Y186</f>
        <v>//rsm:CIIHSupplyChainTradeTransaction/ram:ApplicableCIIHSupplyChainTradeSettlement/ram:PayerCITradeParty/ram:GlobalID</v>
      </c>
      <c r="AA186" s="1" t="s">
        <v>4724</v>
      </c>
      <c r="AB186" s="3" t="s">
        <v>6</v>
      </c>
      <c r="AC186" s="1" t="s">
        <v>196</v>
      </c>
      <c r="AD186" s="1" t="s">
        <v>9</v>
      </c>
      <c r="AE186" s="1" t="s">
        <v>50</v>
      </c>
      <c r="AF186" s="1" t="s">
        <v>9</v>
      </c>
      <c r="AG186" s="1" t="s">
        <v>7</v>
      </c>
      <c r="AH186" s="1" t="s">
        <v>24</v>
      </c>
    </row>
    <row r="187" spans="1:34" ht="14.25" customHeight="1">
      <c r="A187" s="1">
        <v>233</v>
      </c>
      <c r="B187" s="1" t="s">
        <v>5596</v>
      </c>
      <c r="C187" s="1" t="s">
        <v>110</v>
      </c>
      <c r="D187" s="1" t="s">
        <v>11</v>
      </c>
      <c r="E187" s="3" t="s">
        <v>16</v>
      </c>
      <c r="G187" s="1" t="s">
        <v>945</v>
      </c>
      <c r="H187" s="1" t="s">
        <v>946</v>
      </c>
      <c r="P187" t="s">
        <v>141</v>
      </c>
      <c r="W187" s="1" t="str">
        <f>K187&amp;L187&amp;M187&amp;N187&amp;O187&amp;P187&amp;Q187&amp;R187&amp;S187&amp;T187</f>
        <v>CI_ Trade_ Party. Name. Text</v>
      </c>
      <c r="X187" s="1" cm="1">
        <f t="array" ref="X187">_xlfn.IFS(LEN(K187)&gt;0,1,LEN(L187)&gt;0,2,LEN(M187)&gt;0,3,LEN(N187)&gt;0,4,LEN(O187)&gt;0,5,LEN(P187)&gt;0,6,LEN(Q187)&gt;0,7,LEN(R187)&gt;0,8,LEN(S187)&gt;0,9,LEN(T187)&gt;0,10,LEN(U187)&gt;0,11,LEN(V187)&gt;0,12,TRUE,13)</f>
        <v>6</v>
      </c>
      <c r="Y187" s="1" t="str">
        <f>IF(OR("ASMA"=D187,"MA"=D187),"rsm:","ram:")&amp;
IF("ABIE"=D187,
  SUBSTITUTE(
    SUBSTITUTE(
      SUBSTITUTE(W187,". Details","Type"),
      "_",""
    ),
    " ",""
  ),
  IF("ASMA"=D187,
  SUBSTITUTE(
    SUBSTITUTE(
      SUBSTITUTE(W187,". Details",""),
      "_",""
    ),
    " ",""
  ),
  SUBSTITUTE(
    SUBSTITUTE(
      SUBSTITUTE(
        SUBSTITUTE(
          SUBSTITUTE(
            SUBSTITUTE(
              MID(W187,FIND(".",W187)+2,LEN(W187)-FIND(".",W187)-1),
              "_",""
            ),
            "Identification",""
          ),
          "Text",""
        ),
        ".",""
      ),
      " ",""
    ),
    "Identifier","ID"
  )
))</f>
        <v>ram:Name</v>
      </c>
      <c r="Z187" s="1" t="str">
        <f>Z$184&amp;"/"&amp;Y187</f>
        <v>//rsm:CIIHSupplyChainTradeTransaction/ram:ApplicableCIIHSupplyChainTradeSettlement/ram:PayerCITradeParty/ram:Name</v>
      </c>
      <c r="AA187" s="1" t="s">
        <v>4725</v>
      </c>
      <c r="AB187" s="3" t="s">
        <v>3</v>
      </c>
      <c r="AC187" s="1" t="s">
        <v>24</v>
      </c>
      <c r="AD187" s="1" t="s">
        <v>9</v>
      </c>
      <c r="AE187" s="1" t="s">
        <v>24</v>
      </c>
      <c r="AF187" s="1" t="s">
        <v>9</v>
      </c>
      <c r="AG187" s="1" t="s">
        <v>7</v>
      </c>
      <c r="AH187" s="1" t="s">
        <v>24</v>
      </c>
    </row>
    <row r="188" spans="1:34" ht="14.25" customHeight="1">
      <c r="A188" s="1">
        <v>234</v>
      </c>
      <c r="B188" s="1" t="s">
        <v>5596</v>
      </c>
      <c r="C188" s="1" t="s">
        <v>112</v>
      </c>
      <c r="D188" s="1" t="s">
        <v>19</v>
      </c>
      <c r="E188" s="3" t="s">
        <v>16</v>
      </c>
      <c r="G188" s="1" t="s">
        <v>170</v>
      </c>
      <c r="H188" s="1" t="s">
        <v>171</v>
      </c>
      <c r="P188" t="s">
        <v>113</v>
      </c>
      <c r="W188" s="1" t="str">
        <f>K188&amp;L188&amp;M188&amp;N188&amp;O188&amp;P188&amp;Q188&amp;R188&amp;S188&amp;T188</f>
        <v>CI_ Trade_ Party. Defined. CI_ Trade_ Contact</v>
      </c>
      <c r="X188" s="1" cm="1">
        <f t="array" ref="X188">_xlfn.IFS(LEN(K188)&gt;0,1,LEN(L188)&gt;0,2,LEN(M188)&gt;0,3,LEN(N188)&gt;0,4,LEN(O188)&gt;0,5,LEN(P188)&gt;0,6,LEN(Q188)&gt;0,7,LEN(R188)&gt;0,8,LEN(S188)&gt;0,9,LEN(T188)&gt;0,10,LEN(U188)&gt;0,11,LEN(V188)&gt;0,12,TRUE,13)</f>
        <v>6</v>
      </c>
      <c r="Y188" s="1" t="str">
        <f>IF(OR("ASMA"=D188,"MA"=D188),"rsm:","ram:")&amp;
IF("ABIE"=D188,
  SUBSTITUTE(
    SUBSTITUTE(
      SUBSTITUTE(W188,". Details","Type"),
      "_",""
    ),
    " ",""
  ),
  IF("ASMA"=D188,
  SUBSTITUTE(
    SUBSTITUTE(
      SUBSTITUTE(W188,". Details",""),
      "_",""
    ),
    " ",""
  ),
  SUBSTITUTE(
    SUBSTITUTE(
      SUBSTITUTE(
        SUBSTITUTE(
          SUBSTITUTE(
            SUBSTITUTE(
              MID(W188,FIND(".",W188)+2,LEN(W188)-FIND(".",W188)-1),
              "_",""
            ),
            "Identification",""
          ),
          "Text",""
        ),
        ".",""
      ),
      " ",""
    ),
    "Identifier","ID"
  )
))</f>
        <v>ram:DefinedCITradeContact</v>
      </c>
      <c r="Z188" s="1" t="str">
        <f>Z$184&amp;"/"&amp;Y188</f>
        <v>//rsm:CIIHSupplyChainTradeTransaction/ram:ApplicableCIIHSupplyChainTradeSettlement/ram:PayerCITradeParty/ram:DefinedCITradeContact</v>
      </c>
      <c r="AA188" s="1" t="s">
        <v>4726</v>
      </c>
      <c r="AB188" s="3" t="s">
        <v>3</v>
      </c>
      <c r="AC188" s="1" t="s">
        <v>24</v>
      </c>
      <c r="AD188" s="1" t="s">
        <v>9</v>
      </c>
      <c r="AE188" s="1" t="s">
        <v>24</v>
      </c>
      <c r="AF188" s="1" t="s">
        <v>9</v>
      </c>
      <c r="AG188" s="1" t="s">
        <v>7</v>
      </c>
      <c r="AH188" s="1" t="s">
        <v>24</v>
      </c>
    </row>
    <row r="189" spans="1:34" ht="14.25" customHeight="1">
      <c r="A189" s="1">
        <v>236</v>
      </c>
      <c r="B189" s="1" t="s">
        <v>5596</v>
      </c>
      <c r="C189" s="1" t="s">
        <v>115</v>
      </c>
      <c r="D189" s="1" t="s">
        <v>11</v>
      </c>
      <c r="E189" s="3" t="s">
        <v>16</v>
      </c>
      <c r="G189" s="1" t="s">
        <v>4203</v>
      </c>
      <c r="H189" s="1" t="s">
        <v>4204</v>
      </c>
      <c r="R189" t="s">
        <v>116</v>
      </c>
      <c r="W189" s="1" t="str">
        <f>K189&amp;L189&amp;M189&amp;N189&amp;O189&amp;P189&amp;Q189&amp;R189&amp;S189&amp;T189</f>
        <v>CI_ Trade_ Contact. Identification. Identifier</v>
      </c>
      <c r="X189" s="1" cm="1">
        <f t="array" ref="X189">_xlfn.IFS(LEN(K189)&gt;0,1,LEN(L189)&gt;0,2,LEN(M189)&gt;0,3,LEN(N189)&gt;0,4,LEN(O189)&gt;0,5,LEN(P189)&gt;0,6,LEN(Q189)&gt;0,7,LEN(R189)&gt;0,8,LEN(S189)&gt;0,9,LEN(T189)&gt;0,10,LEN(U189)&gt;0,11,LEN(V189)&gt;0,12,TRUE,13)</f>
        <v>8</v>
      </c>
      <c r="Y189" s="1" t="str">
        <f>IF(OR("ASMA"=D189,"MA"=D189),"rsm:","ram:")&amp;
IF("ABIE"=D189,
  SUBSTITUTE(
    SUBSTITUTE(
      SUBSTITUTE(W189,". Details","Type"),
      "_",""
    ),
    " ",""
  ),
  IF("ASMA"=D189,
  SUBSTITUTE(
    SUBSTITUTE(
      SUBSTITUTE(W189,". Details",""),
      "_",""
    ),
    " ",""
  ),
  SUBSTITUTE(
    SUBSTITUTE(
      SUBSTITUTE(
        SUBSTITUTE(
          SUBSTITUTE(
            SUBSTITUTE(
              MID(W189,FIND(".",W189)+2,LEN(W189)-FIND(".",W189)-1),
              "_",""
            ),
            "Identification",""
          ),
          "Text",""
        ),
        ".",""
      ),
      " ",""
    ),
    "Identifier","ID"
  )
))</f>
        <v>ram:ID</v>
      </c>
      <c r="Z189" s="1" t="str">
        <f>Z$188&amp;"/"&amp;Y189</f>
        <v>//rsm:CIIHSupplyChainTradeTransaction/ram:ApplicableCIIHSupplyChainTradeSettlement/ram:PayerCITradeParty/ram:DefinedCITradeContact/ram:ID</v>
      </c>
      <c r="AA189" s="1" t="s">
        <v>4727</v>
      </c>
      <c r="AB189" s="3" t="s">
        <v>3</v>
      </c>
      <c r="AC189" s="1" t="s">
        <v>24</v>
      </c>
      <c r="AD189" s="1" t="s">
        <v>9</v>
      </c>
      <c r="AE189" s="1" t="s">
        <v>24</v>
      </c>
      <c r="AF189" s="1" t="s">
        <v>9</v>
      </c>
      <c r="AG189" s="1" t="s">
        <v>7</v>
      </c>
      <c r="AH189" s="1" t="s">
        <v>24</v>
      </c>
    </row>
    <row r="190" spans="1:34" ht="14.25" customHeight="1">
      <c r="A190" s="1">
        <v>237</v>
      </c>
      <c r="B190" s="1" t="s">
        <v>5596</v>
      </c>
      <c r="C190" s="1" t="s">
        <v>117</v>
      </c>
      <c r="D190" s="1" t="s">
        <v>11</v>
      </c>
      <c r="E190" s="3" t="s">
        <v>16</v>
      </c>
      <c r="G190" s="1" t="s">
        <v>947</v>
      </c>
      <c r="H190" s="1" t="s">
        <v>172</v>
      </c>
      <c r="R190" t="s">
        <v>118</v>
      </c>
      <c r="W190" s="1" t="str">
        <f>K190&amp;L190&amp;M190&amp;N190&amp;O190&amp;P190&amp;Q190&amp;R190&amp;S190&amp;T190</f>
        <v>CI_ Trade_ Contact. Person Name. Text</v>
      </c>
      <c r="X190" s="1" cm="1">
        <f t="array" ref="X190">_xlfn.IFS(LEN(K190)&gt;0,1,LEN(L190)&gt;0,2,LEN(M190)&gt;0,3,LEN(N190)&gt;0,4,LEN(O190)&gt;0,5,LEN(P190)&gt;0,6,LEN(Q190)&gt;0,7,LEN(R190)&gt;0,8,LEN(S190)&gt;0,9,LEN(T190)&gt;0,10,LEN(U190)&gt;0,11,LEN(V190)&gt;0,12,TRUE,13)</f>
        <v>8</v>
      </c>
      <c r="Y190" s="1" t="str">
        <f>IF(OR("ASMA"=D190,"MA"=D190),"rsm:","ram:")&amp;
IF("ABIE"=D190,
  SUBSTITUTE(
    SUBSTITUTE(
      SUBSTITUTE(W190,". Details","Type"),
      "_",""
    ),
    " ",""
  ),
  IF("ASMA"=D190,
  SUBSTITUTE(
    SUBSTITUTE(
      SUBSTITUTE(W190,". Details",""),
      "_",""
    ),
    " ",""
  ),
  SUBSTITUTE(
    SUBSTITUTE(
      SUBSTITUTE(
        SUBSTITUTE(
          SUBSTITUTE(
            SUBSTITUTE(
              MID(W190,FIND(".",W190)+2,LEN(W190)-FIND(".",W190)-1),
              "_",""
            ),
            "Identification",""
          ),
          "Text",""
        ),
        ".",""
      ),
      " ",""
    ),
    "Identifier","ID"
  )
))</f>
        <v>ram:PersonName</v>
      </c>
      <c r="Z190" s="1" t="str">
        <f>Z$188&amp;"/"&amp;Y190</f>
        <v>//rsm:CIIHSupplyChainTradeTransaction/ram:ApplicableCIIHSupplyChainTradeSettlement/ram:PayerCITradeParty/ram:DefinedCITradeContact/ram:PersonName</v>
      </c>
      <c r="AA190" s="1" t="s">
        <v>4728</v>
      </c>
      <c r="AB190" s="3" t="s">
        <v>3</v>
      </c>
      <c r="AC190" s="1" t="s">
        <v>24</v>
      </c>
      <c r="AD190" s="1" t="s">
        <v>9</v>
      </c>
      <c r="AE190" s="1" t="s">
        <v>24</v>
      </c>
      <c r="AF190" s="1" t="s">
        <v>9</v>
      </c>
      <c r="AG190" s="1" t="s">
        <v>7</v>
      </c>
      <c r="AH190" s="1" t="s">
        <v>24</v>
      </c>
    </row>
    <row r="191" spans="1:34" ht="14.25" customHeight="1">
      <c r="A191" s="1">
        <v>238</v>
      </c>
      <c r="B191" s="1" t="s">
        <v>5596</v>
      </c>
      <c r="C191" s="1" t="s">
        <v>120</v>
      </c>
      <c r="D191" s="1" t="s">
        <v>11</v>
      </c>
      <c r="E191" s="3" t="s">
        <v>16</v>
      </c>
      <c r="G191" s="1" t="s">
        <v>948</v>
      </c>
      <c r="H191" s="1" t="s">
        <v>949</v>
      </c>
      <c r="R191" t="s">
        <v>121</v>
      </c>
      <c r="W191" s="1" t="str">
        <f>K191&amp;L191&amp;M191&amp;N191&amp;O191&amp;P191&amp;Q191&amp;R191&amp;S191&amp;T191</f>
        <v>CI_ Trade_ Contact. Department Name. Text</v>
      </c>
      <c r="X191" s="1" cm="1">
        <f t="array" ref="X191">_xlfn.IFS(LEN(K191)&gt;0,1,LEN(L191)&gt;0,2,LEN(M191)&gt;0,3,LEN(N191)&gt;0,4,LEN(O191)&gt;0,5,LEN(P191)&gt;0,6,LEN(Q191)&gt;0,7,LEN(R191)&gt;0,8,LEN(S191)&gt;0,9,LEN(T191)&gt;0,10,LEN(U191)&gt;0,11,LEN(V191)&gt;0,12,TRUE,13)</f>
        <v>8</v>
      </c>
      <c r="Y191" s="1" t="str">
        <f>IF(OR("ASMA"=D191,"MA"=D191),"rsm:","ram:")&amp;
IF("ABIE"=D191,
  SUBSTITUTE(
    SUBSTITUTE(
      SUBSTITUTE(W191,". Details","Type"),
      "_",""
    ),
    " ",""
  ),
  IF("ASMA"=D191,
  SUBSTITUTE(
    SUBSTITUTE(
      SUBSTITUTE(W191,". Details",""),
      "_",""
    ),
    " ",""
  ),
  SUBSTITUTE(
    SUBSTITUTE(
      SUBSTITUTE(
        SUBSTITUTE(
          SUBSTITUTE(
            SUBSTITUTE(
              MID(W191,FIND(".",W191)+2,LEN(W191)-FIND(".",W191)-1),
              "_",""
            ),
            "Identification",""
          ),
          "Text",""
        ),
        ".",""
      ),
      " ",""
    ),
    "Identifier","ID"
  )
))</f>
        <v>ram:DepartmentName</v>
      </c>
      <c r="Z191" s="1" t="str">
        <f>Z$188&amp;"/"&amp;Y191</f>
        <v>//rsm:CIIHSupplyChainTradeTransaction/ram:ApplicableCIIHSupplyChainTradeSettlement/ram:PayerCITradeParty/ram:DefinedCITradeContact/ram:DepartmentName</v>
      </c>
      <c r="AA191" s="1" t="s">
        <v>4729</v>
      </c>
      <c r="AB191" s="3" t="s">
        <v>3</v>
      </c>
      <c r="AC191" s="1" t="s">
        <v>24</v>
      </c>
      <c r="AD191" s="1" t="s">
        <v>9</v>
      </c>
      <c r="AE191" s="1" t="s">
        <v>50</v>
      </c>
      <c r="AF191" s="1" t="s">
        <v>9</v>
      </c>
      <c r="AG191" s="1" t="s">
        <v>7</v>
      </c>
      <c r="AH191" s="1" t="s">
        <v>24</v>
      </c>
    </row>
    <row r="192" spans="1:34" ht="14.25" customHeight="1">
      <c r="A192" s="1">
        <v>239</v>
      </c>
      <c r="B192" s="1" t="s">
        <v>5596</v>
      </c>
      <c r="C192" s="1" t="s">
        <v>122</v>
      </c>
      <c r="D192" s="1" t="s">
        <v>11</v>
      </c>
      <c r="E192" s="3" t="s">
        <v>16</v>
      </c>
      <c r="G192" s="1" t="s">
        <v>4205</v>
      </c>
      <c r="H192" s="1" t="s">
        <v>4206</v>
      </c>
      <c r="R192" t="s">
        <v>123</v>
      </c>
      <c r="W192" s="1" t="str">
        <f>K192&amp;L192&amp;M192&amp;N192&amp;O192&amp;P192&amp;Q192&amp;R192&amp;S192&amp;T192</f>
        <v>CI_ Trade_ Contact. Person_ Identification. Identifier</v>
      </c>
      <c r="X192" s="1" cm="1">
        <f t="array" ref="X192">_xlfn.IFS(LEN(K192)&gt;0,1,LEN(L192)&gt;0,2,LEN(M192)&gt;0,3,LEN(N192)&gt;0,4,LEN(O192)&gt;0,5,LEN(P192)&gt;0,6,LEN(Q192)&gt;0,7,LEN(R192)&gt;0,8,LEN(S192)&gt;0,9,LEN(T192)&gt;0,10,LEN(U192)&gt;0,11,LEN(V192)&gt;0,12,TRUE,13)</f>
        <v>8</v>
      </c>
      <c r="Y192" s="1" t="str">
        <f>IF(OR("ASMA"=D192,"MA"=D192),"rsm:","ram:")&amp;
IF("ABIE"=D192,
  SUBSTITUTE(
    SUBSTITUTE(
      SUBSTITUTE(W192,". Details","Type"),
      "_",""
    ),
    " ",""
  ),
  IF("ASMA"=D192,
  SUBSTITUTE(
    SUBSTITUTE(
      SUBSTITUTE(W192,". Details",""),
      "_",""
    ),
    " ",""
  ),
  SUBSTITUTE(
    SUBSTITUTE(
      SUBSTITUTE(
        SUBSTITUTE(
          SUBSTITUTE(
            SUBSTITUTE(
              MID(W192,FIND(".",W192)+2,LEN(W192)-FIND(".",W192)-1),
              "_",""
            ),
            "Identification",""
          ),
          "Text",""
        ),
        ".",""
      ),
      " ",""
    ),
    "Identifier","ID"
  )
))</f>
        <v>ram:PersonID</v>
      </c>
      <c r="Z192" s="1" t="str">
        <f>Z$188&amp;"/"&amp;Y192</f>
        <v>//rsm:CIIHSupplyChainTradeTransaction/ram:ApplicableCIIHSupplyChainTradeSettlement/ram:PayerCITradeParty/ram:DefinedCITradeContact/ram:PersonID</v>
      </c>
      <c r="AA192" s="1" t="s">
        <v>4730</v>
      </c>
      <c r="AB192" s="3" t="s">
        <v>3</v>
      </c>
      <c r="AC192" s="1" t="s">
        <v>35</v>
      </c>
      <c r="AD192" s="1" t="s">
        <v>36</v>
      </c>
      <c r="AE192" s="1" t="s">
        <v>50</v>
      </c>
      <c r="AF192" s="1" t="s">
        <v>9</v>
      </c>
      <c r="AG192" s="1" t="s">
        <v>7</v>
      </c>
      <c r="AH192" s="1" t="s">
        <v>24</v>
      </c>
    </row>
    <row r="193" spans="1:34" ht="14.25" customHeight="1">
      <c r="A193" s="1">
        <v>240</v>
      </c>
      <c r="B193" s="1" t="s">
        <v>5596</v>
      </c>
      <c r="C193" s="1" t="s">
        <v>124</v>
      </c>
      <c r="D193" s="1" t="s">
        <v>19</v>
      </c>
      <c r="E193" s="3" t="s">
        <v>16</v>
      </c>
      <c r="G193" s="1" t="s">
        <v>487</v>
      </c>
      <c r="H193" s="1" t="s">
        <v>488</v>
      </c>
      <c r="R193" t="s">
        <v>881</v>
      </c>
      <c r="W193" s="1" t="str">
        <f>K193&amp;L193&amp;M193&amp;N193&amp;O193&amp;P193&amp;Q193&amp;R193&amp;S193&amp;T193</f>
        <v>CI_ Trade_ Contact. Telephone. CI_ Universal_ Communication</v>
      </c>
      <c r="X193" s="1" cm="1">
        <f t="array" ref="X193">_xlfn.IFS(LEN(K193)&gt;0,1,LEN(L193)&gt;0,2,LEN(M193)&gt;0,3,LEN(N193)&gt;0,4,LEN(O193)&gt;0,5,LEN(P193)&gt;0,6,LEN(Q193)&gt;0,7,LEN(R193)&gt;0,8,LEN(S193)&gt;0,9,LEN(T193)&gt;0,10,LEN(U193)&gt;0,11,LEN(V193)&gt;0,12,TRUE,13)</f>
        <v>8</v>
      </c>
      <c r="Y193" s="1" t="str">
        <f>IF(OR("ASMA"=D193,"MA"=D193),"rsm:","ram:")&amp;
IF("ABIE"=D193,
  SUBSTITUTE(
    SUBSTITUTE(
      SUBSTITUTE(W193,". Details","Type"),
      "_",""
    ),
    " ",""
  ),
  IF("ASMA"=D193,
  SUBSTITUTE(
    SUBSTITUTE(
      SUBSTITUTE(W193,". Details",""),
      "_",""
    ),
    " ",""
  ),
  SUBSTITUTE(
    SUBSTITUTE(
      SUBSTITUTE(
        SUBSTITUTE(
          SUBSTITUTE(
            SUBSTITUTE(
              MID(W193,FIND(".",W193)+2,LEN(W193)-FIND(".",W193)-1),
              "_",""
            ),
            "Identification",""
          ),
          "Text",""
        ),
        ".",""
      ),
      " ",""
    ),
    "Identifier","ID"
  )
))</f>
        <v>ram:TelephoneCIUniversalCommunication</v>
      </c>
      <c r="Z193" s="1" t="str">
        <f>Z$188&amp;"/"&amp;Y193</f>
        <v>//rsm:CIIHSupplyChainTradeTransaction/ram:ApplicableCIIHSupplyChainTradeSettlement/ram:PayerCITradeParty/ram:DefinedCITradeContact/ram:TelephoneCIUniversalCommunication</v>
      </c>
      <c r="AA193" s="1" t="s">
        <v>4731</v>
      </c>
      <c r="AB193" s="3" t="s">
        <v>3</v>
      </c>
      <c r="AC193" s="1" t="s">
        <v>35</v>
      </c>
      <c r="AD193" s="1" t="s">
        <v>36</v>
      </c>
      <c r="AE193" s="1" t="s">
        <v>50</v>
      </c>
      <c r="AF193" s="1" t="s">
        <v>9</v>
      </c>
      <c r="AG193" s="1" t="s">
        <v>7</v>
      </c>
      <c r="AH193" s="1" t="s">
        <v>24</v>
      </c>
    </row>
    <row r="194" spans="1:34" ht="14.25" customHeight="1">
      <c r="A194" s="1">
        <v>242</v>
      </c>
      <c r="B194" s="1" t="s">
        <v>5596</v>
      </c>
      <c r="C194" s="1" t="s">
        <v>125</v>
      </c>
      <c r="D194" s="1" t="s">
        <v>11</v>
      </c>
      <c r="E194" s="3" t="s">
        <v>16</v>
      </c>
      <c r="G194" s="1" t="s">
        <v>950</v>
      </c>
      <c r="H194" s="1" t="s">
        <v>951</v>
      </c>
      <c r="T194" t="s">
        <v>882</v>
      </c>
      <c r="W194" s="1" t="str">
        <f>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IF(OR("ASMA"=D194,"MA"=D194),"rsm:","ram:")&amp;
IF("ABIE"=D194,
  SUBSTITUTE(
    SUBSTITUTE(
      SUBSTITUTE(W194,". Details","Type"),
      "_",""
    ),
    " ",""
  ),
  IF("ASMA"=D194,
  SUBSTITUTE(
    SUBSTITUTE(
      SUBSTITUTE(W194,". Details",""),
      "_",""
    ),
    " ",""
  ),
  SUBSTITUTE(
    SUBSTITUTE(
      SUBSTITUTE(
        SUBSTITUTE(
          SUBSTITUTE(
            SUBSTITUTE(
              MID(W194,FIND(".",W194)+2,LEN(W194)-FIND(".",W194)-1),
              "_",""
            ),
            "Identification",""
          ),
          "Text",""
        ),
        ".",""
      ),
      " ",""
    ),
    "Identifier","ID"
  )
))</f>
        <v>ram:CompleteNumber</v>
      </c>
      <c r="Z194" s="1" t="str">
        <f>Z193&amp;"/"&amp;Y194</f>
        <v>//rsm:CIIHSupplyChainTradeTransaction/ram:ApplicableCIIHSupplyChainTradeSettlement/ram:PayerCITradeParty/ram:DefinedCITradeContact/ram:TelephoneCIUniversalCommunication/ram:CompleteNumber</v>
      </c>
      <c r="AA194" s="1" t="s">
        <v>4732</v>
      </c>
      <c r="AB194" s="3" t="s">
        <v>3</v>
      </c>
      <c r="AC194" s="1" t="s">
        <v>144</v>
      </c>
      <c r="AD194" s="1" t="s">
        <v>36</v>
      </c>
      <c r="AE194" s="1" t="s">
        <v>50</v>
      </c>
      <c r="AF194" s="1" t="s">
        <v>9</v>
      </c>
      <c r="AG194" s="1" t="s">
        <v>7</v>
      </c>
      <c r="AH194" s="1" t="s">
        <v>24</v>
      </c>
    </row>
    <row r="195" spans="1:34" ht="14.25" customHeight="1">
      <c r="A195" s="1">
        <v>243</v>
      </c>
      <c r="B195" s="1" t="s">
        <v>5596</v>
      </c>
      <c r="C195" s="1" t="s">
        <v>126</v>
      </c>
      <c r="D195" s="1" t="s">
        <v>19</v>
      </c>
      <c r="E195" s="3" t="s">
        <v>16</v>
      </c>
      <c r="G195" s="1" t="s">
        <v>491</v>
      </c>
      <c r="H195" s="1" t="s">
        <v>492</v>
      </c>
      <c r="R195" t="s">
        <v>883</v>
      </c>
      <c r="W195" s="1" t="str">
        <f>K195&amp;L195&amp;M195&amp;N195&amp;O195&amp;P195&amp;Q195&amp;R195&amp;S195&amp;T195</f>
        <v>CI_ Trade_ Contact. Fax. CI_ Universal_ Communication</v>
      </c>
      <c r="X195" s="1" cm="1">
        <f t="array" ref="X195">_xlfn.IFS(LEN(K195)&gt;0,1,LEN(L195)&gt;0,2,LEN(M195)&gt;0,3,LEN(N195)&gt;0,4,LEN(O195)&gt;0,5,LEN(P195)&gt;0,6,LEN(Q195)&gt;0,7,LEN(R195)&gt;0,8,LEN(S195)&gt;0,9,LEN(T195)&gt;0,10,LEN(U195)&gt;0,11,LEN(V195)&gt;0,12,TRUE,13)</f>
        <v>8</v>
      </c>
      <c r="Y195" s="1" t="str">
        <f>IF(OR("ASMA"=D195,"MA"=D195),"rsm:","ram:")&amp;
IF("ABIE"=D195,
  SUBSTITUTE(
    SUBSTITUTE(
      SUBSTITUTE(W195,". Details","Type"),
      "_",""
    ),
    " ",""
  ),
  IF("ASMA"=D195,
  SUBSTITUTE(
    SUBSTITUTE(
      SUBSTITUTE(W195,". Details",""),
      "_",""
    ),
    " ",""
  ),
  SUBSTITUTE(
    SUBSTITUTE(
      SUBSTITUTE(
        SUBSTITUTE(
          SUBSTITUTE(
            SUBSTITUTE(
              MID(W195,FIND(".",W195)+2,LEN(W195)-FIND(".",W195)-1),
              "_",""
            ),
            "Identification",""
          ),
          "Text",""
        ),
        ".",""
      ),
      " ",""
    ),
    "Identifier","ID"
  )
))</f>
        <v>ram:FaxCIUniversalCommunication</v>
      </c>
      <c r="Z195" s="1" t="str">
        <f>Z$188&amp;"/"&amp;Y195</f>
        <v>//rsm:CIIHSupplyChainTradeTransaction/ram:ApplicableCIIHSupplyChainTradeSettlement/ram:PayerCITradeParty/ram:DefinedCITradeContact/ram:FaxCIUniversalCommunication</v>
      </c>
      <c r="AA195" s="1" t="s">
        <v>4733</v>
      </c>
      <c r="AB195" s="3" t="s">
        <v>178</v>
      </c>
      <c r="AC195" s="1" t="s">
        <v>24</v>
      </c>
      <c r="AD195" s="1" t="s">
        <v>9</v>
      </c>
      <c r="AE195" s="1" t="s">
        <v>24</v>
      </c>
      <c r="AF195" s="1" t="s">
        <v>9</v>
      </c>
      <c r="AG195" s="1" t="s">
        <v>7</v>
      </c>
      <c r="AH195" s="1" t="s">
        <v>24</v>
      </c>
    </row>
    <row r="196" spans="1:34" ht="14.25" customHeight="1">
      <c r="A196" s="1">
        <v>245</v>
      </c>
      <c r="B196" s="1" t="s">
        <v>5596</v>
      </c>
      <c r="C196" s="1" t="s">
        <v>125</v>
      </c>
      <c r="D196" s="1" t="s">
        <v>11</v>
      </c>
      <c r="E196" s="3" t="s">
        <v>16</v>
      </c>
      <c r="G196" s="1" t="s">
        <v>952</v>
      </c>
      <c r="H196" s="1" t="s">
        <v>953</v>
      </c>
      <c r="T196" t="s">
        <v>882</v>
      </c>
      <c r="W196" s="1" t="str">
        <f>K196&amp;L196&amp;M196&amp;N196&amp;O196&amp;P196&amp;Q196&amp;R196&amp;S196&amp;T196</f>
        <v>CI_ Universal_ Communication. Complete Number. Text</v>
      </c>
      <c r="X196" s="1" cm="1">
        <f t="array" ref="X196">_xlfn.IFS(LEN(K196)&gt;0,1,LEN(L196)&gt;0,2,LEN(M196)&gt;0,3,LEN(N196)&gt;0,4,LEN(O196)&gt;0,5,LEN(P196)&gt;0,6,LEN(Q196)&gt;0,7,LEN(R196)&gt;0,8,LEN(S196)&gt;0,9,LEN(T196)&gt;0,10,LEN(U196)&gt;0,11,LEN(V196)&gt;0,12,TRUE,13)</f>
        <v>10</v>
      </c>
      <c r="Y196" s="1" t="str">
        <f>IF(OR("ASMA"=D196,"MA"=D196),"rsm:","ram:")&amp;
IF("ABIE"=D196,
  SUBSTITUTE(
    SUBSTITUTE(
      SUBSTITUTE(W196,". Details","Type"),
      "_",""
    ),
    " ",""
  ),
  IF("ASMA"=D196,
  SUBSTITUTE(
    SUBSTITUTE(
      SUBSTITUTE(W196,". Details",""),
      "_",""
    ),
    " ",""
  ),
  SUBSTITUTE(
    SUBSTITUTE(
      SUBSTITUTE(
        SUBSTITUTE(
          SUBSTITUTE(
            SUBSTITUTE(
              MID(W196,FIND(".",W196)+2,LEN(W196)-FIND(".",W196)-1),
              "_",""
            ),
            "Identification",""
          ),
          "Text",""
        ),
        ".",""
      ),
      " ",""
    ),
    "Identifier","ID"
  )
))</f>
        <v>ram:CompleteNumber</v>
      </c>
      <c r="Z196" s="1" t="str">
        <f>Z195&amp;"/"&amp;Y196</f>
        <v>//rsm:CIIHSupplyChainTradeTransaction/ram:ApplicableCIIHSupplyChainTradeSettlement/ram:PayerCITradeParty/ram:DefinedCITradeContact/ram:FaxCIUniversalCommunication/ram:CompleteNumber</v>
      </c>
      <c r="AA196" s="1" t="s">
        <v>4734</v>
      </c>
      <c r="AB196" s="3" t="s">
        <v>178</v>
      </c>
      <c r="AC196" s="1" t="s">
        <v>255</v>
      </c>
      <c r="AD196" s="1" t="s">
        <v>36</v>
      </c>
      <c r="AE196" s="1" t="s">
        <v>50</v>
      </c>
      <c r="AF196" s="1" t="s">
        <v>9</v>
      </c>
      <c r="AG196" s="1" t="s">
        <v>7</v>
      </c>
      <c r="AH196" s="1" t="s">
        <v>24</v>
      </c>
    </row>
    <row r="197" spans="1:34" ht="14.25" customHeight="1">
      <c r="A197" s="1">
        <v>246</v>
      </c>
      <c r="B197" s="1" t="s">
        <v>5596</v>
      </c>
      <c r="C197" s="1" t="s">
        <v>127</v>
      </c>
      <c r="D197" s="1" t="s">
        <v>19</v>
      </c>
      <c r="E197" s="3" t="s">
        <v>16</v>
      </c>
      <c r="G197" s="1" t="s">
        <v>495</v>
      </c>
      <c r="H197" s="1" t="s">
        <v>496</v>
      </c>
      <c r="R197" t="s">
        <v>885</v>
      </c>
      <c r="W197" s="1" t="str">
        <f>K197&amp;L197&amp;M197&amp;N197&amp;O197&amp;P197&amp;Q197&amp;R197&amp;S197&amp;T197</f>
        <v>CI_ Trade_ Contact. Email_ URI. CI_ Universal_ Communication</v>
      </c>
      <c r="X197" s="1" cm="1">
        <f t="array" ref="X197">_xlfn.IFS(LEN(K197)&gt;0,1,LEN(L197)&gt;0,2,LEN(M197)&gt;0,3,LEN(N197)&gt;0,4,LEN(O197)&gt;0,5,LEN(P197)&gt;0,6,LEN(Q197)&gt;0,7,LEN(R197)&gt;0,8,LEN(S197)&gt;0,9,LEN(T197)&gt;0,10,LEN(U197)&gt;0,11,LEN(V197)&gt;0,12,TRUE,13)</f>
        <v>8</v>
      </c>
      <c r="Y197" s="1" t="str">
        <f>IF(OR("ASMA"=D197,"MA"=D197),"rsm:","ram:")&amp;
IF("ABIE"=D197,
  SUBSTITUTE(
    SUBSTITUTE(
      SUBSTITUTE(W197,". Details","Type"),
      "_",""
    ),
    " ",""
  ),
  IF("ASMA"=D197,
  SUBSTITUTE(
    SUBSTITUTE(
      SUBSTITUTE(W197,". Details",""),
      "_",""
    ),
    " ",""
  ),
  SUBSTITUTE(
    SUBSTITUTE(
      SUBSTITUTE(
        SUBSTITUTE(
          SUBSTITUTE(
            SUBSTITUTE(
              MID(W197,FIND(".",W197)+2,LEN(W197)-FIND(".",W197)-1),
              "_",""
            ),
            "Identification",""
          ),
          "Text",""
        ),
        ".",""
      ),
      " ",""
    ),
    "Identifier","ID"
  )
))</f>
        <v>ram:EmailURICIUniversalCommunication</v>
      </c>
      <c r="Z197" s="1" t="str">
        <f>Z$188&amp;"/"&amp;Y197</f>
        <v>//rsm:CIIHSupplyChainTradeTransaction/ram:ApplicableCIIHSupplyChainTradeSettlement/ram:PayerCITradeParty/ram:DefinedCITradeContact/ram:EmailURICIUniversalCommunication</v>
      </c>
      <c r="AA197" s="1" t="s">
        <v>4735</v>
      </c>
      <c r="AB197" s="3" t="s">
        <v>178</v>
      </c>
      <c r="AC197" s="1" t="s">
        <v>255</v>
      </c>
      <c r="AD197" s="1" t="s">
        <v>36</v>
      </c>
      <c r="AE197" s="1" t="s">
        <v>50</v>
      </c>
      <c r="AF197" s="1" t="s">
        <v>9</v>
      </c>
      <c r="AG197" s="1" t="s">
        <v>7</v>
      </c>
      <c r="AH197" s="1" t="s">
        <v>24</v>
      </c>
    </row>
    <row r="198" spans="1:34" ht="14.25" customHeight="1">
      <c r="A198" s="1">
        <v>248</v>
      </c>
      <c r="B198" s="1" t="s">
        <v>5596</v>
      </c>
      <c r="C198" s="1" t="s">
        <v>128</v>
      </c>
      <c r="D198" s="1" t="s">
        <v>11</v>
      </c>
      <c r="E198" s="3" t="s">
        <v>16</v>
      </c>
      <c r="G198" s="1" t="s">
        <v>954</v>
      </c>
      <c r="H198" s="1" t="s">
        <v>955</v>
      </c>
      <c r="T198" t="s">
        <v>886</v>
      </c>
      <c r="W198" s="1" t="str">
        <f>K198&amp;L198&amp;M198&amp;N198&amp;O198&amp;P198&amp;Q198&amp;R198&amp;S198&amp;T198</f>
        <v>CI_ Universal_ Communication. URI. Identifier</v>
      </c>
      <c r="X198" s="1" cm="1">
        <f t="array" ref="X198">_xlfn.IFS(LEN(K198)&gt;0,1,LEN(L198)&gt;0,2,LEN(M198)&gt;0,3,LEN(N198)&gt;0,4,LEN(O198)&gt;0,5,LEN(P198)&gt;0,6,LEN(Q198)&gt;0,7,LEN(R198)&gt;0,8,LEN(S198)&gt;0,9,LEN(T198)&gt;0,10,LEN(U198)&gt;0,11,LEN(V198)&gt;0,12,TRUE,13)</f>
        <v>10</v>
      </c>
      <c r="Y198" s="1" t="str">
        <f>IF(OR("ASMA"=D198,"MA"=D198),"rsm:","ram:")&amp;
IF("ABIE"=D198,
  SUBSTITUTE(
    SUBSTITUTE(
      SUBSTITUTE(W198,". Details","Type"),
      "_",""
    ),
    " ",""
  ),
  IF("ASMA"=D198,
  SUBSTITUTE(
    SUBSTITUTE(
      SUBSTITUTE(W198,". Details",""),
      "_",""
    ),
    " ",""
  ),
  SUBSTITUTE(
    SUBSTITUTE(
      SUBSTITUTE(
        SUBSTITUTE(
          SUBSTITUTE(
            SUBSTITUTE(
              MID(W198,FIND(".",W198)+2,LEN(W198)-FIND(".",W198)-1),
              "_",""
            ),
            "Identification",""
          ),
          "Text",""
        ),
        ".",""
      ),
      " ",""
    ),
    "Identifier","ID"
  )
))</f>
        <v>ram:URIID</v>
      </c>
      <c r="Z198" s="1" t="str">
        <f>Z197&amp;"/"&amp;Y198</f>
        <v>//rsm:CIIHSupplyChainTradeTransaction/ram:ApplicableCIIHSupplyChainTradeSettlement/ram:PayerCITradeParty/ram:DefinedCITradeContact/ram:EmailURICIUniversalCommunication/ram:URIID</v>
      </c>
      <c r="AA198" s="1" t="s">
        <v>4736</v>
      </c>
      <c r="AB198" s="3" t="s">
        <v>6</v>
      </c>
      <c r="AC198" s="1" t="s">
        <v>73</v>
      </c>
      <c r="AD198" s="1" t="s">
        <v>184</v>
      </c>
      <c r="AE198" s="1" t="s">
        <v>50</v>
      </c>
      <c r="AF198" s="1" t="s">
        <v>9</v>
      </c>
      <c r="AG198" s="1" t="s">
        <v>7</v>
      </c>
      <c r="AH198" s="1" t="s">
        <v>24</v>
      </c>
    </row>
    <row r="199" spans="1:34" ht="14.25" customHeight="1">
      <c r="A199" s="1">
        <v>249</v>
      </c>
      <c r="B199" s="1" t="s">
        <v>5596</v>
      </c>
      <c r="C199" s="1" t="s">
        <v>129</v>
      </c>
      <c r="D199" s="1" t="s">
        <v>19</v>
      </c>
      <c r="E199" s="3" t="s">
        <v>16</v>
      </c>
      <c r="G199" s="1" t="s">
        <v>956</v>
      </c>
      <c r="H199" s="1" t="s">
        <v>957</v>
      </c>
      <c r="P199" t="s">
        <v>299</v>
      </c>
      <c r="W199" s="1" t="str">
        <f>K199&amp;L199&amp;M199&amp;N199&amp;O199&amp;P199&amp;Q199&amp;R199&amp;S199&amp;T199</f>
        <v>CI_ Trade_ Party. Postal. CI_ Trade_ Address</v>
      </c>
      <c r="X199" s="1" cm="1">
        <f t="array" ref="X199">_xlfn.IFS(LEN(K199)&gt;0,1,LEN(L199)&gt;0,2,LEN(M199)&gt;0,3,LEN(N199)&gt;0,4,LEN(O199)&gt;0,5,LEN(P199)&gt;0,6,LEN(Q199)&gt;0,7,LEN(R199)&gt;0,8,LEN(S199)&gt;0,9,LEN(T199)&gt;0,10,LEN(U199)&gt;0,11,LEN(V199)&gt;0,12,TRUE,13)</f>
        <v>6</v>
      </c>
      <c r="Y199" s="1" t="str">
        <f>IF(OR("ASMA"=D199,"MA"=D199),"rsm:","ram:")&amp;
IF("ABIE"=D199,
  SUBSTITUTE(
    SUBSTITUTE(
      SUBSTITUTE(W199,". Details","Type"),
      "_",""
    ),
    " ",""
  ),
  IF("ASMA"=D199,
  SUBSTITUTE(
    SUBSTITUTE(
      SUBSTITUTE(W199,". Details",""),
      "_",""
    ),
    " ",""
  ),
  SUBSTITUTE(
    SUBSTITUTE(
      SUBSTITUTE(
        SUBSTITUTE(
          SUBSTITUTE(
            SUBSTITUTE(
              MID(W199,FIND(".",W199)+2,LEN(W199)-FIND(".",W199)-1),
              "_",""
            ),
            "Identification",""
          ),
          "Text",""
        ),
        ".",""
      ),
      " ",""
    ),
    "Identifier","ID"
  )
))</f>
        <v>ram:PostalCITradeAddress</v>
      </c>
      <c r="Z199" s="1" t="str">
        <f>Z$184&amp;"/"&amp;Y199</f>
        <v>//rsm:CIIHSupplyChainTradeTransaction/ram:ApplicableCIIHSupplyChainTradeSettlement/ram:PayerCITradeParty/ram:PostalCITradeAddress</v>
      </c>
      <c r="AA199" s="1" t="s">
        <v>4737</v>
      </c>
      <c r="AB199" s="3" t="s">
        <v>3</v>
      </c>
      <c r="AC199" s="1" t="s">
        <v>24</v>
      </c>
      <c r="AD199" s="1" t="s">
        <v>184</v>
      </c>
      <c r="AE199" s="1" t="s">
        <v>24</v>
      </c>
      <c r="AF199" s="1" t="s">
        <v>9</v>
      </c>
      <c r="AG199" s="1" t="s">
        <v>7</v>
      </c>
      <c r="AH199" s="1" t="s">
        <v>24</v>
      </c>
    </row>
    <row r="200" spans="1:34" ht="14.25" customHeight="1">
      <c r="A200" s="1">
        <v>251</v>
      </c>
      <c r="B200" s="1" t="s">
        <v>5596</v>
      </c>
      <c r="C200" s="1" t="s">
        <v>130</v>
      </c>
      <c r="D200" s="1" t="s">
        <v>11</v>
      </c>
      <c r="E200" s="3" t="s">
        <v>16</v>
      </c>
      <c r="G200" s="1" t="s">
        <v>958</v>
      </c>
      <c r="H200" s="1" t="s">
        <v>959</v>
      </c>
      <c r="R200" t="s">
        <v>300</v>
      </c>
      <c r="W200" s="1" t="str">
        <f>K200&amp;L200&amp;M200&amp;N200&amp;O200&amp;P200&amp;Q200&amp;R200&amp;S200&amp;T200</f>
        <v>CI_ Trade_ Address. Postcode. Code</v>
      </c>
      <c r="X200" s="1" cm="1">
        <f t="array" ref="X200">_xlfn.IFS(LEN(K200)&gt;0,1,LEN(L200)&gt;0,2,LEN(M200)&gt;0,3,LEN(N200)&gt;0,4,LEN(O200)&gt;0,5,LEN(P200)&gt;0,6,LEN(Q200)&gt;0,7,LEN(R200)&gt;0,8,LEN(S200)&gt;0,9,LEN(T200)&gt;0,10,LEN(U200)&gt;0,11,LEN(V200)&gt;0,12,TRUE,13)</f>
        <v>8</v>
      </c>
      <c r="Y200" s="1" t="str">
        <f>IF(OR("ASMA"=D200,"MA"=D200),"rsm:","ram:")&amp;
IF("ABIE"=D200,
  SUBSTITUTE(
    SUBSTITUTE(
      SUBSTITUTE(W200,". Details","Type"),
      "_",""
    ),
    " ",""
  ),
  IF("ASMA"=D200,
  SUBSTITUTE(
    SUBSTITUTE(
      SUBSTITUTE(W200,". Details",""),
      "_",""
    ),
    " ",""
  ),
  SUBSTITUTE(
    SUBSTITUTE(
      SUBSTITUTE(
        SUBSTITUTE(
          SUBSTITUTE(
            SUBSTITUTE(
              MID(W200,FIND(".",W200)+2,LEN(W200)-FIND(".",W200)-1),
              "_",""
            ),
            "Identification",""
          ),
          "Text",""
        ),
        ".",""
      ),
      " ",""
    ),
    "Identifier","ID"
  )
))</f>
        <v>ram:PostcodeCode</v>
      </c>
      <c r="Z200" s="1" t="str">
        <f>Z$199&amp;"/"&amp;Y200</f>
        <v>//rsm:CIIHSupplyChainTradeTransaction/ram:ApplicableCIIHSupplyChainTradeSettlement/ram:PayerCITradeParty/ram:PostalCITradeAddress/ram:PostcodeCode</v>
      </c>
      <c r="AA200" s="1" t="s">
        <v>4738</v>
      </c>
      <c r="AB200" s="3" t="s">
        <v>3</v>
      </c>
      <c r="AC200" s="1" t="s">
        <v>255</v>
      </c>
      <c r="AD200" s="1" t="s">
        <v>36</v>
      </c>
      <c r="AE200" s="1" t="s">
        <v>50</v>
      </c>
      <c r="AF200" s="1" t="s">
        <v>9</v>
      </c>
      <c r="AG200" s="1" t="s">
        <v>7</v>
      </c>
      <c r="AH200" s="1" t="s">
        <v>24</v>
      </c>
    </row>
    <row r="201" spans="1:34" ht="14.25" customHeight="1">
      <c r="A201" s="1">
        <v>252</v>
      </c>
      <c r="B201" s="1" t="s">
        <v>5596</v>
      </c>
      <c r="C201" s="1" t="s">
        <v>131</v>
      </c>
      <c r="D201" s="1" t="s">
        <v>11</v>
      </c>
      <c r="E201" s="3" t="s">
        <v>16</v>
      </c>
      <c r="G201" s="1" t="s">
        <v>960</v>
      </c>
      <c r="H201" s="1" t="s">
        <v>961</v>
      </c>
      <c r="R201" t="s">
        <v>301</v>
      </c>
      <c r="W201" s="1" t="str">
        <f>K201&amp;L201&amp;M201&amp;N201&amp;O201&amp;P201&amp;Q201&amp;R201&amp;S201&amp;T201</f>
        <v>CI_ Trade_ Address. Line One. Text</v>
      </c>
      <c r="X201" s="1" cm="1">
        <f t="array" ref="X201">_xlfn.IFS(LEN(K201)&gt;0,1,LEN(L201)&gt;0,2,LEN(M201)&gt;0,3,LEN(N201)&gt;0,4,LEN(O201)&gt;0,5,LEN(P201)&gt;0,6,LEN(Q201)&gt;0,7,LEN(R201)&gt;0,8,LEN(S201)&gt;0,9,LEN(T201)&gt;0,10,LEN(U201)&gt;0,11,LEN(V201)&gt;0,12,TRUE,13)</f>
        <v>8</v>
      </c>
      <c r="Y201" s="1" t="str">
        <f>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4739</v>
      </c>
      <c r="AB201" s="3" t="s">
        <v>3</v>
      </c>
      <c r="AC201" s="1" t="s">
        <v>255</v>
      </c>
      <c r="AD201" s="1" t="s">
        <v>36</v>
      </c>
      <c r="AE201" s="1" t="s">
        <v>50</v>
      </c>
      <c r="AF201" s="1" t="s">
        <v>9</v>
      </c>
      <c r="AG201" s="1" t="s">
        <v>7</v>
      </c>
      <c r="AH201" s="1" t="s">
        <v>24</v>
      </c>
    </row>
    <row r="202" spans="1:34" ht="14.25" customHeight="1">
      <c r="A202" s="1">
        <v>253</v>
      </c>
      <c r="B202" s="1" t="s">
        <v>5596</v>
      </c>
      <c r="C202" s="1" t="s">
        <v>132</v>
      </c>
      <c r="D202" s="1" t="s">
        <v>11</v>
      </c>
      <c r="E202" s="3" t="s">
        <v>16</v>
      </c>
      <c r="G202" s="1" t="s">
        <v>962</v>
      </c>
      <c r="H202" s="1" t="s">
        <v>963</v>
      </c>
      <c r="R202" t="s">
        <v>133</v>
      </c>
      <c r="W202" s="1" t="str">
        <f>K202&amp;L202&amp;M202&amp;N202&amp;O202&amp;P202&amp;Q202&amp;R202&amp;S202&amp;T202</f>
        <v>CI_ Trade_ Address. Line Two. Text</v>
      </c>
      <c r="X202" s="1" cm="1">
        <f t="array" ref="X202">_xlfn.IFS(LEN(K202)&gt;0,1,LEN(L202)&gt;0,2,LEN(M202)&gt;0,3,LEN(N202)&gt;0,4,LEN(O202)&gt;0,5,LEN(P202)&gt;0,6,LEN(Q202)&gt;0,7,LEN(R202)&gt;0,8,LEN(S202)&gt;0,9,LEN(T202)&gt;0,10,LEN(U202)&gt;0,11,LEN(V202)&gt;0,12,TRUE,13)</f>
        <v>8</v>
      </c>
      <c r="Y202" s="1" t="str">
        <f>IF(OR("ASMA"=D202,"MA"=D202),"rsm:","ram:")&amp;
IF("ABIE"=D202,
  SUBSTITUTE(
    SUBSTITUTE(
      SUBSTITUTE(W202,". Details","Type"),
      "_",""
    ),
    " ",""
  ),
  IF("ASMA"=D202,
  SUBSTITUTE(
    SUBSTITUTE(
      SUBSTITUTE(W202,". Details",""),
      "_",""
    ),
    " ",""
  ),
  SUBSTITUTE(
    SUBSTITUTE(
      SUBSTITUTE(
        SUBSTITUTE(
          SUBSTITUTE(
            SUBSTITUTE(
              MID(W202,FIND(".",W202)+2,LEN(W202)-FIND(".",W202)-1),
              "_",""
            ),
            "Identification",""
          ),
          "Text",""
        ),
        ".",""
      ),
      " ",""
    ),
    "Identifier","ID"
  )
))</f>
        <v>ram:LineTwo</v>
      </c>
      <c r="Z202" s="1" t="str">
        <f>Z$199&amp;"/"&amp;Y202</f>
        <v>//rsm:CIIHSupplyChainTradeTransaction/ram:ApplicableCIIHSupplyChainTradeSettlement/ram:PayerCITradeParty/ram:PostalCITradeAddress/ram:LineTwo</v>
      </c>
      <c r="AA202" s="1" t="s">
        <v>4740</v>
      </c>
      <c r="AB202" s="3" t="s">
        <v>3</v>
      </c>
      <c r="AC202" s="1" t="s">
        <v>24</v>
      </c>
      <c r="AD202" s="1" t="s">
        <v>184</v>
      </c>
      <c r="AE202" s="1" t="s">
        <v>50</v>
      </c>
      <c r="AF202" s="1" t="s">
        <v>9</v>
      </c>
      <c r="AG202" s="1" t="s">
        <v>7</v>
      </c>
      <c r="AH202" s="1" t="s">
        <v>24</v>
      </c>
    </row>
    <row r="203" spans="1:34" ht="14.25" customHeight="1">
      <c r="A203" s="1">
        <v>254</v>
      </c>
      <c r="B203" s="1" t="s">
        <v>5596</v>
      </c>
      <c r="C203" s="1" t="s">
        <v>134</v>
      </c>
      <c r="D203" s="1" t="s">
        <v>11</v>
      </c>
      <c r="E203" s="3" t="s">
        <v>16</v>
      </c>
      <c r="G203" s="1" t="s">
        <v>964</v>
      </c>
      <c r="H203" s="1" t="s">
        <v>965</v>
      </c>
      <c r="R203" t="s">
        <v>135</v>
      </c>
      <c r="W203" s="1" t="str">
        <f>K203&amp;L203&amp;M203&amp;N203&amp;O203&amp;P203&amp;Q203&amp;R203&amp;S203&amp;T203</f>
        <v>CI_ Trade_ Address. Line Three. Text</v>
      </c>
      <c r="X203" s="1" cm="1">
        <f t="array" ref="X203">_xlfn.IFS(LEN(K203)&gt;0,1,LEN(L203)&gt;0,2,LEN(M203)&gt;0,3,LEN(N203)&gt;0,4,LEN(O203)&gt;0,5,LEN(P203)&gt;0,6,LEN(Q203)&gt;0,7,LEN(R203)&gt;0,8,LEN(S203)&gt;0,9,LEN(T203)&gt;0,10,LEN(U203)&gt;0,11,LEN(V203)&gt;0,12,TRUE,13)</f>
        <v>8</v>
      </c>
      <c r="Y203" s="1" t="str">
        <f>IF(OR("ASMA"=D203,"MA"=D203),"rsm:","ram:")&amp;
IF("ABIE"=D203,
  SUBSTITUTE(
    SUBSTITUTE(
      SUBSTITUTE(W203,". Details","Type"),
      "_",""
    ),
    " ",""
  ),
  IF("ASMA"=D203,
  SUBSTITUTE(
    SUBSTITUTE(
      SUBSTITUTE(W203,". Details",""),
      "_",""
    ),
    " ",""
  ),
  SUBSTITUTE(
    SUBSTITUTE(
      SUBSTITUTE(
        SUBSTITUTE(
          SUBSTITUTE(
            SUBSTITUTE(
              MID(W203,FIND(".",W203)+2,LEN(W203)-FIND(".",W203)-1),
              "_",""
            ),
            "Identification",""
          ),
          "Text",""
        ),
        ".",""
      ),
      " ",""
    ),
    "Identifier","ID"
  )
))</f>
        <v>ram:LineThree</v>
      </c>
      <c r="Z203" s="1" t="str">
        <f>Z$199&amp;"/"&amp;Y203</f>
        <v>//rsm:CIIHSupplyChainTradeTransaction/ram:ApplicableCIIHSupplyChainTradeSettlement/ram:PayerCITradeParty/ram:PostalCITradeAddress/ram:LineThree</v>
      </c>
      <c r="AA203" s="1" t="s">
        <v>4741</v>
      </c>
      <c r="AB203" s="3" t="s">
        <v>3</v>
      </c>
      <c r="AC203" s="1" t="s">
        <v>73</v>
      </c>
      <c r="AD203" s="1" t="s">
        <v>59</v>
      </c>
      <c r="AE203" s="1" t="s">
        <v>50</v>
      </c>
      <c r="AF203" s="1" t="s">
        <v>9</v>
      </c>
      <c r="AG203" s="1" t="s">
        <v>7</v>
      </c>
      <c r="AH203" s="1" t="s">
        <v>24</v>
      </c>
    </row>
    <row r="204" spans="1:34" ht="14.25" customHeight="1">
      <c r="A204" s="1">
        <v>255</v>
      </c>
      <c r="B204" s="1" t="s">
        <v>5596</v>
      </c>
      <c r="C204" s="1" t="s">
        <v>136</v>
      </c>
      <c r="D204" s="1" t="s">
        <v>11</v>
      </c>
      <c r="E204" s="3" t="s">
        <v>21</v>
      </c>
      <c r="G204" s="1" t="s">
        <v>966</v>
      </c>
      <c r="H204" s="1" t="s">
        <v>967</v>
      </c>
      <c r="R204" t="s">
        <v>137</v>
      </c>
      <c r="W204" s="1" t="str">
        <f>K204&amp;L204&amp;M204&amp;N204&amp;O204&amp;P204&amp;Q204&amp;R204&amp;S204&amp;T204</f>
        <v>CI_ Trade_ Address. Country. Identifier</v>
      </c>
      <c r="X204" s="1" cm="1">
        <f t="array" ref="X204">_xlfn.IFS(LEN(K204)&gt;0,1,LEN(L204)&gt;0,2,LEN(M204)&gt;0,3,LEN(N204)&gt;0,4,LEN(O204)&gt;0,5,LEN(P204)&gt;0,6,LEN(Q204)&gt;0,7,LEN(R204)&gt;0,8,LEN(S204)&gt;0,9,LEN(T204)&gt;0,10,LEN(U204)&gt;0,11,LEN(V204)&gt;0,12,TRUE,13)</f>
        <v>8</v>
      </c>
      <c r="Y204" s="1" t="str">
        <f>IF(OR("ASMA"=D204,"MA"=D204),"rsm:","ram:")&amp;
IF("ABIE"=D204,
  SUBSTITUTE(
    SUBSTITUTE(
      SUBSTITUTE(W204,". Details","Type"),
      "_",""
    ),
    " ",""
  ),
  IF("ASMA"=D204,
  SUBSTITUTE(
    SUBSTITUTE(
      SUBSTITUTE(W204,". Details",""),
      "_",""
    ),
    " ",""
  ),
  SUBSTITUTE(
    SUBSTITUTE(
      SUBSTITUTE(
        SUBSTITUTE(
          SUBSTITUTE(
            SUBSTITUTE(
              MID(W204,FIND(".",W204)+2,LEN(W204)-FIND(".",W204)-1),
              "_",""
            ),
            "Identification",""
          ),
          "Text",""
        ),
        ".",""
      ),
      " ",""
    ),
    "Identifier","ID"
  )
))</f>
        <v>ram:CountryID</v>
      </c>
      <c r="Z204" s="1" t="str">
        <f>Z$199&amp;"/"&amp;Y204</f>
        <v>//rsm:CIIHSupplyChainTradeTransaction/ram:ApplicableCIIHSupplyChainTradeSettlement/ram:PayerCITradeParty/ram:PostalCITradeAddress/ram:CountryID</v>
      </c>
      <c r="AA204" s="1" t="s">
        <v>4742</v>
      </c>
      <c r="AB204" s="3" t="s">
        <v>6</v>
      </c>
      <c r="AC204" s="1" t="s">
        <v>24</v>
      </c>
      <c r="AD204" s="1" t="s">
        <v>184</v>
      </c>
      <c r="AE204" s="1" t="s">
        <v>24</v>
      </c>
      <c r="AF204" s="1" t="s">
        <v>9</v>
      </c>
      <c r="AG204" s="1" t="s">
        <v>7</v>
      </c>
      <c r="AH204" s="1" t="s">
        <v>434</v>
      </c>
    </row>
    <row r="205" spans="1:34" ht="14.25" customHeight="1">
      <c r="A205" s="1">
        <v>256</v>
      </c>
      <c r="B205" s="1" t="s">
        <v>5596</v>
      </c>
      <c r="C205" s="1" t="s">
        <v>173</v>
      </c>
      <c r="D205" s="1" t="s">
        <v>19</v>
      </c>
      <c r="E205" s="3" t="s">
        <v>16</v>
      </c>
      <c r="G205" s="1" t="s">
        <v>968</v>
      </c>
      <c r="H205" s="1" t="s">
        <v>969</v>
      </c>
      <c r="N205" t="s">
        <v>174</v>
      </c>
      <c r="W205" s="1" t="str">
        <f>K205&amp;L205&amp;M205&amp;N205&amp;O205&amp;P205&amp;Q205&amp;R205&amp;S205&amp;T205</f>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IF(OR("ASMA"=D205,"MA"=D205),"rsm:","ram:")&amp;
IF("ABIE"=D205,
  SUBSTITUTE(
    SUBSTITUTE(
      SUBSTITUTE(W205,". Details","Type"),
      "_",""
    ),
    " ",""
  ),
  IF("ASMA"=D205,
  SUBSTITUTE(
    SUBSTITUTE(
      SUBSTITUTE(W205,". Details",""),
      "_",""
    ),
    " ",""
  ),
  SUBSTITUTE(
    SUBSTITUTE(
      SUBSTITUTE(
        SUBSTITUTE(
          SUBSTITUTE(
            SUBSTITUTE(
              MID(W205,FIND(".",W205)+2,LEN(W205)-FIND(".",W205)-1),
              "_",""
            ),
            "Identification",""
          ),
          "Text",""
        ),
        ".",""
      ),
      " ",""
    ),
    "Identifier","ID"
  )
))</f>
        <v>ram:InvoiceApplicableCITradeCurrencyExchange</v>
      </c>
      <c r="Z205" s="1" t="str">
        <f>Z$109&amp;"/"&amp;Y205</f>
        <v>//rsm:CIIHSupplyChainTradeTransaction/ram:ApplicableCIIHSupplyChainTradeSettlement/ram:InvoiceApplicableCITradeCurrencyExchange</v>
      </c>
      <c r="AA205" s="1" t="s">
        <v>4743</v>
      </c>
      <c r="AB205" s="3" t="s">
        <v>6</v>
      </c>
      <c r="AC205" s="1" t="s">
        <v>24</v>
      </c>
      <c r="AD205" s="1" t="s">
        <v>184</v>
      </c>
      <c r="AE205" s="1" t="s">
        <v>24</v>
      </c>
      <c r="AF205" s="1" t="s">
        <v>9</v>
      </c>
      <c r="AG205" s="1" t="s">
        <v>7</v>
      </c>
      <c r="AH205" s="1" t="s">
        <v>24</v>
      </c>
    </row>
    <row r="206" spans="1:34" ht="14.25" customHeight="1">
      <c r="A206" s="1">
        <v>258</v>
      </c>
      <c r="B206" s="1" t="s">
        <v>5596</v>
      </c>
      <c r="C206" s="1" t="s">
        <v>175</v>
      </c>
      <c r="D206" s="1" t="s">
        <v>11</v>
      </c>
      <c r="E206" s="3" t="s">
        <v>16</v>
      </c>
      <c r="G206" s="1" t="s">
        <v>176</v>
      </c>
      <c r="H206" s="1" t="s">
        <v>3844</v>
      </c>
      <c r="P206" t="s">
        <v>970</v>
      </c>
      <c r="W206" s="1" t="str">
        <f>K206&amp;L206&amp;M206&amp;N206&amp;O206&amp;P206&amp;Q206&amp;R206&amp;S206&amp;T206</f>
        <v>CI_ Trade_ Currency Exchange. Source Currency. Code</v>
      </c>
      <c r="X206" s="1" cm="1">
        <f t="array" ref="X206">_xlfn.IFS(LEN(K206)&gt;0,1,LEN(L206)&gt;0,2,LEN(M206)&gt;0,3,LEN(N206)&gt;0,4,LEN(O206)&gt;0,5,LEN(P206)&gt;0,6,LEN(Q206)&gt;0,7,LEN(R206)&gt;0,8,LEN(S206)&gt;0,9,LEN(T206)&gt;0,10,LEN(U206)&gt;0,11,LEN(V206)&gt;0,12,TRUE,13)</f>
        <v>6</v>
      </c>
      <c r="Y206" s="1" t="str">
        <f>IF(OR("ASMA"=D206,"MA"=D206),"rsm:","ram:")&amp;
IF("ABIE"=D206,
  SUBSTITUTE(
    SUBSTITUTE(
      SUBSTITUTE(W206,". Details","Type"),
      "_",""
    ),
    " ",""
  ),
  IF("ASMA"=D206,
  SUBSTITUTE(
    SUBSTITUTE(
      SUBSTITUTE(W206,". Details",""),
      "_",""
    ),
    " ",""
  ),
  SUBSTITUTE(
    SUBSTITUTE(
      SUBSTITUTE(
        SUBSTITUTE(
          SUBSTITUTE(
            SUBSTITUTE(
              MID(W206,FIND(".",W206)+2,LEN(W206)-FIND(".",W206)-1),
              "_",""
            ),
            "Identification",""
          ),
          "Text",""
        ),
        ".",""
      ),
      " ",""
    ),
    "Identifier","ID"
  )
))</f>
        <v>ram:SourceCurrencyCode</v>
      </c>
      <c r="Z206" s="1" t="str">
        <f>Z$205&amp;"/"&amp;Y206</f>
        <v>//rsm:CIIHSupplyChainTradeTransaction/ram:ApplicableCIIHSupplyChainTradeSettlement/ram:InvoiceApplicableCITradeCurrencyExchange/ram:SourceCurrencyCode</v>
      </c>
      <c r="AA206" s="1" t="s">
        <v>4744</v>
      </c>
      <c r="AB206" s="3" t="s">
        <v>3</v>
      </c>
      <c r="AC206" s="1" t="s">
        <v>35</v>
      </c>
      <c r="AD206" s="1" t="s">
        <v>36</v>
      </c>
      <c r="AE206" s="1" t="s">
        <v>50</v>
      </c>
      <c r="AF206" s="1" t="s">
        <v>50</v>
      </c>
      <c r="AG206" s="1" t="s">
        <v>7</v>
      </c>
      <c r="AH206" s="1" t="s">
        <v>434</v>
      </c>
    </row>
    <row r="207" spans="1:34" ht="14.25" customHeight="1">
      <c r="A207" s="1">
        <v>259</v>
      </c>
      <c r="B207" s="1" t="s">
        <v>5596</v>
      </c>
      <c r="C207" s="1" t="s">
        <v>179</v>
      </c>
      <c r="D207" s="1" t="s">
        <v>11</v>
      </c>
      <c r="E207" s="3" t="s">
        <v>16</v>
      </c>
      <c r="G207" s="1" t="s">
        <v>180</v>
      </c>
      <c r="H207" s="1" t="s">
        <v>3845</v>
      </c>
      <c r="P207" t="s">
        <v>971</v>
      </c>
      <c r="W207" s="1" t="str">
        <f>K207&amp;L207&amp;M207&amp;N207&amp;O207&amp;P207&amp;Q207&amp;R207&amp;S207&amp;T207</f>
        <v>CI_ Trade_ Currency Exchange. Target Currency. Code</v>
      </c>
      <c r="X207" s="1" cm="1">
        <f t="array" ref="X207">_xlfn.IFS(LEN(K207)&gt;0,1,LEN(L207)&gt;0,2,LEN(M207)&gt;0,3,LEN(N207)&gt;0,4,LEN(O207)&gt;0,5,LEN(P207)&gt;0,6,LEN(Q207)&gt;0,7,LEN(R207)&gt;0,8,LEN(S207)&gt;0,9,LEN(T207)&gt;0,10,LEN(U207)&gt;0,11,LEN(V207)&gt;0,12,TRUE,13)</f>
        <v>6</v>
      </c>
      <c r="Y207" s="1" t="str">
        <f>IF(OR("ASMA"=D207,"MA"=D207),"rsm:","ram:")&amp;
IF("ABIE"=D207,
  SUBSTITUTE(
    SUBSTITUTE(
      SUBSTITUTE(W207,". Details","Type"),
      "_",""
    ),
    " ",""
  ),
  IF("ASMA"=D207,
  SUBSTITUTE(
    SUBSTITUTE(
      SUBSTITUTE(W207,". Details",""),
      "_",""
    ),
    " ",""
  ),
  SUBSTITUTE(
    SUBSTITUTE(
      SUBSTITUTE(
        SUBSTITUTE(
          SUBSTITUTE(
            SUBSTITUTE(
              MID(W207,FIND(".",W207)+2,LEN(W207)-FIND(".",W207)-1),
              "_",""
            ),
            "Identification",""
          ),
          "Text",""
        ),
        ".",""
      ),
      " ",""
    ),
    "Identifier","ID"
  )
))</f>
        <v>ram:TargetCurrencyCode</v>
      </c>
      <c r="Z207" s="1" t="str">
        <f>Z$205&amp;"/"&amp;Y207</f>
        <v>//rsm:CIIHSupplyChainTradeTransaction/ram:ApplicableCIIHSupplyChainTradeSettlement/ram:InvoiceApplicableCITradeCurrencyExchange/ram:TargetCurrencyCode</v>
      </c>
      <c r="AA207" s="1" t="s">
        <v>4745</v>
      </c>
      <c r="AB207" s="3" t="s">
        <v>3</v>
      </c>
      <c r="AC207" s="1" t="s">
        <v>255</v>
      </c>
      <c r="AD207" s="1" t="s">
        <v>36</v>
      </c>
      <c r="AE207" s="1" t="s">
        <v>50</v>
      </c>
      <c r="AF207" s="1" t="s">
        <v>50</v>
      </c>
      <c r="AG207" s="1" t="s">
        <v>7</v>
      </c>
      <c r="AH207" s="1" t="s">
        <v>24</v>
      </c>
    </row>
    <row r="208" spans="1:34" ht="14.25" customHeight="1">
      <c r="A208" s="1">
        <v>260</v>
      </c>
      <c r="B208" s="1" t="s">
        <v>5596</v>
      </c>
      <c r="C208" s="1" t="s">
        <v>181</v>
      </c>
      <c r="D208" s="1" t="s">
        <v>11</v>
      </c>
      <c r="E208" s="3" t="s">
        <v>16</v>
      </c>
      <c r="G208" s="1" t="s">
        <v>183</v>
      </c>
      <c r="H208" s="1" t="s">
        <v>973</v>
      </c>
      <c r="P208" t="s">
        <v>182</v>
      </c>
      <c r="W208" s="1" t="str">
        <f>K208&amp;L208&amp;M208&amp;N208&amp;O208&amp;P208&amp;Q208&amp;R208&amp;S208&amp;T208</f>
        <v>CI_ Trade_ Currency Exchange. Conversion. Rate</v>
      </c>
      <c r="X208" s="1" cm="1">
        <f t="array" ref="X208">_xlfn.IFS(LEN(K208)&gt;0,1,LEN(L208)&gt;0,2,LEN(M208)&gt;0,3,LEN(N208)&gt;0,4,LEN(O208)&gt;0,5,LEN(P208)&gt;0,6,LEN(Q208)&gt;0,7,LEN(R208)&gt;0,8,LEN(S208)&gt;0,9,LEN(T208)&gt;0,10,LEN(U208)&gt;0,11,LEN(V208)&gt;0,12,TRUE,13)</f>
        <v>6</v>
      </c>
      <c r="Y208" s="1" t="str">
        <f>IF(OR("ASMA"=D208,"MA"=D208),"rsm:","ram:")&amp;
IF("ABIE"=D208,
  SUBSTITUTE(
    SUBSTITUTE(
      SUBSTITUTE(W208,". Details","Type"),
      "_",""
    ),
    " ",""
  ),
  IF("ASMA"=D208,
  SUBSTITUTE(
    SUBSTITUTE(
      SUBSTITUTE(W208,". Details",""),
      "_",""
    ),
    " ",""
  ),
  SUBSTITUTE(
    SUBSTITUTE(
      SUBSTITUTE(
        SUBSTITUTE(
          SUBSTITUTE(
            SUBSTITUTE(
              MID(W208,FIND(".",W208)+2,LEN(W208)-FIND(".",W208)-1),
              "_",""
            ),
            "Identification",""
          ),
          "Text",""
        ),
        ".",""
      ),
      " ",""
    ),
    "Identifier","ID"
  )
))</f>
        <v>ram:ConversionRate</v>
      </c>
      <c r="Z208" s="1" t="str">
        <f>Z$205&amp;"/"&amp;Y208</f>
        <v>//rsm:CIIHSupplyChainTradeTransaction/ram:ApplicableCIIHSupplyChainTradeSettlement/ram:InvoiceApplicableCITradeCurrencyExchange/ram:ConversionRate</v>
      </c>
      <c r="AA208" s="1" t="s">
        <v>4746</v>
      </c>
      <c r="AB208" s="3" t="s">
        <v>6</v>
      </c>
      <c r="AC208" s="1" t="s">
        <v>24</v>
      </c>
      <c r="AD208" s="1" t="s">
        <v>184</v>
      </c>
      <c r="AE208" s="1" t="s">
        <v>24</v>
      </c>
      <c r="AF208" s="1" t="s">
        <v>196</v>
      </c>
      <c r="AG208" s="1" t="s">
        <v>7</v>
      </c>
      <c r="AH208" s="1" t="s">
        <v>434</v>
      </c>
    </row>
    <row r="209" spans="1:34" ht="14.25" customHeight="1">
      <c r="A209" s="1">
        <v>261</v>
      </c>
      <c r="B209" s="1" t="s">
        <v>5596</v>
      </c>
      <c r="C209" s="1" t="s">
        <v>974</v>
      </c>
      <c r="D209" s="1" t="s">
        <v>11</v>
      </c>
      <c r="E209" s="3" t="s">
        <v>16</v>
      </c>
      <c r="G209" s="1" t="s">
        <v>186</v>
      </c>
      <c r="H209" s="1" t="s">
        <v>975</v>
      </c>
      <c r="P209" t="s">
        <v>185</v>
      </c>
      <c r="W209" s="1" t="str">
        <f>K209&amp;L209&amp;M209&amp;N209&amp;O209&amp;P209&amp;Q209&amp;R209&amp;S209&amp;T209</f>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5703</v>
      </c>
      <c r="AB209" s="3" t="s">
        <v>6</v>
      </c>
      <c r="AC209" s="1" t="s">
        <v>24</v>
      </c>
      <c r="AD209" s="1" t="s">
        <v>184</v>
      </c>
      <c r="AE209" s="1" t="s">
        <v>24</v>
      </c>
      <c r="AF209" s="1" t="s">
        <v>196</v>
      </c>
      <c r="AG209" s="1" t="s">
        <v>196</v>
      </c>
      <c r="AH209" s="1" t="s">
        <v>24</v>
      </c>
    </row>
    <row r="210" spans="1:34" ht="14.25" customHeight="1">
      <c r="A210" s="1">
        <v>262</v>
      </c>
      <c r="B210" s="1" t="s">
        <v>5596</v>
      </c>
      <c r="C210" s="1" t="s">
        <v>187</v>
      </c>
      <c r="D210" s="1" t="s">
        <v>19</v>
      </c>
      <c r="E210" s="3" t="s">
        <v>16</v>
      </c>
      <c r="G210" s="1" t="s">
        <v>976</v>
      </c>
      <c r="H210" s="1" t="s">
        <v>977</v>
      </c>
      <c r="N210" t="s">
        <v>188</v>
      </c>
      <c r="W210" s="1" t="str">
        <f>K210&amp;L210&amp;M210&amp;N210&amp;O210&amp;P210&amp;Q210&amp;R210&amp;S210&amp;T210</f>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4747</v>
      </c>
      <c r="AB210" s="3" t="s">
        <v>6</v>
      </c>
      <c r="AC210" s="1" t="s">
        <v>35</v>
      </c>
      <c r="AD210" s="1" t="s">
        <v>36</v>
      </c>
      <c r="AE210" s="1" t="s">
        <v>50</v>
      </c>
      <c r="AF210" s="1" t="s">
        <v>50</v>
      </c>
      <c r="AG210" s="1" t="s">
        <v>50</v>
      </c>
      <c r="AH210" s="1" t="s">
        <v>434</v>
      </c>
    </row>
    <row r="211" spans="1:34" ht="14.25" customHeight="1">
      <c r="A211" s="1">
        <v>264</v>
      </c>
      <c r="B211" s="1" t="s">
        <v>5596</v>
      </c>
      <c r="C211" s="1" t="s">
        <v>175</v>
      </c>
      <c r="D211" s="1" t="s">
        <v>11</v>
      </c>
      <c r="E211" s="3" t="s">
        <v>16</v>
      </c>
      <c r="G211" s="1" t="s">
        <v>176</v>
      </c>
      <c r="H211" s="1" t="s">
        <v>177</v>
      </c>
      <c r="P211" t="s">
        <v>970</v>
      </c>
      <c r="W211" s="1" t="str">
        <f>K211&amp;L211&amp;M211&amp;N211&amp;O211&amp;P211&amp;Q211&amp;R211&amp;S211&amp;T211</f>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4748</v>
      </c>
      <c r="AB211" s="3" t="s">
        <v>3</v>
      </c>
      <c r="AC211" s="1" t="s">
        <v>0</v>
      </c>
      <c r="AD211" s="1" t="s">
        <v>109</v>
      </c>
      <c r="AE211" s="1" t="s">
        <v>50</v>
      </c>
      <c r="AF211" s="1" t="s">
        <v>50</v>
      </c>
      <c r="AG211" s="1" t="s">
        <v>50</v>
      </c>
      <c r="AH211" s="1" t="s">
        <v>202</v>
      </c>
    </row>
    <row r="212" spans="1:34" ht="14.25" customHeight="1">
      <c r="A212" s="1">
        <v>265</v>
      </c>
      <c r="B212" s="1" t="s">
        <v>5596</v>
      </c>
      <c r="C212" s="1" t="s">
        <v>179</v>
      </c>
      <c r="D212" s="1" t="s">
        <v>11</v>
      </c>
      <c r="E212" s="3" t="s">
        <v>16</v>
      </c>
      <c r="G212" s="1" t="s">
        <v>180</v>
      </c>
      <c r="H212" s="1" t="s">
        <v>972</v>
      </c>
      <c r="P212" t="s">
        <v>971</v>
      </c>
      <c r="W212" s="1" t="str">
        <f>K212&amp;L212&amp;M212&amp;N212&amp;O212&amp;P212&amp;Q212&amp;R212&amp;S212&amp;T212</f>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4749</v>
      </c>
      <c r="AB212" s="3" t="s">
        <v>6</v>
      </c>
      <c r="AC212" s="1" t="s">
        <v>24</v>
      </c>
      <c r="AD212" s="1" t="s">
        <v>184</v>
      </c>
      <c r="AF212" s="1" t="s">
        <v>7</v>
      </c>
      <c r="AG212" s="1" t="s">
        <v>24</v>
      </c>
      <c r="AH212" s="1" t="s">
        <v>24</v>
      </c>
    </row>
    <row r="213" spans="1:34" ht="14.25" customHeight="1">
      <c r="A213" s="1">
        <v>266</v>
      </c>
      <c r="B213" s="1" t="s">
        <v>5596</v>
      </c>
      <c r="C213" s="1" t="s">
        <v>181</v>
      </c>
      <c r="D213" s="1" t="s">
        <v>11</v>
      </c>
      <c r="E213" s="3" t="s">
        <v>16</v>
      </c>
      <c r="G213" s="1" t="s">
        <v>183</v>
      </c>
      <c r="H213" s="1" t="s">
        <v>973</v>
      </c>
      <c r="P213" t="s">
        <v>182</v>
      </c>
      <c r="W213" s="1" t="str">
        <f>K213&amp;L213&amp;M213&amp;N213&amp;O213&amp;P213&amp;Q213&amp;R213&amp;S213&amp;T213</f>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4750</v>
      </c>
      <c r="AB213" s="3" t="s">
        <v>6</v>
      </c>
      <c r="AC213" s="1" t="s">
        <v>24</v>
      </c>
      <c r="AD213" s="1" t="s">
        <v>184</v>
      </c>
      <c r="AF213" s="1" t="s">
        <v>7</v>
      </c>
      <c r="AG213" s="1" t="s">
        <v>24</v>
      </c>
      <c r="AH213" s="1" t="s">
        <v>7</v>
      </c>
    </row>
    <row r="214" spans="1:34" ht="14.25" customHeight="1">
      <c r="A214" s="1">
        <v>267</v>
      </c>
      <c r="B214" s="1" t="s">
        <v>5596</v>
      </c>
      <c r="C214" s="1" t="s">
        <v>974</v>
      </c>
      <c r="D214" s="1" t="s">
        <v>11</v>
      </c>
      <c r="E214" s="3" t="s">
        <v>16</v>
      </c>
      <c r="G214" s="1" t="s">
        <v>186</v>
      </c>
      <c r="H214" s="1" t="s">
        <v>975</v>
      </c>
      <c r="P214" t="s">
        <v>185</v>
      </c>
      <c r="W214" s="1" t="str">
        <f>K214&amp;L214&amp;M214&amp;N214&amp;O214&amp;P214&amp;Q214&amp;R214&amp;S214&amp;T214</f>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5704</v>
      </c>
      <c r="AB214" s="3" t="s">
        <v>6</v>
      </c>
      <c r="AC214" s="1" t="s">
        <v>35</v>
      </c>
      <c r="AD214" s="1" t="s">
        <v>36</v>
      </c>
      <c r="AE214" s="1" t="s">
        <v>50</v>
      </c>
      <c r="AF214" s="1" t="s">
        <v>50</v>
      </c>
      <c r="AG214" s="1" t="s">
        <v>50</v>
      </c>
      <c r="AH214" s="1" t="s">
        <v>24</v>
      </c>
    </row>
    <row r="215" spans="1:34" ht="14.25" customHeight="1">
      <c r="A215" s="1">
        <v>268</v>
      </c>
      <c r="B215" s="1" t="s">
        <v>5596</v>
      </c>
      <c r="C215" s="1" t="s">
        <v>605</v>
      </c>
      <c r="D215" s="1" t="s">
        <v>19</v>
      </c>
      <c r="E215" s="3" t="s">
        <v>65</v>
      </c>
      <c r="G215" s="1" t="s">
        <v>606</v>
      </c>
      <c r="H215" s="1" t="s">
        <v>189</v>
      </c>
      <c r="N215" t="s">
        <v>978</v>
      </c>
      <c r="W215" s="1" t="str">
        <f>K215&amp;L215&amp;M215&amp;N215&amp;O215&amp;P215&amp;Q215&amp;R215&amp;S215&amp;T215</f>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4751</v>
      </c>
      <c r="AB215" s="3" t="s">
        <v>6</v>
      </c>
      <c r="AC215" s="1" t="s">
        <v>24</v>
      </c>
      <c r="AD215" s="1" t="s">
        <v>184</v>
      </c>
      <c r="AE215" s="1" t="s">
        <v>50</v>
      </c>
      <c r="AF215" s="1" t="s">
        <v>50</v>
      </c>
      <c r="AG215" s="1" t="s">
        <v>50</v>
      </c>
      <c r="AH215" s="1" t="s">
        <v>202</v>
      </c>
    </row>
    <row r="216" spans="1:34" ht="14.25" customHeight="1">
      <c r="A216" s="1">
        <v>270</v>
      </c>
      <c r="B216" s="1" t="s">
        <v>5596</v>
      </c>
      <c r="C216" s="1" t="s">
        <v>608</v>
      </c>
      <c r="D216" s="1" t="s">
        <v>11</v>
      </c>
      <c r="E216" s="3" t="s">
        <v>16</v>
      </c>
      <c r="G216" s="1" t="s">
        <v>609</v>
      </c>
      <c r="H216" s="1" t="s">
        <v>610</v>
      </c>
      <c r="P216" t="s">
        <v>190</v>
      </c>
      <c r="W216" s="1" t="str">
        <f>K216&amp;L216&amp;M216&amp;N216&amp;O216&amp;P216&amp;Q216&amp;R216&amp;S216&amp;T216</f>
        <v>CI_ Trade Settlement_ Payment Means. Type. Code</v>
      </c>
      <c r="X216" s="1" cm="1">
        <f t="array" ref="X216">_xlfn.IFS(LEN(K216)&gt;0,1,LEN(L216)&gt;0,2,LEN(M216)&gt;0,3,LEN(N216)&gt;0,4,LEN(O216)&gt;0,5,LEN(P216)&gt;0,6,LEN(Q216)&gt;0,7,LEN(R216)&gt;0,8,LEN(S216)&gt;0,9,LEN(T216)&gt;0,10,LEN(U216)&gt;0,11,LEN(V216)&gt;0,12,TRUE,13)</f>
        <v>6</v>
      </c>
      <c r="Y216" s="1" t="str">
        <f>IF(OR("ASMA"=D216,"MA"=D216),"rsm:","ram:")&amp;
IF("ABIE"=D216,
  SUBSTITUTE(
    SUBSTITUTE(
      SUBSTITUTE(W216,". Details","Type"),
      "_",""
    ),
    " ",""
  ),
  IF("ASMA"=D216,
  SUBSTITUTE(
    SUBSTITUTE(
      SUBSTITUTE(W216,". Details",""),
      "_",""
    ),
    " ",""
  ),
  SUBSTITUTE(
    SUBSTITUTE(
      SUBSTITUTE(
        SUBSTITUTE(
          SUBSTITUTE(
            SUBSTITUTE(
              MID(W216,FIND(".",W216)+2,LEN(W216)-FIND(".",W216)-1),
              "_",""
            ),
            "Identification",""
          ),
          "Text",""
        ),
        ".",""
      ),
      " ",""
    ),
    "Identifier","ID"
  )
))</f>
        <v>ram:TypeCode</v>
      </c>
      <c r="Z216" s="1" t="str">
        <f>Z$215&amp;"/"&amp;Y216</f>
        <v>//rsm:CIIHSupplyChainTradeTransaction/ram:ApplicableCIIHSupplyChainTradeSettlement/ram:SpecifiedCITradeSettlementPaymentMeans/ram:TypeCode</v>
      </c>
      <c r="AA216" s="1" t="s">
        <v>4752</v>
      </c>
      <c r="AB216" s="3" t="s">
        <v>6</v>
      </c>
      <c r="AC216" s="1" t="s">
        <v>24</v>
      </c>
      <c r="AD216" s="1" t="s">
        <v>184</v>
      </c>
      <c r="AE216" s="1" t="s">
        <v>7</v>
      </c>
      <c r="AF216" s="1" t="s">
        <v>7</v>
      </c>
      <c r="AG216" s="1" t="s">
        <v>7</v>
      </c>
      <c r="AH216" s="1" t="s">
        <v>7</v>
      </c>
    </row>
    <row r="217" spans="1:34" ht="14.25" customHeight="1">
      <c r="A217" s="1">
        <v>271</v>
      </c>
      <c r="B217" s="1" t="s">
        <v>5596</v>
      </c>
      <c r="C217" s="1" t="s">
        <v>191</v>
      </c>
      <c r="D217" s="1" t="s">
        <v>11</v>
      </c>
      <c r="E217" s="3" t="s">
        <v>16</v>
      </c>
      <c r="G217" s="1" t="s">
        <v>611</v>
      </c>
      <c r="H217" s="1" t="s">
        <v>612</v>
      </c>
      <c r="P217" t="s">
        <v>192</v>
      </c>
      <c r="W217" s="1" t="str">
        <f>K217&amp;L217&amp;M217&amp;N217&amp;O217&amp;P217&amp;Q217&amp;R217&amp;S217&amp;T217</f>
        <v>CI_ Trade Settlement_ Payment Means. Information. Text</v>
      </c>
      <c r="X217" s="1" cm="1">
        <f t="array" ref="X217">_xlfn.IFS(LEN(K217)&gt;0,1,LEN(L217)&gt;0,2,LEN(M217)&gt;0,3,LEN(N217)&gt;0,4,LEN(O217)&gt;0,5,LEN(P217)&gt;0,6,LEN(Q217)&gt;0,7,LEN(R217)&gt;0,8,LEN(S217)&gt;0,9,LEN(T217)&gt;0,10,LEN(U217)&gt;0,11,LEN(V217)&gt;0,12,TRUE,13)</f>
        <v>6</v>
      </c>
      <c r="Y217" s="1" t="str">
        <f>IF(OR("ASMA"=D217,"MA"=D217),"rsm:","ram:")&amp;
IF("ABIE"=D217,
  SUBSTITUTE(
    SUBSTITUTE(
      SUBSTITUTE(W217,". Details","Type"),
      "_",""
    ),
    " ",""
  ),
  IF("ASMA"=D217,
  SUBSTITUTE(
    SUBSTITUTE(
      SUBSTITUTE(W217,". Details",""),
      "_",""
    ),
    " ",""
  ),
  SUBSTITUTE(
    SUBSTITUTE(
      SUBSTITUTE(
        SUBSTITUTE(
          SUBSTITUTE(
            SUBSTITUTE(
              MID(W217,FIND(".",W217)+2,LEN(W217)-FIND(".",W217)-1),
              "_",""
            ),
            "Identification",""
          ),
          "Text",""
        ),
        ".",""
      ),
      " ",""
    ),
    "Identifier","ID"
  )
))</f>
        <v>ram:Information</v>
      </c>
      <c r="Z217" s="1" t="str">
        <f>Z$215&amp;"/"&amp;Y217</f>
        <v>//rsm:CIIHSupplyChainTradeTransaction/ram:ApplicableCIIHSupplyChainTradeSettlement/ram:SpecifiedCITradeSettlementPaymentMeans/ram:Information</v>
      </c>
      <c r="AA217" s="1" t="s">
        <v>4753</v>
      </c>
      <c r="AB217" s="3" t="s">
        <v>6</v>
      </c>
      <c r="AC217" s="1" t="s">
        <v>24</v>
      </c>
      <c r="AD217" s="1" t="s">
        <v>184</v>
      </c>
      <c r="AE217" s="1" t="s">
        <v>50</v>
      </c>
      <c r="AF217" s="1" t="s">
        <v>50</v>
      </c>
      <c r="AG217" s="1" t="s">
        <v>50</v>
      </c>
      <c r="AH217" s="1" t="s">
        <v>202</v>
      </c>
    </row>
    <row r="218" spans="1:34" ht="14.25" customHeight="1">
      <c r="A218" s="1">
        <v>272</v>
      </c>
      <c r="B218" s="1" t="s">
        <v>5596</v>
      </c>
      <c r="C218" s="1" t="s">
        <v>4209</v>
      </c>
      <c r="D218" s="1" t="s">
        <v>11</v>
      </c>
      <c r="E218" s="3" t="s">
        <v>16</v>
      </c>
      <c r="G218" s="1" t="s">
        <v>613</v>
      </c>
      <c r="H218" s="1" t="s">
        <v>614</v>
      </c>
      <c r="P218" t="s">
        <v>5759</v>
      </c>
      <c r="W218" s="1" t="str">
        <f>K218&amp;L218&amp;M218&amp;N218&amp;O218&amp;P218&amp;Q218&amp;R218&amp;S218&amp;T218</f>
        <v>CI_ Trade Settlement_ Payment Means. Paid. Amount</v>
      </c>
      <c r="X218" s="1" cm="1">
        <f t="array" ref="X218">_xlfn.IFS(LEN(K218)&gt;0,1,LEN(L218)&gt;0,2,LEN(M218)&gt;0,3,LEN(N218)&gt;0,4,LEN(O218)&gt;0,5,LEN(P218)&gt;0,6,LEN(Q218)&gt;0,7,LEN(R218)&gt;0,8,LEN(S218)&gt;0,9,LEN(T218)&gt;0,10,LEN(U218)&gt;0,11,LEN(V218)&gt;0,12,TRUE,13)</f>
        <v>6</v>
      </c>
      <c r="Y218" s="1" t="str">
        <f>IF(OR("ASMA"=D218,"MA"=D218),"rsm:","ram:")&amp;
IF("ABIE"=D218,
  SUBSTITUTE(
    SUBSTITUTE(
      SUBSTITUTE(W218,". Details","Type"),
      "_",""
    ),
    " ",""
  ),
  IF("ASMA"=D218,
  SUBSTITUTE(
    SUBSTITUTE(
      SUBSTITUTE(W218,". Details",""),
      "_",""
    ),
    " ",""
  ),
  SUBSTITUTE(
    SUBSTITUTE(
      SUBSTITUTE(
        SUBSTITUTE(
          SUBSTITUTE(
            SUBSTITUTE(
              MID(W218,FIND(".",W218)+2,LEN(W218)-FIND(".",W218)-1),
              "_",""
            ),
            "Identification",""
          ),
          "Text",""
        ),
        ".",""
      ),
      " ",""
    ),
    "Identifier","ID"
  )
))</f>
        <v>ram:PaidAmount</v>
      </c>
      <c r="Z218" s="1" t="str">
        <f>Z$215&amp;"/"&amp;Y218</f>
        <v>//rsm:CIIHSupplyChainTradeTransaction/ram:ApplicableCIIHSupplyChainTradeSettlement/ram:SpecifiedCITradeSettlementPaymentMeans/ram:PaidAmount</v>
      </c>
      <c r="AA218" s="1" t="s">
        <v>4754</v>
      </c>
      <c r="AB218" s="3" t="s">
        <v>6</v>
      </c>
      <c r="AC218" s="1" t="s">
        <v>35</v>
      </c>
      <c r="AD218" s="1" t="s">
        <v>36</v>
      </c>
      <c r="AE218" s="1" t="s">
        <v>50</v>
      </c>
      <c r="AF218" s="1" t="s">
        <v>50</v>
      </c>
      <c r="AG218" s="1" t="s">
        <v>50</v>
      </c>
      <c r="AH218" s="1" t="s">
        <v>24</v>
      </c>
    </row>
    <row r="219" spans="1:34" ht="14.25" customHeight="1">
      <c r="A219" s="1">
        <v>273</v>
      </c>
      <c r="B219" s="1" t="s">
        <v>5596</v>
      </c>
      <c r="C219" s="1" t="s">
        <v>194</v>
      </c>
      <c r="D219" s="1" t="s">
        <v>19</v>
      </c>
      <c r="E219" s="3" t="s">
        <v>16</v>
      </c>
      <c r="G219" s="1" t="s">
        <v>615</v>
      </c>
      <c r="H219" s="1" t="s">
        <v>195</v>
      </c>
      <c r="P219" t="s">
        <v>979</v>
      </c>
      <c r="W219" s="1" t="str">
        <f>K219&amp;L219&amp;M219&amp;N219&amp;O219&amp;P219&amp;Q219&amp;R219&amp;S219&amp;T219</f>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IF(OR("ASMA"=D219,"MA"=D219),"rsm:","ram:")&amp;
IF("ABIE"=D219,
  SUBSTITUTE(
    SUBSTITUTE(
      SUBSTITUTE(W219,". Details","Type"),
      "_",""
    ),
    " ",""
  ),
  IF("ASMA"=D219,
  SUBSTITUTE(
    SUBSTITUTE(
      SUBSTITUTE(W219,". Details",""),
      "_",""
    ),
    " ",""
  ),
  SUBSTITUTE(
    SUBSTITUTE(
      SUBSTITUTE(
        SUBSTITUTE(
          SUBSTITUTE(
            SUBSTITUTE(
              MID(W219,FIND(".",W219)+2,LEN(W219)-FIND(".",W219)-1),
              "_",""
            ),
            "Identification",""
          ),
          "Text",""
        ),
        ".",""
      ),
      " ",""
    ),
    "Identifier","ID"
  )
))</f>
        <v>ram:PayeePartyCICreditorFinancialAccount</v>
      </c>
      <c r="Z219" s="1" t="str">
        <f>Z$215&amp;"/"&amp;Y219</f>
        <v>//rsm:CIIHSupplyChainTradeTransaction/ram:ApplicableCIIHSupplyChainTradeSettlement/ram:SpecifiedCITradeSettlementPaymentMeans/ram:PayeePartyCICreditorFinancialAccount</v>
      </c>
      <c r="AA219" s="1" t="s">
        <v>4755</v>
      </c>
      <c r="AB219" s="3" t="s">
        <v>3</v>
      </c>
      <c r="AC219" s="1" t="s">
        <v>24</v>
      </c>
      <c r="AD219" s="1" t="s">
        <v>184</v>
      </c>
      <c r="AE219" s="1" t="s">
        <v>24</v>
      </c>
      <c r="AF219" s="1" t="s">
        <v>196</v>
      </c>
      <c r="AG219" s="1" t="s">
        <v>7</v>
      </c>
      <c r="AH219" s="1" t="s">
        <v>567</v>
      </c>
    </row>
    <row r="220" spans="1:34" ht="14.25" customHeight="1">
      <c r="A220" s="1">
        <v>275</v>
      </c>
      <c r="B220" s="1" t="s">
        <v>5596</v>
      </c>
      <c r="C220" s="1" t="s">
        <v>197</v>
      </c>
      <c r="D220" s="1" t="s">
        <v>11</v>
      </c>
      <c r="E220" s="3" t="s">
        <v>16</v>
      </c>
      <c r="G220" s="1" t="s">
        <v>616</v>
      </c>
      <c r="H220" s="1" t="s">
        <v>617</v>
      </c>
      <c r="R220" t="s">
        <v>980</v>
      </c>
      <c r="W220" s="1" t="str">
        <f>K220&amp;L220&amp;M220&amp;N220&amp;O220&amp;P220&amp;Q220&amp;R220&amp;S220&amp;T220</f>
        <v>CI_ Creditor_ Financial Account. Account Name. Text</v>
      </c>
      <c r="X220" s="1" cm="1">
        <f t="array" ref="X220">_xlfn.IFS(LEN(K220)&gt;0,1,LEN(L220)&gt;0,2,LEN(M220)&gt;0,3,LEN(N220)&gt;0,4,LEN(O220)&gt;0,5,LEN(P220)&gt;0,6,LEN(Q220)&gt;0,7,LEN(R220)&gt;0,8,LEN(S220)&gt;0,9,LEN(T220)&gt;0,10,LEN(U220)&gt;0,11,LEN(V220)&gt;0,12,TRUE,13)</f>
        <v>8</v>
      </c>
      <c r="Y220" s="1" t="str">
        <f>IF(OR("ASMA"=D220,"MA"=D220),"rsm:","ram:")&amp;
IF("ABIE"=D220,
  SUBSTITUTE(
    SUBSTITUTE(
      SUBSTITUTE(W220,". Details","Type"),
      "_",""
    ),
    " ",""
  ),
  IF("ASMA"=D220,
  SUBSTITUTE(
    SUBSTITUTE(
      SUBSTITUTE(W220,". Details",""),
      "_",""
    ),
    " ",""
  ),
  SUBSTITUTE(
    SUBSTITUTE(
      SUBSTITUTE(
        SUBSTITUTE(
          SUBSTITUTE(
            SUBSTITUTE(
              MID(W220,FIND(".",W220)+2,LEN(W220)-FIND(".",W220)-1),
              "_",""
            ),
            "Identification",""
          ),
          "Text",""
        ),
        ".",""
      ),
      " ",""
    ),
    "Identifier","ID"
  )
))</f>
        <v>ram:AccountName</v>
      </c>
      <c r="Z220" s="1" t="str">
        <f>Z$219&amp;"/"&amp;Y220</f>
        <v>//rsm:CIIHSupplyChainTradeTransaction/ram:ApplicableCIIHSupplyChainTradeSettlement/ram:SpecifiedCITradeSettlementPaymentMeans/ram:PayeePartyCICreditorFinancialAccount/ram:AccountName</v>
      </c>
      <c r="AA220" s="1" t="s">
        <v>4756</v>
      </c>
      <c r="AB220" s="3" t="s">
        <v>3</v>
      </c>
      <c r="AC220" s="1" t="s">
        <v>24</v>
      </c>
      <c r="AD220" s="1" t="s">
        <v>184</v>
      </c>
      <c r="AE220" s="1" t="s">
        <v>50</v>
      </c>
      <c r="AF220" s="1" t="s">
        <v>50</v>
      </c>
      <c r="AG220" s="1" t="s">
        <v>7</v>
      </c>
      <c r="AH220" s="1" t="s">
        <v>434</v>
      </c>
    </row>
    <row r="221" spans="1:34" ht="14.25" customHeight="1">
      <c r="A221" s="1">
        <v>276</v>
      </c>
      <c r="B221" s="1" t="s">
        <v>5596</v>
      </c>
      <c r="C221" s="1" t="s">
        <v>198</v>
      </c>
      <c r="D221" s="1" t="s">
        <v>11</v>
      </c>
      <c r="E221" s="3" t="s">
        <v>16</v>
      </c>
      <c r="G221" s="1" t="s">
        <v>618</v>
      </c>
      <c r="H221" s="1" t="s">
        <v>200</v>
      </c>
      <c r="R221" t="s">
        <v>199</v>
      </c>
      <c r="W221" s="1" t="str">
        <f>K221&amp;L221&amp;M221&amp;N221&amp;O221&amp;P221&amp;Q221&amp;R221&amp;S221&amp;T221</f>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IF(OR("ASMA"=D221,"MA"=D221),"rsm:","ram:")&amp;
IF("ABIE"=D221,
  SUBSTITUTE(
    SUBSTITUTE(
      SUBSTITUTE(W221,". Details","Type"),
      "_",""
    ),
    " ",""
  ),
  IF("ASMA"=D221,
  SUBSTITUTE(
    SUBSTITUTE(
      SUBSTITUTE(W221,". Details",""),
      "_",""
    ),
    " ",""
  ),
  SUBSTITUTE(
    SUBSTITUTE(
      SUBSTITUTE(
        SUBSTITUTE(
          SUBSTITUTE(
            SUBSTITUTE(
              MID(W221,FIND(".",W221)+2,LEN(W221)-FIND(".",W221)-1),
              "_",""
            ),
            "Identification",""
          ),
          "Text",""
        ),
        ".",""
      ),
      " ",""
    ),
    "Identifier","ID"
  )
))</f>
        <v>ram:ProprietaryID</v>
      </c>
      <c r="Z221" s="1" t="str">
        <f>Z$219&amp;"/"&amp;Y221</f>
        <v>//rsm:CIIHSupplyChainTradeTransaction/ram:ApplicableCIIHSupplyChainTradeSettlement/ram:SpecifiedCITradeSettlementPaymentMeans/ram:PayeePartyCICreditorFinancialAccount/ram:ProprietaryID</v>
      </c>
      <c r="AA221" s="1" t="s">
        <v>4757</v>
      </c>
      <c r="AB221" s="3" t="s">
        <v>3</v>
      </c>
      <c r="AC221" s="1" t="s">
        <v>24</v>
      </c>
      <c r="AD221" s="1" t="s">
        <v>184</v>
      </c>
      <c r="AE221" s="1" t="s">
        <v>50</v>
      </c>
      <c r="AF221" s="1" t="s">
        <v>50</v>
      </c>
      <c r="AG221" s="1" t="s">
        <v>7</v>
      </c>
      <c r="AH221" s="1" t="s">
        <v>24</v>
      </c>
    </row>
    <row r="222" spans="1:34" ht="14.25" customHeight="1">
      <c r="A222" s="1">
        <v>277</v>
      </c>
      <c r="B222" s="1" t="s">
        <v>5596</v>
      </c>
      <c r="C222" s="1" t="s">
        <v>201</v>
      </c>
      <c r="D222" s="1" t="s">
        <v>11</v>
      </c>
      <c r="E222" s="3" t="s">
        <v>16</v>
      </c>
      <c r="G222" s="1" t="s">
        <v>619</v>
      </c>
      <c r="H222" s="1" t="s">
        <v>620</v>
      </c>
      <c r="R222" t="s">
        <v>981</v>
      </c>
      <c r="W222" s="1" t="str">
        <f>K222&amp;L222&amp;M222&amp;N222&amp;O222&amp;P222&amp;Q222&amp;R222&amp;S222&amp;T222</f>
        <v>CI_ Creditor_ Financial Account. Type. Code</v>
      </c>
      <c r="X222" s="1" cm="1">
        <f t="array" ref="X222">_xlfn.IFS(LEN(K222)&gt;0,1,LEN(L222)&gt;0,2,LEN(M222)&gt;0,3,LEN(N222)&gt;0,4,LEN(O222)&gt;0,5,LEN(P222)&gt;0,6,LEN(Q222)&gt;0,7,LEN(R222)&gt;0,8,LEN(S222)&gt;0,9,LEN(T222)&gt;0,10,LEN(U222)&gt;0,11,LEN(V222)&gt;0,12,TRUE,13)</f>
        <v>8</v>
      </c>
      <c r="Y222" s="1" t="str">
        <f>IF(OR("ASMA"=D222,"MA"=D222),"rsm:","ram:")&amp;
IF("ABIE"=D222,
  SUBSTITUTE(
    SUBSTITUTE(
      SUBSTITUTE(W222,". Details","Type"),
      "_",""
    ),
    " ",""
  ),
  IF("ASMA"=D222,
  SUBSTITUTE(
    SUBSTITUTE(
      SUBSTITUTE(W222,". Details",""),
      "_",""
    ),
    " ",""
  ),
  SUBSTITUTE(
    SUBSTITUTE(
      SUBSTITUTE(
        SUBSTITUTE(
          SUBSTITUTE(
            SUBSTITUTE(
              MID(W222,FIND(".",W222)+2,LEN(W222)-FIND(".",W222)-1),
              "_",""
            ),
            "Identification",""
          ),
          "Text",""
        ),
        ".",""
      ),
      " ",""
    ),
    "Identifier","ID"
  )
))</f>
        <v>ram:TypeCode</v>
      </c>
      <c r="Z222" s="1" t="str">
        <f>Z$219&amp;"/"&amp;Y222</f>
        <v>//rsm:CIIHSupplyChainTradeTransaction/ram:ApplicableCIIHSupplyChainTradeSettlement/ram:SpecifiedCITradeSettlementPaymentMeans/ram:PayeePartyCICreditorFinancialAccount/ram:TypeCode</v>
      </c>
      <c r="AA222" s="1" t="s">
        <v>4758</v>
      </c>
      <c r="AB222" s="3" t="s">
        <v>3</v>
      </c>
      <c r="AC222" s="1" t="s">
        <v>35</v>
      </c>
      <c r="AD222" s="1" t="s">
        <v>36</v>
      </c>
      <c r="AE222" s="1" t="s">
        <v>50</v>
      </c>
      <c r="AF222" s="1" t="s">
        <v>50</v>
      </c>
      <c r="AG222" s="1" t="s">
        <v>7</v>
      </c>
      <c r="AH222" s="1" t="s">
        <v>434</v>
      </c>
    </row>
    <row r="223" spans="1:34" ht="14.25" customHeight="1">
      <c r="A223" s="1">
        <v>278</v>
      </c>
      <c r="B223" s="1" t="s">
        <v>5596</v>
      </c>
      <c r="C223" s="1" t="s">
        <v>203</v>
      </c>
      <c r="D223" s="1" t="s">
        <v>19</v>
      </c>
      <c r="E223" s="3" t="s">
        <v>16</v>
      </c>
      <c r="G223" s="1" t="s">
        <v>621</v>
      </c>
      <c r="H223" s="1" t="s">
        <v>204</v>
      </c>
      <c r="P223" t="s">
        <v>982</v>
      </c>
      <c r="W223" s="1" t="str">
        <f>K223&amp;L223&amp;M223&amp;N223&amp;O223&amp;P223&amp;Q223&amp;R223&amp;S223&amp;T223</f>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IF(OR("ASMA"=D223,"MA"=D223),"rsm:","ram:")&amp;
IF("ABIE"=D223,
  SUBSTITUTE(
    SUBSTITUTE(
      SUBSTITUTE(W223,". Details","Type"),
      "_",""
    ),
    " ",""
  ),
  IF("ASMA"=D223,
  SUBSTITUTE(
    SUBSTITUTE(
      SUBSTITUTE(W223,". Details",""),
      "_",""
    ),
    " ",""
  ),
  SUBSTITUTE(
    SUBSTITUTE(
      SUBSTITUTE(
        SUBSTITUTE(
          SUBSTITUTE(
            SUBSTITUTE(
              MID(W223,FIND(".",W223)+2,LEN(W223)-FIND(".",W223)-1),
              "_",""
            ),
            "Identification",""
          ),
          "Text",""
        ),
        ".",""
      ),
      " ",""
    ),
    "Identifier","ID"
  )
))</f>
        <v>ram:PayeeSpecifiedCICreditorFinancialInstitution</v>
      </c>
      <c r="Z223" s="1" t="str">
        <f>Z$215&amp;"/"&amp;Y223</f>
        <v>//rsm:CIIHSupplyChainTradeTransaction/ram:ApplicableCIIHSupplyChainTradeSettlement/ram:SpecifiedCITradeSettlementPaymentMeans/ram:PayeeSpecifiedCICreditorFinancialInstitution</v>
      </c>
      <c r="AA223" s="1" t="s">
        <v>4759</v>
      </c>
      <c r="AB223" s="3" t="s">
        <v>3</v>
      </c>
      <c r="AC223" s="1" t="s">
        <v>35</v>
      </c>
      <c r="AD223" s="1" t="s">
        <v>36</v>
      </c>
      <c r="AE223" s="1" t="s">
        <v>50</v>
      </c>
      <c r="AF223" s="1" t="s">
        <v>50</v>
      </c>
      <c r="AG223" s="1" t="s">
        <v>7</v>
      </c>
      <c r="AH223" s="1" t="s">
        <v>24</v>
      </c>
    </row>
    <row r="224" spans="1:34" ht="14.25" customHeight="1">
      <c r="A224" s="1">
        <v>280</v>
      </c>
      <c r="B224" s="1" t="s">
        <v>5596</v>
      </c>
      <c r="C224" s="1" t="s">
        <v>205</v>
      </c>
      <c r="D224" s="1" t="s">
        <v>11</v>
      </c>
      <c r="E224" s="3" t="s">
        <v>16</v>
      </c>
      <c r="G224" s="1" t="s">
        <v>622</v>
      </c>
      <c r="H224" s="1" t="s">
        <v>207</v>
      </c>
      <c r="R224" t="s">
        <v>206</v>
      </c>
      <c r="W224" s="1" t="str">
        <f>K224&amp;L224&amp;M224&amp;N224&amp;O224&amp;P224&amp;Q224&amp;R224&amp;S224&amp;T224</f>
        <v>CI_ Creditor_ Financial Institution. Name. Text</v>
      </c>
      <c r="X224" s="1" cm="1">
        <f t="array" ref="X224">_xlfn.IFS(LEN(K224)&gt;0,1,LEN(L224)&gt;0,2,LEN(M224)&gt;0,3,LEN(N224)&gt;0,4,LEN(O224)&gt;0,5,LEN(P224)&gt;0,6,LEN(Q224)&gt;0,7,LEN(R224)&gt;0,8,LEN(S224)&gt;0,9,LEN(T224)&gt;0,10,LEN(U224)&gt;0,11,LEN(V224)&gt;0,12,TRUE,13)</f>
        <v>8</v>
      </c>
      <c r="Y224" s="1" t="str">
        <f>IF(OR("ASMA"=D224,"MA"=D224),"rsm:","ram:")&amp;
IF("ABIE"=D224,
  SUBSTITUTE(
    SUBSTITUTE(
      SUBSTITUTE(W224,". Details","Type"),
      "_",""
    ),
    " ",""
  ),
  IF("ASMA"=D224,
  SUBSTITUTE(
    SUBSTITUTE(
      SUBSTITUTE(W224,". Details",""),
      "_",""
    ),
    " ",""
  ),
  SUBSTITUTE(
    SUBSTITUTE(
      SUBSTITUTE(
        SUBSTITUTE(
          SUBSTITUTE(
            SUBSTITUTE(
              MID(W224,FIND(".",W224)+2,LEN(W224)-FIND(".",W224)-1),
              "_",""
            ),
            "Identification",""
          ),
          "Text",""
        ),
        ".",""
      ),
      " ",""
    ),
    "Identifier","ID"
  )
))</f>
        <v>ram:Name</v>
      </c>
      <c r="Z224" s="1" t="str">
        <f>Z$223&amp;"/"&amp;Y224</f>
        <v>//rsm:CIIHSupplyChainTradeTransaction/ram:ApplicableCIIHSupplyChainTradeSettlement/ram:SpecifiedCITradeSettlementPaymentMeans/ram:PayeeSpecifiedCICreditorFinancialInstitution/ram:Name</v>
      </c>
      <c r="AA224" s="1" t="s">
        <v>4760</v>
      </c>
      <c r="AB224" s="3" t="s">
        <v>3</v>
      </c>
      <c r="AC224" s="1" t="s">
        <v>24</v>
      </c>
      <c r="AD224" s="1" t="s">
        <v>184</v>
      </c>
      <c r="AE224" s="1" t="s">
        <v>24</v>
      </c>
      <c r="AF224" s="1" t="s">
        <v>24</v>
      </c>
      <c r="AG224" s="1" t="s">
        <v>7</v>
      </c>
      <c r="AH224" s="1" t="s">
        <v>24</v>
      </c>
    </row>
    <row r="225" spans="1:34" ht="14.25" customHeight="1">
      <c r="A225" s="1">
        <v>281</v>
      </c>
      <c r="B225" s="1" t="s">
        <v>5596</v>
      </c>
      <c r="C225" s="1" t="s">
        <v>623</v>
      </c>
      <c r="D225" s="1" t="s">
        <v>11</v>
      </c>
      <c r="E225" s="3" t="s">
        <v>16</v>
      </c>
      <c r="G225" s="1" t="s">
        <v>624</v>
      </c>
      <c r="H225" s="1" t="s">
        <v>625</v>
      </c>
      <c r="R225" t="s">
        <v>983</v>
      </c>
      <c r="W225" s="1" t="str">
        <f>K225&amp;L225&amp;M225&amp;N225&amp;O225&amp;P225&amp;Q225&amp;R225&amp;S225&amp;T225</f>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IF(OR("ASMA"=D225,"MA"=D225),"rsm:","ram:")&amp;
IF("ABIE"=D225,
  SUBSTITUTE(
    SUBSTITUTE(
      SUBSTITUTE(W225,". Details","Type"),
      "_",""
    ),
    " ",""
  ),
  IF("ASMA"=D225,
  SUBSTITUTE(
    SUBSTITUTE(
      SUBSTITUTE(W225,". Details",""),
      "_",""
    ),
    " ",""
  ),
  SUBSTITUTE(
    SUBSTITUTE(
      SUBSTITUTE(
        SUBSTITUTE(
          SUBSTITUTE(
            SUBSTITUTE(
              MID(W225,FIND(".",W225)+2,LEN(W225)-FIND(".",W225)-1),
              "_",""
            ),
            "Identification",""
          ),
          "Text",""
        ),
        ".",""
      ),
      " ",""
    ),
    "Identifier","ID"
  )
))</f>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4761</v>
      </c>
      <c r="AB225" s="3" t="s">
        <v>3</v>
      </c>
      <c r="AC225" s="1" t="s">
        <v>24</v>
      </c>
      <c r="AD225" s="1" t="s">
        <v>184</v>
      </c>
      <c r="AE225" s="1" t="s">
        <v>50</v>
      </c>
      <c r="AF225" s="1" t="s">
        <v>50</v>
      </c>
      <c r="AG225" s="1" t="s">
        <v>7</v>
      </c>
      <c r="AH225" s="1" t="s">
        <v>24</v>
      </c>
    </row>
    <row r="226" spans="1:34" ht="14.25" customHeight="1">
      <c r="A226" s="1">
        <v>282</v>
      </c>
      <c r="B226" s="1" t="s">
        <v>5596</v>
      </c>
      <c r="C226" s="1" t="s">
        <v>626</v>
      </c>
      <c r="D226" s="1" t="s">
        <v>19</v>
      </c>
      <c r="E226" s="3" t="s">
        <v>16</v>
      </c>
      <c r="G226" s="1" t="s">
        <v>627</v>
      </c>
      <c r="H226" s="1" t="s">
        <v>208</v>
      </c>
      <c r="R226" t="s">
        <v>984</v>
      </c>
      <c r="W226" s="1" t="str">
        <f>K226&amp;L226&amp;M226&amp;N226&amp;O226&amp;P226&amp;Q226&amp;R226&amp;S226&amp;T226</f>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IF(OR("ASMA"=D226,"MA"=D226),"rsm:","ram:")&amp;
IF("ABIE"=D226,
  SUBSTITUTE(
    SUBSTITUTE(
      SUBSTITUTE(W226,". Details","Type"),
      "_",""
    ),
    " ",""
  ),
  IF("ASMA"=D226,
  SUBSTITUTE(
    SUBSTITUTE(
      SUBSTITUTE(W226,". Details",""),
      "_",""
    ),
    " ",""
  ),
  SUBSTITUTE(
    SUBSTITUTE(
      SUBSTITUTE(
        SUBSTITUTE(
          SUBSTITUTE(
            SUBSTITUTE(
              MID(W226,FIND(".",W226)+2,LEN(W226)-FIND(".",W226)-1),
              "_",""
            ),
            "Identification",""
          ),
          "Text",""
        ),
        ".",""
      ),
      " ",""
    ),
    "Identifier","ID"
  )
))</f>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4762</v>
      </c>
      <c r="AB226" s="3" t="s">
        <v>3</v>
      </c>
      <c r="AC226" s="1" t="s">
        <v>24</v>
      </c>
      <c r="AD226" s="1" t="s">
        <v>184</v>
      </c>
      <c r="AE226" s="1" t="s">
        <v>24</v>
      </c>
      <c r="AF226" s="1" t="s">
        <v>196</v>
      </c>
      <c r="AG226" s="1" t="s">
        <v>7</v>
      </c>
      <c r="AH226" s="1" t="s">
        <v>434</v>
      </c>
    </row>
    <row r="227" spans="1:34" ht="14.25" customHeight="1">
      <c r="A227" s="1">
        <v>284</v>
      </c>
      <c r="B227" s="1" t="s">
        <v>5596</v>
      </c>
      <c r="C227" s="1" t="s">
        <v>209</v>
      </c>
      <c r="D227" s="1" t="s">
        <v>11</v>
      </c>
      <c r="E227" s="3" t="s">
        <v>16</v>
      </c>
      <c r="G227" s="1" t="s">
        <v>628</v>
      </c>
      <c r="H227" s="1" t="s">
        <v>211</v>
      </c>
      <c r="T227" t="s">
        <v>210</v>
      </c>
      <c r="W227" s="1" t="str">
        <f>K227&amp;L227&amp;M227&amp;N227&amp;O227&amp;P227&amp;Q227&amp;R227&amp;S227&amp;T227</f>
        <v>Branch_ Financial Institution. Identification. Identifier</v>
      </c>
      <c r="X227" s="1" cm="1">
        <f t="array" ref="X227">_xlfn.IFS(LEN(K227)&gt;0,1,LEN(L227)&gt;0,2,LEN(M227)&gt;0,3,LEN(N227)&gt;0,4,LEN(O227)&gt;0,5,LEN(P227)&gt;0,6,LEN(Q227)&gt;0,7,LEN(R227)&gt;0,8,LEN(S227)&gt;0,9,LEN(T227)&gt;0,10,LEN(U227)&gt;0,11,LEN(V227)&gt;0,12,TRUE,13)</f>
        <v>10</v>
      </c>
      <c r="Y227" s="1" t="str">
        <f>IF(OR("ASMA"=D227,"MA"=D227),"rsm:","ram:")&amp;
IF("ABIE"=D227,
  SUBSTITUTE(
    SUBSTITUTE(
      SUBSTITUTE(W227,". Details","Type"),
      "_",""
    ),
    " ",""
  ),
  IF("ASMA"=D227,
  SUBSTITUTE(
    SUBSTITUTE(
      SUBSTITUTE(W227,". Details",""),
      "_",""
    ),
    " ",""
  ),
  SUBSTITUTE(
    SUBSTITUTE(
      SUBSTITUTE(
        SUBSTITUTE(
          SUBSTITUTE(
            SUBSTITUTE(
              MID(W227,FIND(".",W227)+2,LEN(W227)-FIND(".",W227)-1),
              "_",""
            ),
            "Identification",""
          ),
          "Text",""
        ),
        ".",""
      ),
      " ",""
    ),
    "Identifier","ID"
  )
))</f>
        <v>ram:ID</v>
      </c>
      <c r="Z227" s="1" t="str">
        <f>Z$226&amp;"/"&amp;Y227</f>
        <v>//rsm:CIIHSupplyChainTradeTransaction/ram:ApplicableCIIHSupplyChainTradeSettlement/ram:SpecifiedCITradeSettlementPaymentMeans/ram:PayeeSpecifiedCICreditorFinancialInstitution/ram:Sub-DivisionBranchFinancialInstitution/ram:ID</v>
      </c>
      <c r="AA227" s="1" t="s">
        <v>4763</v>
      </c>
      <c r="AB227" s="3" t="s">
        <v>3</v>
      </c>
      <c r="AC227" s="1" t="s">
        <v>255</v>
      </c>
      <c r="AD227" s="1" t="s">
        <v>36</v>
      </c>
      <c r="AE227" s="1" t="s">
        <v>50</v>
      </c>
      <c r="AF227" s="1" t="s">
        <v>50</v>
      </c>
      <c r="AG227" s="1" t="s">
        <v>7</v>
      </c>
      <c r="AH227" s="1" t="s">
        <v>24</v>
      </c>
    </row>
    <row r="228" spans="1:34" ht="14.25" customHeight="1">
      <c r="A228" s="1">
        <v>285</v>
      </c>
      <c r="B228" s="1" t="s">
        <v>5596</v>
      </c>
      <c r="C228" s="1" t="s">
        <v>212</v>
      </c>
      <c r="D228" s="1" t="s">
        <v>11</v>
      </c>
      <c r="E228" s="3" t="s">
        <v>16</v>
      </c>
      <c r="G228" s="1" t="s">
        <v>629</v>
      </c>
      <c r="H228" s="1" t="s">
        <v>214</v>
      </c>
      <c r="T228" t="s">
        <v>213</v>
      </c>
      <c r="W228" s="1" t="str">
        <f>K228&amp;L228&amp;M228&amp;N228&amp;O228&amp;P228&amp;Q228&amp;R228&amp;S228&amp;T228</f>
        <v>Branch_ Financial Institution. Name. Text</v>
      </c>
      <c r="X228" s="1" cm="1">
        <f t="array" ref="X228">_xlfn.IFS(LEN(K228)&gt;0,1,LEN(L228)&gt;0,2,LEN(M228)&gt;0,3,LEN(N228)&gt;0,4,LEN(O228)&gt;0,5,LEN(P228)&gt;0,6,LEN(Q228)&gt;0,7,LEN(R228)&gt;0,8,LEN(S228)&gt;0,9,LEN(T228)&gt;0,10,LEN(U228)&gt;0,11,LEN(V228)&gt;0,12,TRUE,13)</f>
        <v>10</v>
      </c>
      <c r="Y228" s="1" t="str">
        <f>IF(OR("ASMA"=D228,"MA"=D228),"rsm:","ram:")&amp;
IF("ABIE"=D228,
  SUBSTITUTE(
    SUBSTITUTE(
      SUBSTITUTE(W228,". Details","Type"),
      "_",""
    ),
    " ",""
  ),
  IF("ASMA"=D228,
  SUBSTITUTE(
    SUBSTITUTE(
      SUBSTITUTE(W228,". Details",""),
      "_",""
    ),
    " ",""
  ),
  SUBSTITUTE(
    SUBSTITUTE(
      SUBSTITUTE(
        SUBSTITUTE(
          SUBSTITUTE(
            SUBSTITUTE(
              MID(W228,FIND(".",W228)+2,LEN(W228)-FIND(".",W228)-1),
              "_",""
            ),
            "Identification",""
          ),
          "Text",""
        ),
        ".",""
      ),
      " ",""
    ),
    "Identifier","ID"
  )
))</f>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4764</v>
      </c>
      <c r="AB228" s="3" t="s">
        <v>3</v>
      </c>
      <c r="AC228" s="1" t="s">
        <v>24</v>
      </c>
      <c r="AD228" s="1" t="s">
        <v>24</v>
      </c>
      <c r="AE228" s="1" t="s">
        <v>50</v>
      </c>
      <c r="AF228" s="1" t="s">
        <v>50</v>
      </c>
      <c r="AG228" s="1" t="s">
        <v>7</v>
      </c>
      <c r="AH228" s="1" t="s">
        <v>567</v>
      </c>
    </row>
    <row r="229" spans="1:34" ht="14.25" customHeight="1">
      <c r="A229" s="1">
        <v>286</v>
      </c>
      <c r="B229" s="1" t="s">
        <v>5596</v>
      </c>
      <c r="C229" s="1" t="s">
        <v>215</v>
      </c>
      <c r="D229" s="1" t="s">
        <v>19</v>
      </c>
      <c r="E229" s="3" t="s">
        <v>16</v>
      </c>
      <c r="G229" s="1" t="s">
        <v>630</v>
      </c>
      <c r="H229" s="1" t="s">
        <v>631</v>
      </c>
      <c r="P229" t="s">
        <v>985</v>
      </c>
      <c r="W229" s="1" t="str">
        <f>K229&amp;L229&amp;M229&amp;N229&amp;O229&amp;P229&amp;Q229&amp;R229&amp;S229&amp;T229</f>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IF(OR("ASMA"=D229,"MA"=D229),"rsm:","ram:")&amp;
IF("ABIE"=D229,
  SUBSTITUTE(
    SUBSTITUTE(
      SUBSTITUTE(W229,". Details","Type"),
      "_",""
    ),
    " ",""
  ),
  IF("ASMA"=D229,
  SUBSTITUTE(
    SUBSTITUTE(
      SUBSTITUTE(W229,". Details",""),
      "_",""
    ),
    " ",""
  ),
  SUBSTITUTE(
    SUBSTITUTE(
      SUBSTITUTE(
        SUBSTITUTE(
          SUBSTITUTE(
            SUBSTITUTE(
              MID(W229,FIND(".",W229)+2,LEN(W229)-FIND(".",W229)-1),
              "_",""
            ),
            "Identification",""
          ),
          "Text",""
        ),
        ".",""
      ),
      " ",""
    ),
    "Identifier","ID"
  )
))</f>
        <v>ram:ApplicableTradeSettlementFinancialCard</v>
      </c>
      <c r="Z229" s="1" t="str">
        <f>Z$215&amp;"/"&amp;Y229</f>
        <v>//rsm:CIIHSupplyChainTradeTransaction/ram:ApplicableCIIHSupplyChainTradeSettlement/ram:SpecifiedCITradeSettlementPaymentMeans/ram:ApplicableTradeSettlementFinancialCard</v>
      </c>
      <c r="AA229" s="1" t="s">
        <v>4765</v>
      </c>
      <c r="AB229" s="3" t="s">
        <v>3</v>
      </c>
      <c r="AC229" s="1" t="s">
        <v>255</v>
      </c>
      <c r="AD229" s="1" t="s">
        <v>36</v>
      </c>
      <c r="AE229" s="1" t="s">
        <v>50</v>
      </c>
      <c r="AF229" s="1" t="s">
        <v>50</v>
      </c>
      <c r="AG229" s="1" t="s">
        <v>7</v>
      </c>
      <c r="AH229" s="1" t="s">
        <v>567</v>
      </c>
    </row>
    <row r="230" spans="1:34" ht="14.25" customHeight="1">
      <c r="A230" s="1">
        <v>288</v>
      </c>
      <c r="B230" s="1" t="s">
        <v>5596</v>
      </c>
      <c r="C230" s="1" t="s">
        <v>216</v>
      </c>
      <c r="D230" s="1" t="s">
        <v>11</v>
      </c>
      <c r="E230" s="3" t="s">
        <v>21</v>
      </c>
      <c r="G230" s="1" t="s">
        <v>633</v>
      </c>
      <c r="H230" s="1" t="s">
        <v>634</v>
      </c>
      <c r="R230" t="s">
        <v>986</v>
      </c>
      <c r="W230" s="1" t="str">
        <f>K230&amp;L230&amp;M230&amp;N230&amp;O230&amp;P230&amp;Q230&amp;R230&amp;S230&amp;T230</f>
        <v>Trade Settlement_ Financial Card. Identification. Identifier</v>
      </c>
      <c r="X230" s="1" cm="1">
        <f t="array" ref="X230">_xlfn.IFS(LEN(K230)&gt;0,1,LEN(L230)&gt;0,2,LEN(M230)&gt;0,3,LEN(N230)&gt;0,4,LEN(O230)&gt;0,5,LEN(P230)&gt;0,6,LEN(Q230)&gt;0,7,LEN(R230)&gt;0,8,LEN(S230)&gt;0,9,LEN(T230)&gt;0,10,LEN(U230)&gt;0,11,LEN(V230)&gt;0,12,TRUE,13)</f>
        <v>8</v>
      </c>
      <c r="Y230" s="1" t="str">
        <f>IF(OR("ASMA"=D230,"MA"=D230),"rsm:","ram:")&amp;
IF("ABIE"=D230,
  SUBSTITUTE(
    SUBSTITUTE(
      SUBSTITUTE(W230,". Details","Type"),
      "_",""
    ),
    " ",""
  ),
  IF("ASMA"=D230,
  SUBSTITUTE(
    SUBSTITUTE(
      SUBSTITUTE(W230,". Details",""),
      "_",""
    ),
    " ",""
  ),
  SUBSTITUTE(
    SUBSTITUTE(
      SUBSTITUTE(
        SUBSTITUTE(
          SUBSTITUTE(
            SUBSTITUTE(
              MID(W230,FIND(".",W230)+2,LEN(W230)-FIND(".",W230)-1),
              "_",""
            ),
            "Identification",""
          ),
          "Text",""
        ),
        ".",""
      ),
      " ",""
    ),
    "Identifier","ID"
  )
))</f>
        <v>ram:ID</v>
      </c>
      <c r="Z230" s="1" t="str">
        <f>Z$229&amp;"/"&amp;Y230</f>
        <v>//rsm:CIIHSupplyChainTradeTransaction/ram:ApplicableCIIHSupplyChainTradeSettlement/ram:SpecifiedCITradeSettlementPaymentMeans/ram:ApplicableTradeSettlementFinancialCard/ram:ID</v>
      </c>
      <c r="AA230" s="1" t="s">
        <v>4766</v>
      </c>
      <c r="AB230" s="3" t="s">
        <v>3</v>
      </c>
      <c r="AC230" s="1" t="s">
        <v>24</v>
      </c>
      <c r="AD230" s="1" t="s">
        <v>184</v>
      </c>
      <c r="AE230" s="1" t="s">
        <v>24</v>
      </c>
      <c r="AF230" s="1" t="s">
        <v>196</v>
      </c>
      <c r="AG230" s="1" t="s">
        <v>9</v>
      </c>
      <c r="AH230" s="1" t="s">
        <v>22</v>
      </c>
    </row>
    <row r="231" spans="1:34" ht="14.25" customHeight="1">
      <c r="A231" s="1">
        <v>289</v>
      </c>
      <c r="B231" s="1" t="s">
        <v>5596</v>
      </c>
      <c r="C231" s="1" t="s">
        <v>217</v>
      </c>
      <c r="D231" s="1" t="s">
        <v>11</v>
      </c>
      <c r="E231" s="3" t="s">
        <v>16</v>
      </c>
      <c r="G231" s="1" t="s">
        <v>635</v>
      </c>
      <c r="H231" s="1" t="s">
        <v>636</v>
      </c>
      <c r="R231" t="s">
        <v>218</v>
      </c>
      <c r="W231" s="1" t="str">
        <f>K231&amp;L231&amp;M231&amp;N231&amp;O231&amp;P231&amp;Q231&amp;R231&amp;S231&amp;T231</f>
        <v>Trade Settlement_ Financial Card. Type. Code</v>
      </c>
      <c r="X231" s="1" cm="1">
        <f t="array" ref="X231">_xlfn.IFS(LEN(K231)&gt;0,1,LEN(L231)&gt;0,2,LEN(M231)&gt;0,3,LEN(N231)&gt;0,4,LEN(O231)&gt;0,5,LEN(P231)&gt;0,6,LEN(Q231)&gt;0,7,LEN(R231)&gt;0,8,LEN(S231)&gt;0,9,LEN(T231)&gt;0,10,LEN(U231)&gt;0,11,LEN(V231)&gt;0,12,TRUE,13)</f>
        <v>8</v>
      </c>
      <c r="Y231" s="1" t="str">
        <f>IF(OR("ASMA"=D231,"MA"=D231),"rsm:","ram:")&amp;
IF("ABIE"=D231,
  SUBSTITUTE(
    SUBSTITUTE(
      SUBSTITUTE(W231,". Details","Type"),
      "_",""
    ),
    " ",""
  ),
  IF("ASMA"=D231,
  SUBSTITUTE(
    SUBSTITUTE(
      SUBSTITUTE(W231,". Details",""),
      "_",""
    ),
    " ",""
  ),
  SUBSTITUTE(
    SUBSTITUTE(
      SUBSTITUTE(
        SUBSTITUTE(
          SUBSTITUTE(
            SUBSTITUTE(
              MID(W231,FIND(".",W231)+2,LEN(W231)-FIND(".",W231)-1),
              "_",""
            ),
            "Identification",""
          ),
          "Text",""
        ),
        ".",""
      ),
      " ",""
    ),
    "Identifier","ID"
  )
))</f>
        <v>ram:TypeCode</v>
      </c>
      <c r="Z231" s="1" t="str">
        <f>Z$229&amp;"/"&amp;Y231</f>
        <v>//rsm:CIIHSupplyChainTradeTransaction/ram:ApplicableCIIHSupplyChainTradeSettlement/ram:SpecifiedCITradeSettlementPaymentMeans/ram:ApplicableTradeSettlementFinancialCard/ram:TypeCode</v>
      </c>
      <c r="AA231" s="1" t="s">
        <v>4767</v>
      </c>
      <c r="AB231" s="3" t="s">
        <v>3</v>
      </c>
      <c r="AC231" s="1" t="s">
        <v>24</v>
      </c>
      <c r="AD231" s="1" t="s">
        <v>184</v>
      </c>
      <c r="AE231" s="1" t="s">
        <v>24</v>
      </c>
      <c r="AF231" s="1" t="s">
        <v>24</v>
      </c>
      <c r="AG231" s="1" t="s">
        <v>24</v>
      </c>
      <c r="AH231" s="1" t="s">
        <v>24</v>
      </c>
    </row>
    <row r="232" spans="1:34" ht="14.25" customHeight="1">
      <c r="A232" s="1">
        <v>290</v>
      </c>
      <c r="B232" s="1" t="s">
        <v>5596</v>
      </c>
      <c r="C232" s="1" t="s">
        <v>219</v>
      </c>
      <c r="D232" s="1" t="s">
        <v>11</v>
      </c>
      <c r="E232" s="3" t="s">
        <v>21</v>
      </c>
      <c r="G232" s="1" t="s">
        <v>637</v>
      </c>
      <c r="H232" s="1" t="s">
        <v>638</v>
      </c>
      <c r="R232" t="s">
        <v>987</v>
      </c>
      <c r="W232" s="1" t="str">
        <f>K232&amp;L232&amp;M232&amp;N232&amp;O232&amp;P232&amp;Q232&amp;R232&amp;S232&amp;T232</f>
        <v>Trade Settlement_ Financial Card. Cardholder Name. Text</v>
      </c>
      <c r="X232" s="1" cm="1">
        <f t="array" ref="X232">_xlfn.IFS(LEN(K232)&gt;0,1,LEN(L232)&gt;0,2,LEN(M232)&gt;0,3,LEN(N232)&gt;0,4,LEN(O232)&gt;0,5,LEN(P232)&gt;0,6,LEN(Q232)&gt;0,7,LEN(R232)&gt;0,8,LEN(S232)&gt;0,9,LEN(T232)&gt;0,10,LEN(U232)&gt;0,11,LEN(V232)&gt;0,12,TRUE,13)</f>
        <v>8</v>
      </c>
      <c r="Y232" s="1" t="str">
        <f>IF(OR("ASMA"=D232,"MA"=D232),"rsm:","ram:")&amp;
IF("ABIE"=D232,
  SUBSTITUTE(
    SUBSTITUTE(
      SUBSTITUTE(W232,". Details","Type"),
      "_",""
    ),
    " ",""
  ),
  IF("ASMA"=D232,
  SUBSTITUTE(
    SUBSTITUTE(
      SUBSTITUTE(W232,". Details",""),
      "_",""
    ),
    " ",""
  ),
  SUBSTITUTE(
    SUBSTITUTE(
      SUBSTITUTE(
        SUBSTITUTE(
          SUBSTITUTE(
            SUBSTITUTE(
              MID(W232,FIND(".",W232)+2,LEN(W232)-FIND(".",W232)-1),
              "_",""
            ),
            "Identification",""
          ),
          "Text",""
        ),
        ".",""
      ),
      " ",""
    ),
    "Identifier","ID"
  )
))</f>
        <v>ram:CardholderName</v>
      </c>
      <c r="Z232" s="1" t="str">
        <f>Z$229&amp;"/"&amp;Y232</f>
        <v>//rsm:CIIHSupplyChainTradeTransaction/ram:ApplicableCIIHSupplyChainTradeSettlement/ram:SpecifiedCITradeSettlementPaymentMeans/ram:ApplicableTradeSettlementFinancialCard/ram:CardholderName</v>
      </c>
      <c r="AA232" s="1" t="s">
        <v>4768</v>
      </c>
      <c r="AB232" s="3" t="s">
        <v>3</v>
      </c>
      <c r="AC232" s="1" t="s">
        <v>255</v>
      </c>
      <c r="AD232" s="1" t="s">
        <v>36</v>
      </c>
      <c r="AE232" s="1" t="s">
        <v>50</v>
      </c>
      <c r="AF232" s="1" t="s">
        <v>111</v>
      </c>
      <c r="AG232" s="1" t="s">
        <v>111</v>
      </c>
      <c r="AH232" s="1" t="s">
        <v>644</v>
      </c>
    </row>
    <row r="233" spans="1:34" ht="14.25" customHeight="1">
      <c r="A233" s="1">
        <v>291</v>
      </c>
      <c r="B233" s="1" t="s">
        <v>5596</v>
      </c>
      <c r="C233" s="1" t="s">
        <v>220</v>
      </c>
      <c r="D233" s="1" t="s">
        <v>11</v>
      </c>
      <c r="E233" s="3" t="s">
        <v>16</v>
      </c>
      <c r="G233" s="1" t="s">
        <v>639</v>
      </c>
      <c r="H233" s="1" t="s">
        <v>640</v>
      </c>
      <c r="R233" t="s">
        <v>221</v>
      </c>
      <c r="W233" s="1" t="str">
        <f>K233&amp;L233&amp;M233&amp;N233&amp;O233&amp;P233&amp;Q233&amp;R233&amp;S233&amp;T233</f>
        <v>Trade Settlement_ Financial Card. Issuing Company Name. Text</v>
      </c>
      <c r="X233" s="1" cm="1">
        <f t="array" ref="X233">_xlfn.IFS(LEN(K233)&gt;0,1,LEN(L233)&gt;0,2,LEN(M233)&gt;0,3,LEN(N233)&gt;0,4,LEN(O233)&gt;0,5,LEN(P233)&gt;0,6,LEN(Q233)&gt;0,7,LEN(R233)&gt;0,8,LEN(S233)&gt;0,9,LEN(T233)&gt;0,10,LEN(U233)&gt;0,11,LEN(V233)&gt;0,12,TRUE,13)</f>
        <v>8</v>
      </c>
      <c r="Y233" s="1" t="str">
        <f>IF(OR("ASMA"=D233,"MA"=D233),"rsm:","ram:")&amp;
IF("ABIE"=D233,
  SUBSTITUTE(
    SUBSTITUTE(
      SUBSTITUTE(W233,". Details","Type"),
      "_",""
    ),
    " ",""
  ),
  IF("ASMA"=D233,
  SUBSTITUTE(
    SUBSTITUTE(
      SUBSTITUTE(W233,". Details",""),
      "_",""
    ),
    " ",""
  ),
  SUBSTITUTE(
    SUBSTITUTE(
      SUBSTITUTE(
        SUBSTITUTE(
          SUBSTITUTE(
            SUBSTITUTE(
              MID(W233,FIND(".",W233)+2,LEN(W233)-FIND(".",W233)-1),
              "_",""
            ),
            "Identification",""
          ),
          "Text",""
        ),
        ".",""
      ),
      " ",""
    ),
    "Identifier","ID"
  )
))</f>
        <v>ram:IssuingCompanyName</v>
      </c>
      <c r="Z233" s="1" t="str">
        <f>Z$229&amp;"/"&amp;Y233</f>
        <v>//rsm:CIIHSupplyChainTradeTransaction/ram:ApplicableCIIHSupplyChainTradeSettlement/ram:SpecifiedCITradeSettlementPaymentMeans/ram:ApplicableTradeSettlementFinancialCard/ram:IssuingCompanyName</v>
      </c>
      <c r="AA233" s="1" t="s">
        <v>4769</v>
      </c>
      <c r="AB233" s="3" t="s">
        <v>3</v>
      </c>
      <c r="AC233" s="1" t="s">
        <v>314</v>
      </c>
      <c r="AD233" s="1" t="s">
        <v>53</v>
      </c>
      <c r="AE233" s="1" t="s">
        <v>50</v>
      </c>
      <c r="AF233" s="1" t="s">
        <v>50</v>
      </c>
      <c r="AG233" s="1" t="s">
        <v>9</v>
      </c>
      <c r="AH233" s="1" t="s">
        <v>24</v>
      </c>
    </row>
    <row r="234" spans="1:34" ht="14.25" customHeight="1">
      <c r="A234" s="1">
        <v>292</v>
      </c>
      <c r="B234" s="1" t="s">
        <v>5596</v>
      </c>
      <c r="C234" s="1" t="s">
        <v>641</v>
      </c>
      <c r="D234" s="1" t="s">
        <v>19</v>
      </c>
      <c r="E234" s="3" t="s">
        <v>65</v>
      </c>
      <c r="G234" s="1" t="s">
        <v>4211</v>
      </c>
      <c r="H234" s="1" t="s">
        <v>4212</v>
      </c>
      <c r="N234" t="s">
        <v>988</v>
      </c>
      <c r="W234" s="1" t="str">
        <f>K234&amp;L234&amp;M234&amp;N234&amp;O234&amp;P234&amp;Q234&amp;R234&amp;S234&amp;T234</f>
        <v>CIIH_ Supply Chain_ Trade Settlement. Applicable. CI_ Trade_ Tax</v>
      </c>
      <c r="X234" s="1" cm="1">
        <f t="array" ref="X234">_xlfn.IFS(LEN(K234)&gt;0,1,LEN(L234)&gt;0,2,LEN(M234)&gt;0,3,LEN(N234)&gt;0,4,LEN(O234)&gt;0,5,LEN(P234)&gt;0,6,LEN(Q234)&gt;0,7,LEN(R234)&gt;0,8,LEN(S234)&gt;0,9,LEN(T234)&gt;0,10,LEN(U234)&gt;0,11,LEN(V234)&gt;0,12,TRUE,13)</f>
        <v>4</v>
      </c>
      <c r="Y234" s="1" t="str">
        <f>IF(OR("ASMA"=D234,"MA"=D234),"rsm:","ram:")&amp;
IF("ABIE"=D234,
  SUBSTITUTE(
    SUBSTITUTE(
      SUBSTITUTE(W234,". Details","Type"),
      "_",""
    ),
    " ",""
  ),
  IF("ASMA"=D234,
  SUBSTITUTE(
    SUBSTITUTE(
      SUBSTITUTE(W234,". Details",""),
      "_",""
    ),
    " ",""
  ),
  SUBSTITUTE(
    SUBSTITUTE(
      SUBSTITUTE(
        SUBSTITUTE(
          SUBSTITUTE(
            SUBSTITUTE(
              MID(W234,FIND(".",W234)+2,LEN(W234)-FIND(".",W234)-1),
              "_",""
            ),
            "Identification",""
          ),
          "Text",""
        ),
        ".",""
      ),
      " ",""
    ),
    "Identifier","ID"
  )
))</f>
        <v>ram:ApplicableCITradeTax</v>
      </c>
      <c r="Z234" s="1" t="str">
        <f>Z$109&amp;"/"&amp;Y234</f>
        <v>//rsm:CIIHSupplyChainTradeTransaction/ram:ApplicableCIIHSupplyChainTradeSettlement/ram:ApplicableCITradeTax</v>
      </c>
      <c r="AA234" s="1" t="s">
        <v>4770</v>
      </c>
      <c r="AB234" s="3" t="s">
        <v>3</v>
      </c>
      <c r="AC234" s="1" t="s">
        <v>255</v>
      </c>
      <c r="AD234" s="1" t="s">
        <v>36</v>
      </c>
      <c r="AE234" s="1" t="s">
        <v>50</v>
      </c>
      <c r="AF234" s="1" t="s">
        <v>233</v>
      </c>
      <c r="AG234" s="1" t="s">
        <v>233</v>
      </c>
      <c r="AH234" s="1" t="s">
        <v>646</v>
      </c>
    </row>
    <row r="235" spans="1:34" ht="14.25" customHeight="1">
      <c r="A235" s="1">
        <v>294</v>
      </c>
      <c r="B235" s="1" t="s">
        <v>5596</v>
      </c>
      <c r="C235" s="1" t="s">
        <v>225</v>
      </c>
      <c r="D235" s="1" t="s">
        <v>11</v>
      </c>
      <c r="E235" s="3" t="s">
        <v>16</v>
      </c>
      <c r="G235" s="1" t="s">
        <v>4213</v>
      </c>
      <c r="H235" s="1" t="s">
        <v>5760</v>
      </c>
      <c r="P235" t="s">
        <v>226</v>
      </c>
      <c r="W235" s="1" t="str">
        <f>K235&amp;L235&amp;M235&amp;N235&amp;O235&amp;P235&amp;Q235&amp;R235&amp;S235&amp;T235</f>
        <v>CI_ Trade_ Tax. Calculated. Amount</v>
      </c>
      <c r="X235" s="1" cm="1">
        <f t="array" ref="X235">_xlfn.IFS(LEN(K235)&gt;0,1,LEN(L235)&gt;0,2,LEN(M235)&gt;0,3,LEN(N235)&gt;0,4,LEN(O235)&gt;0,5,LEN(P235)&gt;0,6,LEN(Q235)&gt;0,7,LEN(R235)&gt;0,8,LEN(S235)&gt;0,9,LEN(T235)&gt;0,10,LEN(U235)&gt;0,11,LEN(V235)&gt;0,12,TRUE,13)</f>
        <v>6</v>
      </c>
      <c r="Y235" s="1" t="str">
        <f>IF(OR("ASMA"=D235,"MA"=D235),"rsm:","ram:")&amp;
IF("ABIE"=D235,
  SUBSTITUTE(
    SUBSTITUTE(
      SUBSTITUTE(W235,". Details","Type"),
      "_",""
    ),
    " ",""
  ),
  IF("ASMA"=D235,
  SUBSTITUTE(
    SUBSTITUTE(
      SUBSTITUTE(W235,". Details",""),
      "_",""
    ),
    " ",""
  ),
  SUBSTITUTE(
    SUBSTITUTE(
      SUBSTITUTE(
        SUBSTITUTE(
          SUBSTITUTE(
            SUBSTITUTE(
              MID(W235,FIND(".",W235)+2,LEN(W235)-FIND(".",W235)-1),
              "_",""
            ),
            "Identification",""
          ),
          "Text",""
        ),
        ".",""
      ),
      " ",""
    ),
    "Identifier","ID"
  )
))</f>
        <v>ram:CalculatedAmount</v>
      </c>
      <c r="Z235" s="1" t="str">
        <f>Z$234&amp;"/"&amp;Y235</f>
        <v>//rsm:CIIHSupplyChainTradeTransaction/ram:ApplicableCIIHSupplyChainTradeSettlement/ram:ApplicableCITradeTax/ram:CalculatedAmount</v>
      </c>
      <c r="AA235" s="1" t="s">
        <v>4771</v>
      </c>
      <c r="AB235" s="3" t="s">
        <v>3</v>
      </c>
      <c r="AC235" s="1" t="s">
        <v>255</v>
      </c>
      <c r="AD235" s="1" t="s">
        <v>36</v>
      </c>
      <c r="AE235" s="1" t="s">
        <v>169</v>
      </c>
      <c r="AF235" s="1" t="s">
        <v>106</v>
      </c>
      <c r="AG235" s="1" t="s">
        <v>9</v>
      </c>
      <c r="AH235" s="1" t="s">
        <v>434</v>
      </c>
    </row>
    <row r="236" spans="1:34" ht="14.25" customHeight="1">
      <c r="A236" s="1">
        <v>295</v>
      </c>
      <c r="B236" s="1" t="s">
        <v>5596</v>
      </c>
      <c r="C236" s="1" t="s">
        <v>231</v>
      </c>
      <c r="D236" s="1" t="s">
        <v>11</v>
      </c>
      <c r="E236" s="3" t="s">
        <v>16</v>
      </c>
      <c r="G236" s="1" t="s">
        <v>4214</v>
      </c>
      <c r="H236" s="1" t="s">
        <v>647</v>
      </c>
      <c r="P236" t="s">
        <v>232</v>
      </c>
      <c r="W236" s="1" t="str">
        <f>K236&amp;L236&amp;M236&amp;N236&amp;O236&amp;P236&amp;Q236&amp;R236&amp;S236&amp;T236</f>
        <v>CI_ Trade_ Tax. Category. Code</v>
      </c>
      <c r="X236" s="1" cm="1">
        <f t="array" ref="X236">_xlfn.IFS(LEN(K236)&gt;0,1,LEN(L236)&gt;0,2,LEN(M236)&gt;0,3,LEN(N236)&gt;0,4,LEN(O236)&gt;0,5,LEN(P236)&gt;0,6,LEN(Q236)&gt;0,7,LEN(R236)&gt;0,8,LEN(S236)&gt;0,9,LEN(T236)&gt;0,10,LEN(U236)&gt;0,11,LEN(V236)&gt;0,12,TRUE,13)</f>
        <v>6</v>
      </c>
      <c r="Y236" s="1" t="str">
        <f>IF(OR("ASMA"=D236,"MA"=D236),"rsm:","ram:")&amp;
IF("ABIE"=D236,
  SUBSTITUTE(
    SUBSTITUTE(
      SUBSTITUTE(W236,". Details","Type"),
      "_",""
    ),
    " ",""
  ),
  IF("ASMA"=D236,
  SUBSTITUTE(
    SUBSTITUTE(
      SUBSTITUTE(W236,". Details",""),
      "_",""
    ),
    " ",""
  ),
  SUBSTITUTE(
    SUBSTITUTE(
      SUBSTITUTE(
        SUBSTITUTE(
          SUBSTITUTE(
            SUBSTITUTE(
              MID(W236,FIND(".",W236)+2,LEN(W236)-FIND(".",W236)-1),
              "_",""
            ),
            "Identification",""
          ),
          "Text",""
        ),
        ".",""
      ),
      " ",""
    ),
    "Identifier","ID"
  )
))</f>
        <v>ram:CategoryCode</v>
      </c>
      <c r="Z236" s="1" t="str">
        <f>Z$234&amp;"/"&amp;Y236</f>
        <v>//rsm:CIIHSupplyChainTradeTransaction/ram:ApplicableCIIHSupplyChainTradeSettlement/ram:ApplicableCITradeTax/ram:CategoryCode</v>
      </c>
      <c r="AA236" s="1" t="s">
        <v>4772</v>
      </c>
      <c r="AB236" s="3" t="s">
        <v>3</v>
      </c>
      <c r="AC236" s="1" t="s">
        <v>35</v>
      </c>
      <c r="AD236" s="1" t="s">
        <v>36</v>
      </c>
      <c r="AE236" s="1" t="s">
        <v>169</v>
      </c>
      <c r="AF236" s="1" t="s">
        <v>50</v>
      </c>
      <c r="AG236" s="1" t="s">
        <v>9</v>
      </c>
      <c r="AH236" s="1" t="s">
        <v>24</v>
      </c>
    </row>
    <row r="237" spans="1:34" ht="14.25" customHeight="1">
      <c r="A237" s="1">
        <v>296</v>
      </c>
      <c r="B237" s="1" t="s">
        <v>5596</v>
      </c>
      <c r="C237" s="1" t="s">
        <v>649</v>
      </c>
      <c r="D237" s="1" t="s">
        <v>11</v>
      </c>
      <c r="E237" s="3" t="s">
        <v>16</v>
      </c>
      <c r="G237" s="1" t="s">
        <v>4215</v>
      </c>
      <c r="H237" s="1" t="s">
        <v>651</v>
      </c>
      <c r="P237" t="s">
        <v>238</v>
      </c>
      <c r="W237" s="1" t="str">
        <f>K237&amp;L237&amp;M237&amp;N237&amp;O237&amp;P237&amp;Q237&amp;R237&amp;S237&amp;T237</f>
        <v>CI_ Trade_ Tax. Category Name. Text</v>
      </c>
      <c r="X237" s="1" cm="1">
        <f t="array" ref="X237">_xlfn.IFS(LEN(K237)&gt;0,1,LEN(L237)&gt;0,2,LEN(M237)&gt;0,3,LEN(N237)&gt;0,4,LEN(O237)&gt;0,5,LEN(P237)&gt;0,6,LEN(Q237)&gt;0,7,LEN(R237)&gt;0,8,LEN(S237)&gt;0,9,LEN(T237)&gt;0,10,LEN(U237)&gt;0,11,LEN(V237)&gt;0,12,TRUE,13)</f>
        <v>6</v>
      </c>
      <c r="Y237" s="1" t="str">
        <f>IF(OR("ASMA"=D237,"MA"=D237),"rsm:","ram:")&amp;
IF("ABIE"=D237,
  SUBSTITUTE(
    SUBSTITUTE(
      SUBSTITUTE(W237,". Details","Type"),
      "_",""
    ),
    " ",""
  ),
  IF("ASMA"=D237,
  SUBSTITUTE(
    SUBSTITUTE(
      SUBSTITUTE(W237,". Details",""),
      "_",""
    ),
    " ",""
  ),
  SUBSTITUTE(
    SUBSTITUTE(
      SUBSTITUTE(
        SUBSTITUTE(
          SUBSTITUTE(
            SUBSTITUTE(
              MID(W237,FIND(".",W237)+2,LEN(W237)-FIND(".",W237)-1),
              "_",""
            ),
            "Identification",""
          ),
          "Text",""
        ),
        ".",""
      ),
      " ",""
    ),
    "Identifier","ID"
  )
))</f>
        <v>ram:CategoryName</v>
      </c>
      <c r="Z237" s="1" t="str">
        <f>Z$234&amp;"/"&amp;Y237</f>
        <v>//rsm:CIIHSupplyChainTradeTransaction/ram:ApplicableCIIHSupplyChainTradeSettlement/ram:ApplicableCITradeTax/ram:CategoryName</v>
      </c>
      <c r="AA237" s="1" t="s">
        <v>4773</v>
      </c>
      <c r="AB237" s="3" t="s">
        <v>3</v>
      </c>
      <c r="AC237" s="1" t="s">
        <v>24</v>
      </c>
      <c r="AD237" s="1" t="s">
        <v>184</v>
      </c>
      <c r="AE237" s="1" t="s">
        <v>50</v>
      </c>
      <c r="AF237" s="1" t="s">
        <v>111</v>
      </c>
      <c r="AG237" s="1" t="s">
        <v>111</v>
      </c>
      <c r="AH237" s="1" t="s">
        <v>567</v>
      </c>
    </row>
    <row r="238" spans="1:34" ht="14.25" customHeight="1">
      <c r="A238" s="1">
        <v>297</v>
      </c>
      <c r="B238" s="1" t="s">
        <v>5596</v>
      </c>
      <c r="C238" s="1" t="s">
        <v>315</v>
      </c>
      <c r="D238" s="1" t="s">
        <v>11</v>
      </c>
      <c r="E238" s="3" t="s">
        <v>16</v>
      </c>
      <c r="G238" s="1" t="s">
        <v>4216</v>
      </c>
      <c r="H238" s="1" t="s">
        <v>4217</v>
      </c>
      <c r="P238" t="s">
        <v>989</v>
      </c>
      <c r="W238" s="1" t="str">
        <f>K238&amp;L238&amp;M238&amp;N238&amp;O238&amp;P238&amp;Q238&amp;R238&amp;S238&amp;T238</f>
        <v>CI_ Trade_ Tax. Rate_ Applicable. Percent</v>
      </c>
      <c r="X238" s="1" cm="1">
        <f t="array" ref="X238">_xlfn.IFS(LEN(K238)&gt;0,1,LEN(L238)&gt;0,2,LEN(M238)&gt;0,3,LEN(N238)&gt;0,4,LEN(O238)&gt;0,5,LEN(P238)&gt;0,6,LEN(Q238)&gt;0,7,LEN(R238)&gt;0,8,LEN(S238)&gt;0,9,LEN(T238)&gt;0,10,LEN(U238)&gt;0,11,LEN(V238)&gt;0,12,TRUE,13)</f>
        <v>6</v>
      </c>
      <c r="Y238" s="1" t="str">
        <f>IF(OR("ASMA"=D238,"MA"=D238),"rsm:","ram:")&amp;
IF("ABIE"=D238,
  SUBSTITUTE(
    SUBSTITUTE(
      SUBSTITUTE(W238,". Details","Type"),
      "_",""
    ),
    " ",""
  ),
  IF("ASMA"=D238,
  SUBSTITUTE(
    SUBSTITUTE(
      SUBSTITUTE(W238,". Details",""),
      "_",""
    ),
    " ",""
  ),
  SUBSTITUTE(
    SUBSTITUTE(
      SUBSTITUTE(
        SUBSTITUTE(
          SUBSTITUTE(
            SUBSTITUTE(
              MID(W238,FIND(".",W238)+2,LEN(W238)-FIND(".",W238)-1),
              "_",""
            ),
            "Identification",""
          ),
          "Text",""
        ),
        ".",""
      ),
      " ",""
    ),
    "Identifier","ID"
  )
))</f>
        <v>ram:RateApplicablePercent</v>
      </c>
      <c r="Z238" s="1" t="str">
        <f>Z$234&amp;"/"&amp;Y238</f>
        <v>//rsm:CIIHSupplyChainTradeTransaction/ram:ApplicableCIIHSupplyChainTradeSettlement/ram:ApplicableCITradeTax/ram:RateApplicablePercent</v>
      </c>
      <c r="AA238" s="1" t="s">
        <v>4774</v>
      </c>
      <c r="AB238" s="3" t="s">
        <v>3</v>
      </c>
      <c r="AC238" s="1" t="s">
        <v>255</v>
      </c>
      <c r="AD238" s="1" t="s">
        <v>36</v>
      </c>
      <c r="AE238" s="1" t="s">
        <v>50</v>
      </c>
      <c r="AF238" s="1" t="s">
        <v>233</v>
      </c>
      <c r="AG238" s="1" t="s">
        <v>233</v>
      </c>
      <c r="AH238" s="1" t="s">
        <v>24</v>
      </c>
    </row>
    <row r="239" spans="1:34" ht="14.25" customHeight="1">
      <c r="A239" s="1">
        <v>298</v>
      </c>
      <c r="B239" s="1" t="s">
        <v>5596</v>
      </c>
      <c r="C239" s="1" t="s">
        <v>239</v>
      </c>
      <c r="D239" s="1" t="s">
        <v>11</v>
      </c>
      <c r="E239" s="3" t="s">
        <v>16</v>
      </c>
      <c r="G239" s="1" t="s">
        <v>4218</v>
      </c>
      <c r="H239" s="1" t="s">
        <v>655</v>
      </c>
      <c r="P239" t="s">
        <v>316</v>
      </c>
      <c r="W239" s="1" t="str">
        <f>K239&amp;L239&amp;M239&amp;N239&amp;O239&amp;P239&amp;Q239&amp;R239&amp;S239&amp;T239</f>
        <v>CI_ Trade_ Tax. Calculation Method. Code</v>
      </c>
      <c r="X239" s="1" cm="1">
        <f t="array" ref="X239">_xlfn.IFS(LEN(K239)&gt;0,1,LEN(L239)&gt;0,2,LEN(M239)&gt;0,3,LEN(N239)&gt;0,4,LEN(O239)&gt;0,5,LEN(P239)&gt;0,6,LEN(Q239)&gt;0,7,LEN(R239)&gt;0,8,LEN(S239)&gt;0,9,LEN(T239)&gt;0,10,LEN(U239)&gt;0,11,LEN(V239)&gt;0,12,TRUE,13)</f>
        <v>6</v>
      </c>
      <c r="Y239" s="1" t="str">
        <f>IF(OR("ASMA"=D239,"MA"=D239),"rsm:","ram:")&amp;
IF("ABIE"=D239,
  SUBSTITUTE(
    SUBSTITUTE(
      SUBSTITUTE(W239,". Details","Type"),
      "_",""
    ),
    " ",""
  ),
  IF("ASMA"=D239,
  SUBSTITUTE(
    SUBSTITUTE(
      SUBSTITUTE(W239,". Details",""),
      "_",""
    ),
    " ",""
  ),
  SUBSTITUTE(
    SUBSTITUTE(
      SUBSTITUTE(
        SUBSTITUTE(
          SUBSTITUTE(
            SUBSTITUTE(
              MID(W239,FIND(".",W239)+2,LEN(W239)-FIND(".",W239)-1),
              "_",""
            ),
            "Identification",""
          ),
          "Text",""
        ),
        ".",""
      ),
      " ",""
    ),
    "Identifier","ID"
  )
))</f>
        <v>ram:CalculationMethodCode</v>
      </c>
      <c r="Z239" s="1" t="str">
        <f>Z$234&amp;"/"&amp;Y239</f>
        <v>//rsm:CIIHSupplyChainTradeTransaction/ram:ApplicableCIIHSupplyChainTradeSettlement/ram:ApplicableCITradeTax/ram:CalculationMethodCode</v>
      </c>
      <c r="AA239" s="1" t="s">
        <v>4775</v>
      </c>
      <c r="AB239" s="3" t="s">
        <v>3</v>
      </c>
      <c r="AC239" s="1" t="s">
        <v>29</v>
      </c>
      <c r="AD239" s="1" t="s">
        <v>30</v>
      </c>
      <c r="AE239" s="1" t="s">
        <v>54</v>
      </c>
      <c r="AF239" s="1" t="s">
        <v>54</v>
      </c>
      <c r="AG239" s="1" t="s">
        <v>54</v>
      </c>
      <c r="AH239" s="1" t="s">
        <v>24</v>
      </c>
    </row>
    <row r="240" spans="1:34" ht="14.25" customHeight="1">
      <c r="A240" s="1">
        <v>299</v>
      </c>
      <c r="B240" s="1" t="s">
        <v>5596</v>
      </c>
      <c r="C240" s="1" t="s">
        <v>240</v>
      </c>
      <c r="D240" s="1" t="s">
        <v>11</v>
      </c>
      <c r="E240" s="3" t="s">
        <v>16</v>
      </c>
      <c r="G240" s="1" t="s">
        <v>4220</v>
      </c>
      <c r="H240" s="1" t="s">
        <v>657</v>
      </c>
      <c r="P240" t="s">
        <v>317</v>
      </c>
      <c r="W240" s="1" t="str">
        <f>K240&amp;L240&amp;M240&amp;N240&amp;O240&amp;P240&amp;Q240&amp;R240&amp;S240&amp;T240</f>
        <v>CI_ Trade_ Tax. Local Tax System. Identifier</v>
      </c>
      <c r="X240" s="1" cm="1">
        <f t="array" ref="X240">_xlfn.IFS(LEN(K240)&gt;0,1,LEN(L240)&gt;0,2,LEN(M240)&gt;0,3,LEN(N240)&gt;0,4,LEN(O240)&gt;0,5,LEN(P240)&gt;0,6,LEN(Q240)&gt;0,7,LEN(R240)&gt;0,8,LEN(S240)&gt;0,9,LEN(T240)&gt;0,10,LEN(U240)&gt;0,11,LEN(V240)&gt;0,12,TRUE,13)</f>
        <v>6</v>
      </c>
      <c r="Y240" s="1" t="str">
        <f>IF(OR("ASMA"=D240,"MA"=D240),"rsm:","ram:")&amp;
IF("ABIE"=D240,
  SUBSTITUTE(
    SUBSTITUTE(
      SUBSTITUTE(W240,". Details","Type"),
      "_",""
    ),
    " ",""
  ),
  IF("ASMA"=D240,
  SUBSTITUTE(
    SUBSTITUTE(
      SUBSTITUTE(W240,". Details",""),
      "_",""
    ),
    " ",""
  ),
  SUBSTITUTE(
    SUBSTITUTE(
      SUBSTITUTE(
        SUBSTITUTE(
          SUBSTITUTE(
            SUBSTITUTE(
              MID(W240,FIND(".",W240)+2,LEN(W240)-FIND(".",W240)-1),
              "_",""
            ),
            "Identification",""
          ),
          "Text",""
        ),
        ".",""
      ),
      " ",""
    ),
    "Identifier","ID"
  )
))</f>
        <v>ram:LocalTaxSystemID</v>
      </c>
      <c r="Z240" s="1" t="str">
        <f>Z$234&amp;"/"&amp;Y240</f>
        <v>//rsm:CIIHSupplyChainTradeTransaction/ram:ApplicableCIIHSupplyChainTradeSettlement/ram:ApplicableCITradeTax/ram:LocalTaxSystemID</v>
      </c>
      <c r="AA240" s="1" t="s">
        <v>4776</v>
      </c>
      <c r="AB240" s="3" t="s">
        <v>3</v>
      </c>
      <c r="AC240" s="1" t="s">
        <v>29</v>
      </c>
      <c r="AD240" s="1" t="s">
        <v>30</v>
      </c>
      <c r="AE240" s="1" t="s">
        <v>50</v>
      </c>
      <c r="AF240" s="1" t="s">
        <v>50</v>
      </c>
      <c r="AG240" s="1" t="s">
        <v>9</v>
      </c>
      <c r="AH240" s="1" t="s">
        <v>24</v>
      </c>
    </row>
    <row r="241" spans="1:34" ht="14.25" customHeight="1">
      <c r="A241" s="1">
        <v>300</v>
      </c>
      <c r="B241" s="1" t="s">
        <v>5596</v>
      </c>
      <c r="C241" s="1" t="s">
        <v>658</v>
      </c>
      <c r="D241" s="1" t="s">
        <v>19</v>
      </c>
      <c r="E241" s="3" t="s">
        <v>16</v>
      </c>
      <c r="G241" s="1" t="s">
        <v>4222</v>
      </c>
      <c r="H241" s="1" t="s">
        <v>659</v>
      </c>
      <c r="N241" t="s">
        <v>241</v>
      </c>
      <c r="W241" s="1" t="str">
        <f>K241&amp;L241&amp;M241&amp;N241&amp;O241&amp;P241&amp;Q241&amp;R241&amp;S241&amp;T241</f>
        <v>CIIH_ Supply Chain_ Trade Settlement. Billing. CI_ Specified_ Period</v>
      </c>
      <c r="X241" s="1" cm="1">
        <f t="array" ref="X241">_xlfn.IFS(LEN(K241)&gt;0,1,LEN(L241)&gt;0,2,LEN(M241)&gt;0,3,LEN(N241)&gt;0,4,LEN(O241)&gt;0,5,LEN(P241)&gt;0,6,LEN(Q241)&gt;0,7,LEN(R241)&gt;0,8,LEN(S241)&gt;0,9,LEN(T241)&gt;0,10,LEN(U241)&gt;0,11,LEN(V241)&gt;0,12,TRUE,13)</f>
        <v>4</v>
      </c>
      <c r="Y241" s="1" t="str">
        <f>IF(OR("ASMA"=D241,"MA"=D241),"rsm:","ram:")&amp;
IF("ABIE"=D241,
  SUBSTITUTE(
    SUBSTITUTE(
      SUBSTITUTE(W241,". Details","Type"),
      "_",""
    ),
    " ",""
  ),
  IF("ASMA"=D241,
  SUBSTITUTE(
    SUBSTITUTE(
      SUBSTITUTE(W241,". Details",""),
      "_",""
    ),
    " ",""
  ),
  SUBSTITUTE(
    SUBSTITUTE(
      SUBSTITUTE(
        SUBSTITUTE(
          SUBSTITUTE(
            SUBSTITUTE(
              MID(W241,FIND(".",W241)+2,LEN(W241)-FIND(".",W241)-1),
              "_",""
            ),
            "Identification",""
          ),
          "Text",""
        ),
        ".",""
      ),
      " ",""
    ),
    "Identifier","ID"
  )
))</f>
        <v>ram:BillingCISpecifiedPeriod</v>
      </c>
      <c r="Z241" s="1" t="str">
        <f>Z$109&amp;"/"&amp;Y241</f>
        <v>//rsm:CIIHSupplyChainTradeTransaction/ram:ApplicableCIIHSupplyChainTradeSettlement/ram:BillingCISpecifiedPeriod</v>
      </c>
      <c r="AA241" s="1" t="s">
        <v>4777</v>
      </c>
      <c r="AB241" s="3" t="s">
        <v>3</v>
      </c>
      <c r="AC241" s="1" t="s">
        <v>24</v>
      </c>
      <c r="AD241" s="1" t="s">
        <v>184</v>
      </c>
      <c r="AE241" s="1" t="s">
        <v>24</v>
      </c>
      <c r="AF241" s="1" t="s">
        <v>196</v>
      </c>
      <c r="AG241" s="1" t="s">
        <v>184</v>
      </c>
      <c r="AH241" s="1" t="s">
        <v>434</v>
      </c>
    </row>
    <row r="242" spans="1:34" ht="14.25" customHeight="1">
      <c r="A242" s="1">
        <v>302</v>
      </c>
      <c r="B242" s="1" t="s">
        <v>5596</v>
      </c>
      <c r="C242" s="1" t="s">
        <v>242</v>
      </c>
      <c r="D242" s="1" t="s">
        <v>11</v>
      </c>
      <c r="E242" s="3" t="s">
        <v>21</v>
      </c>
      <c r="G242" s="1" t="s">
        <v>4223</v>
      </c>
      <c r="H242" s="1" t="s">
        <v>662</v>
      </c>
      <c r="P242" t="s">
        <v>243</v>
      </c>
      <c r="W242" s="1" t="str">
        <f>K242&amp;L242&amp;M242&amp;N242&amp;O242&amp;P242&amp;Q242&amp;R242&amp;S242&amp;T242</f>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5707</v>
      </c>
      <c r="AB242" s="3" t="s">
        <v>3</v>
      </c>
      <c r="AC242" s="1" t="s">
        <v>73</v>
      </c>
      <c r="AD242" s="1" t="s">
        <v>59</v>
      </c>
      <c r="AE242" s="1" t="s">
        <v>50</v>
      </c>
      <c r="AF242" s="1" t="s">
        <v>50</v>
      </c>
      <c r="AG242" s="1" t="s">
        <v>50</v>
      </c>
      <c r="AH242" s="1" t="s">
        <v>434</v>
      </c>
    </row>
    <row r="243" spans="1:34" ht="14.25" customHeight="1">
      <c r="A243" s="1">
        <v>303</v>
      </c>
      <c r="B243" s="1" t="s">
        <v>5596</v>
      </c>
      <c r="C243" s="1" t="s">
        <v>244</v>
      </c>
      <c r="D243" s="1" t="s">
        <v>11</v>
      </c>
      <c r="E243" s="3" t="s">
        <v>21</v>
      </c>
      <c r="G243" s="1" t="s">
        <v>4224</v>
      </c>
      <c r="H243" s="1" t="s">
        <v>664</v>
      </c>
      <c r="P243" t="s">
        <v>245</v>
      </c>
      <c r="W243" s="1" t="str">
        <f>K243&amp;L243&amp;M243&amp;N243&amp;O243&amp;P243&amp;Q243&amp;R243&amp;S243&amp;T243</f>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5708</v>
      </c>
      <c r="AB243" s="3" t="s">
        <v>3</v>
      </c>
      <c r="AC243" s="1" t="s">
        <v>73</v>
      </c>
      <c r="AD243" s="1" t="s">
        <v>59</v>
      </c>
      <c r="AE243" s="1" t="s">
        <v>50</v>
      </c>
      <c r="AF243" s="1" t="s">
        <v>50</v>
      </c>
      <c r="AG243" s="1" t="s">
        <v>50</v>
      </c>
      <c r="AH243" s="1" t="s">
        <v>434</v>
      </c>
    </row>
    <row r="244" spans="1:34" ht="14.25" customHeight="1">
      <c r="A244" s="1">
        <v>304</v>
      </c>
      <c r="B244" s="1" t="s">
        <v>5596</v>
      </c>
      <c r="C244" s="1" t="s">
        <v>246</v>
      </c>
      <c r="D244" s="1" t="s">
        <v>19</v>
      </c>
      <c r="E244" s="3" t="s">
        <v>65</v>
      </c>
      <c r="G244" s="1" t="s">
        <v>665</v>
      </c>
      <c r="H244" s="1" t="s">
        <v>666</v>
      </c>
      <c r="N244" t="s">
        <v>991</v>
      </c>
      <c r="W244" s="1" t="str">
        <f>K244&amp;L244&amp;M244&amp;N244&amp;O244&amp;P244&amp;Q244&amp;R244&amp;S244&amp;T244</f>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4778</v>
      </c>
      <c r="AB244" s="3" t="s">
        <v>3</v>
      </c>
      <c r="AC244" s="1" t="s">
        <v>24</v>
      </c>
      <c r="AD244" s="1" t="s">
        <v>184</v>
      </c>
      <c r="AE244" s="1" t="s">
        <v>24</v>
      </c>
      <c r="AF244" s="1" t="s">
        <v>196</v>
      </c>
      <c r="AG244" s="1" t="s">
        <v>184</v>
      </c>
      <c r="AH244" s="1" t="s">
        <v>567</v>
      </c>
    </row>
    <row r="245" spans="1:34" ht="14.25" customHeight="1">
      <c r="A245" s="1">
        <v>306</v>
      </c>
      <c r="B245" s="1" t="s">
        <v>5596</v>
      </c>
      <c r="C245" s="1" t="s">
        <v>4225</v>
      </c>
      <c r="D245" s="1" t="s">
        <v>11</v>
      </c>
      <c r="E245" s="3" t="s">
        <v>16</v>
      </c>
      <c r="G245" s="1" t="s">
        <v>4226</v>
      </c>
      <c r="H245" s="1" t="s">
        <v>4227</v>
      </c>
      <c r="P245" t="s">
        <v>5761</v>
      </c>
      <c r="W245" s="1" t="str">
        <f>K245&amp;L245&amp;M245&amp;N245&amp;O245&amp;P245&amp;Q245&amp;R245&amp;S245&amp;T245</f>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4779</v>
      </c>
      <c r="AB245" s="3" t="s">
        <v>3</v>
      </c>
      <c r="AC245" s="1" t="s">
        <v>35</v>
      </c>
      <c r="AD245" s="1" t="s">
        <v>36</v>
      </c>
      <c r="AE245" s="1" t="s">
        <v>50</v>
      </c>
      <c r="AF245" s="1" t="s">
        <v>50</v>
      </c>
      <c r="AG245" s="1" t="s">
        <v>184</v>
      </c>
      <c r="AH245" s="1" t="s">
        <v>434</v>
      </c>
    </row>
    <row r="246" spans="1:34" ht="14.25" customHeight="1">
      <c r="A246" s="1">
        <v>307</v>
      </c>
      <c r="B246" s="1" t="s">
        <v>5596</v>
      </c>
      <c r="C246" s="1" t="s">
        <v>247</v>
      </c>
      <c r="D246" s="1" t="s">
        <v>11</v>
      </c>
      <c r="E246" s="3" t="s">
        <v>16</v>
      </c>
      <c r="G246" s="1" t="s">
        <v>668</v>
      </c>
      <c r="H246" s="1" t="s">
        <v>669</v>
      </c>
      <c r="P246" t="s">
        <v>248</v>
      </c>
      <c r="W246" s="1" t="str">
        <f>K246&amp;L246&amp;M246&amp;N246&amp;O246&amp;P246&amp;Q246&amp;R246&amp;S246&amp;T246</f>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4780</v>
      </c>
      <c r="AB246" s="3" t="s">
        <v>3</v>
      </c>
      <c r="AC246" s="1" t="s">
        <v>73</v>
      </c>
      <c r="AD246" s="1" t="s">
        <v>59</v>
      </c>
      <c r="AE246" s="1" t="s">
        <v>50</v>
      </c>
      <c r="AF246" s="1" t="s">
        <v>50</v>
      </c>
      <c r="AG246" s="1" t="s">
        <v>184</v>
      </c>
      <c r="AH246" s="1" t="s">
        <v>434</v>
      </c>
    </row>
    <row r="247" spans="1:34" ht="14.25" customHeight="1">
      <c r="A247" s="1">
        <v>308</v>
      </c>
      <c r="B247" s="1" t="s">
        <v>5596</v>
      </c>
      <c r="C247" s="1" t="s">
        <v>249</v>
      </c>
      <c r="D247" s="1" t="s">
        <v>11</v>
      </c>
      <c r="E247" s="3" t="s">
        <v>16</v>
      </c>
      <c r="G247" s="1" t="s">
        <v>670</v>
      </c>
      <c r="H247" s="1" t="s">
        <v>671</v>
      </c>
      <c r="P247" t="s">
        <v>250</v>
      </c>
      <c r="W247" s="1" t="str">
        <f>K247&amp;L247&amp;M247&amp;N247&amp;O247&amp;P247&amp;Q247&amp;R247&amp;S247&amp;T247</f>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5709</v>
      </c>
      <c r="AB247" s="3" t="s">
        <v>3</v>
      </c>
      <c r="AC247" s="1" t="s">
        <v>675</v>
      </c>
      <c r="AD247" s="1" t="s">
        <v>53</v>
      </c>
      <c r="AE247" s="1" t="s">
        <v>50</v>
      </c>
      <c r="AF247" s="1" t="s">
        <v>50</v>
      </c>
      <c r="AG247" s="1" t="s">
        <v>184</v>
      </c>
      <c r="AH247" s="1" t="s">
        <v>24</v>
      </c>
    </row>
    <row r="248" spans="1:34" ht="14.25" customHeight="1">
      <c r="A248" s="1">
        <v>309</v>
      </c>
      <c r="B248" s="1" t="s">
        <v>5596</v>
      </c>
      <c r="C248" s="1" t="s">
        <v>672</v>
      </c>
      <c r="D248" s="1" t="s">
        <v>11</v>
      </c>
      <c r="E248" s="3" t="s">
        <v>16</v>
      </c>
      <c r="G248" s="1" t="s">
        <v>673</v>
      </c>
      <c r="H248" s="1" t="s">
        <v>4228</v>
      </c>
      <c r="P248" t="s">
        <v>992</v>
      </c>
      <c r="W248" s="1" t="str">
        <f>K248&amp;L248&amp;M248&amp;N248&amp;O248&amp;P248&amp;Q248&amp;R248&amp;S248&amp;T248</f>
        <v>CI_ Trade_ Payment Terms. Type. Code</v>
      </c>
      <c r="X248" s="1" cm="1">
        <f t="array" ref="X248">_xlfn.IFS(LEN(K248)&gt;0,1,LEN(L248)&gt;0,2,LEN(M248)&gt;0,3,LEN(N248)&gt;0,4,LEN(O248)&gt;0,5,LEN(P248)&gt;0,6,LEN(Q248)&gt;0,7,LEN(R248)&gt;0,8,LEN(S248)&gt;0,9,LEN(T248)&gt;0,10,LEN(U248)&gt;0,11,LEN(V248)&gt;0,12,TRUE,13)</f>
        <v>6</v>
      </c>
      <c r="Y248" s="1" t="str">
        <f>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4781</v>
      </c>
      <c r="AB248" s="3" t="s">
        <v>3</v>
      </c>
      <c r="AC248" s="1" t="s">
        <v>24</v>
      </c>
      <c r="AD248" s="1" t="s">
        <v>184</v>
      </c>
      <c r="AE248" s="1" t="s">
        <v>24</v>
      </c>
      <c r="AF248" s="1" t="s">
        <v>196</v>
      </c>
      <c r="AG248" s="1" t="s">
        <v>184</v>
      </c>
      <c r="AH248" s="1" t="s">
        <v>646</v>
      </c>
    </row>
    <row r="249" spans="1:34" ht="14.25" customHeight="1">
      <c r="A249" s="1">
        <v>310</v>
      </c>
      <c r="B249" s="1" t="s">
        <v>5596</v>
      </c>
      <c r="C249" s="1" t="s">
        <v>4229</v>
      </c>
      <c r="D249" s="1" t="s">
        <v>11</v>
      </c>
      <c r="E249" s="3" t="s">
        <v>16</v>
      </c>
      <c r="G249" s="1" t="s">
        <v>1774</v>
      </c>
      <c r="H249" s="1" t="s">
        <v>4230</v>
      </c>
      <c r="P249" t="s">
        <v>5762</v>
      </c>
      <c r="W249" s="1" t="str">
        <f>K249&amp;L249&amp;M249&amp;N249&amp;O249&amp;P249&amp;Q249&amp;R249&amp;S249&amp;T249</f>
        <v>CI_ Trade_ Payment Terms. Instructed. Amount</v>
      </c>
      <c r="X249" s="1" cm="1">
        <f t="array" ref="X249">_xlfn.IFS(LEN(K249)&gt;0,1,LEN(L249)&gt;0,2,LEN(M249)&gt;0,3,LEN(N249)&gt;0,4,LEN(O249)&gt;0,5,LEN(P249)&gt;0,6,LEN(Q249)&gt;0,7,LEN(R249)&gt;0,8,LEN(S249)&gt;0,9,LEN(T249)&gt;0,10,LEN(U249)&gt;0,11,LEN(V249)&gt;0,12,TRUE,13)</f>
        <v>6</v>
      </c>
      <c r="Y249" s="1" t="str">
        <f>IF(OR("ASMA"=D249,"MA"=D249),"rsm:","ram:")&amp;
IF("ABIE"=D249,
  SUBSTITUTE(
    SUBSTITUTE(
      SUBSTITUTE(W249,". Details","Type"),
      "_",""
    ),
    " ",""
  ),
  IF("ASMA"=D249,
  SUBSTITUTE(
    SUBSTITUTE(
      SUBSTITUTE(W249,". Details",""),
      "_",""
    ),
    " ",""
  ),
  SUBSTITUTE(
    SUBSTITUTE(
      SUBSTITUTE(
        SUBSTITUTE(
          SUBSTITUTE(
            SUBSTITUTE(
              MID(W249,FIND(".",W249)+2,LEN(W249)-FIND(".",W249)-1),
              "_",""
            ),
            "Identification",""
          ),
          "Text",""
        ),
        ".",""
      ),
      " ",""
    ),
    "Identifier","ID"
  )
))</f>
        <v>ram:InstructedAmount</v>
      </c>
      <c r="Z249" s="1" t="str">
        <f>Z$244&amp;"/"&amp;Y249</f>
        <v>//rsm:CIIHSupplyChainTradeTransaction/ram:ApplicableCIIHSupplyChainTradeSettlement/ram:SpecifiedCITradePaymentTerms/ram:InstructedAmount</v>
      </c>
      <c r="AA249" s="1" t="s">
        <v>4782</v>
      </c>
      <c r="AB249" s="3" t="s">
        <v>3</v>
      </c>
      <c r="AC249" s="1" t="s">
        <v>24</v>
      </c>
      <c r="AD249" s="1" t="s">
        <v>184</v>
      </c>
      <c r="AE249" s="1" t="s">
        <v>24</v>
      </c>
      <c r="AF249" s="1" t="s">
        <v>24</v>
      </c>
      <c r="AG249" s="1" t="s">
        <v>184</v>
      </c>
      <c r="AH249" s="1" t="s">
        <v>24</v>
      </c>
    </row>
    <row r="250" spans="1:34" ht="14.25" customHeight="1">
      <c r="A250" s="1">
        <v>311</v>
      </c>
      <c r="B250" s="1" t="s">
        <v>5596</v>
      </c>
      <c r="C250" s="1" t="s">
        <v>676</v>
      </c>
      <c r="D250" s="1" t="s">
        <v>19</v>
      </c>
      <c r="E250" s="3" t="s">
        <v>16</v>
      </c>
      <c r="G250" s="1" t="s">
        <v>251</v>
      </c>
      <c r="H250" s="1" t="s">
        <v>252</v>
      </c>
      <c r="N250" t="s">
        <v>993</v>
      </c>
      <c r="W250" s="1" t="str">
        <f>K250&amp;L250&amp;M250&amp;N250&amp;O250&amp;P250&amp;Q250&amp;R250&amp;S250&amp;T250</f>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IF(OR("ASMA"=D250,"MA"=D250),"rsm:","ram:")&amp;
IF("ABIE"=D250,
  SUBSTITUTE(
    SUBSTITUTE(
      SUBSTITUTE(W250,". Details","Type"),
      "_",""
    ),
    " ",""
  ),
  IF("ASMA"=D250,
  SUBSTITUTE(
    SUBSTITUTE(
      SUBSTITUTE(W250,". Details",""),
      "_",""
    ),
    " ",""
  ),
  SUBSTITUTE(
    SUBSTITUTE(
      SUBSTITUTE(
        SUBSTITUTE(
          SUBSTITUTE(
            SUBSTITUTE(
              MID(W250,FIND(".",W250)+2,LEN(W250)-FIND(".",W250)-1),
              "_",""
            ),
            "Identification",""
          ),
          "Text",""
        ),
        ".",""
      ),
      " ",""
    ),
    "Identifier","ID"
  )
))</f>
        <v>ram:SpecifiedCIIHTradeSettlementMonetarySummation</v>
      </c>
      <c r="Z250" s="1" t="str">
        <f>Z$109&amp;"/"&amp;Y250</f>
        <v>//rsm:CIIHSupplyChainTradeTransaction/ram:ApplicableCIIHSupplyChainTradeSettlement/ram:SpecifiedCIIHTradeSettlementMonetarySummation</v>
      </c>
      <c r="AA250" s="1" t="s">
        <v>4783</v>
      </c>
      <c r="AB250" s="3" t="s">
        <v>3</v>
      </c>
      <c r="AC250" s="1" t="s">
        <v>255</v>
      </c>
      <c r="AD250" s="1" t="s">
        <v>36</v>
      </c>
      <c r="AE250" s="1" t="s">
        <v>50</v>
      </c>
      <c r="AF250" s="1" t="s">
        <v>50</v>
      </c>
      <c r="AG250" s="1" t="s">
        <v>184</v>
      </c>
      <c r="AH250" s="1" t="s">
        <v>677</v>
      </c>
    </row>
    <row r="251" spans="1:34" ht="14.25" customHeight="1">
      <c r="A251" s="1">
        <v>313</v>
      </c>
      <c r="B251" s="1" t="s">
        <v>5596</v>
      </c>
      <c r="C251" s="1" t="s">
        <v>256</v>
      </c>
      <c r="D251" s="1" t="s">
        <v>11</v>
      </c>
      <c r="E251" s="3" t="s">
        <v>16</v>
      </c>
      <c r="G251" s="1" t="s">
        <v>679</v>
      </c>
      <c r="H251" s="1" t="s">
        <v>5763</v>
      </c>
      <c r="P251" t="s">
        <v>257</v>
      </c>
      <c r="W251" s="1" t="str">
        <f>K251&amp;L251&amp;M251&amp;N251&amp;O251&amp;P251&amp;Q251&amp;R251&amp;S251&amp;T251</f>
        <v>CIIH_ Trade Settlement_ Monetary Summation. Tax Basis Total. Amount</v>
      </c>
      <c r="X251" s="1" cm="1">
        <f t="array" ref="X251">_xlfn.IFS(LEN(K251)&gt;0,1,LEN(L251)&gt;0,2,LEN(M251)&gt;0,3,LEN(N251)&gt;0,4,LEN(O251)&gt;0,5,LEN(P251)&gt;0,6,LEN(Q251)&gt;0,7,LEN(R251)&gt;0,8,LEN(S251)&gt;0,9,LEN(T251)&gt;0,10,LEN(U251)&gt;0,11,LEN(V251)&gt;0,12,TRUE,13)</f>
        <v>6</v>
      </c>
      <c r="Y251" s="1" t="str">
        <f>IF(OR("ASMA"=D251,"MA"=D251),"rsm:","ram:")&amp;
IF("ABIE"=D251,
  SUBSTITUTE(
    SUBSTITUTE(
      SUBSTITUTE(W251,". Details","Type"),
      "_",""
    ),
    " ",""
  ),
  IF("ASMA"=D251,
  SUBSTITUTE(
    SUBSTITUTE(
      SUBSTITUTE(W251,". Details",""),
      "_",""
    ),
    " ",""
  ),
  SUBSTITUTE(
    SUBSTITUTE(
      SUBSTITUTE(
        SUBSTITUTE(
          SUBSTITUTE(
            SUBSTITUTE(
              MID(W251,FIND(".",W251)+2,LEN(W251)-FIND(".",W251)-1),
              "_",""
            ),
            "Identification",""
          ),
          "Text",""
        ),
        ".",""
      ),
      " ",""
    ),
    "Identifier","ID"
  )
))</f>
        <v>ram:TaxBasisTotalAmount</v>
      </c>
      <c r="Z251" s="1" t="str">
        <f>Z$250&amp;"/"&amp;Y251</f>
        <v>//rsm:CIIHSupplyChainTradeTransaction/ram:ApplicableCIIHSupplyChainTradeSettlement/ram:SpecifiedCIIHTradeSettlementMonetarySummation/ram:TaxBasisTotalAmount</v>
      </c>
      <c r="AA251" s="1" t="s">
        <v>4784</v>
      </c>
      <c r="AB251" s="3" t="s">
        <v>3</v>
      </c>
      <c r="AC251" s="1" t="s">
        <v>255</v>
      </c>
      <c r="AD251" s="1" t="s">
        <v>36</v>
      </c>
      <c r="AE251" s="1" t="s">
        <v>50</v>
      </c>
      <c r="AF251" s="1" t="s">
        <v>47</v>
      </c>
      <c r="AG251" s="1" t="s">
        <v>47</v>
      </c>
      <c r="AH251" s="1" t="s">
        <v>22</v>
      </c>
    </row>
    <row r="252" spans="1:34" ht="14.25" customHeight="1">
      <c r="A252" s="1">
        <v>314</v>
      </c>
      <c r="B252" s="1" t="s">
        <v>5596</v>
      </c>
      <c r="C252" s="1" t="s">
        <v>258</v>
      </c>
      <c r="D252" s="1" t="s">
        <v>11</v>
      </c>
      <c r="E252" s="3" t="s">
        <v>16</v>
      </c>
      <c r="G252" s="1" t="s">
        <v>4231</v>
      </c>
      <c r="H252" s="1" t="s">
        <v>4232</v>
      </c>
      <c r="P252" t="s">
        <v>259</v>
      </c>
      <c r="W252" s="1" t="str">
        <f>K252&amp;L252&amp;M252&amp;N252&amp;O252&amp;P252&amp;Q252&amp;R252&amp;S252&amp;T252</f>
        <v>CIIH_ Trade Settlement_ Monetary Summation. Tax Total. Amount</v>
      </c>
      <c r="X252" s="1" cm="1">
        <f t="array" ref="X252">_xlfn.IFS(LEN(K252)&gt;0,1,LEN(L252)&gt;0,2,LEN(M252)&gt;0,3,LEN(N252)&gt;0,4,LEN(O252)&gt;0,5,LEN(P252)&gt;0,6,LEN(Q252)&gt;0,7,LEN(R252)&gt;0,8,LEN(S252)&gt;0,9,LEN(T252)&gt;0,10,LEN(U252)&gt;0,11,LEN(V252)&gt;0,12,TRUE,13)</f>
        <v>6</v>
      </c>
      <c r="Y252" s="1" t="str">
        <f>IF(OR("ASMA"=D252,"MA"=D252),"rsm:","ram:")&amp;
IF("ABIE"=D252,
  SUBSTITUTE(
    SUBSTITUTE(
      SUBSTITUTE(W252,". Details","Type"),
      "_",""
    ),
    " ",""
  ),
  IF("ASMA"=D252,
  SUBSTITUTE(
    SUBSTITUTE(
      SUBSTITUTE(W252,". Details",""),
      "_",""
    ),
    " ",""
  ),
  SUBSTITUTE(
    SUBSTITUTE(
      SUBSTITUTE(
        SUBSTITUTE(
          SUBSTITUTE(
            SUBSTITUTE(
              MID(W252,FIND(".",W252)+2,LEN(W252)-FIND(".",W252)-1),
              "_",""
            ),
            "Identification",""
          ),
          "Text",""
        ),
        ".",""
      ),
      " ",""
    ),
    "Identifier","ID"
  )
))</f>
        <v>ram:TaxTotalAmount</v>
      </c>
      <c r="Z252" s="1" t="str">
        <f>Z$250&amp;"/"&amp;Y252</f>
        <v>//rsm:CIIHSupplyChainTradeTransaction/ram:ApplicableCIIHSupplyChainTradeSettlement/ram:SpecifiedCIIHTradeSettlementMonetarySummation/ram:TaxTotalAmount</v>
      </c>
      <c r="AA252" s="1" t="s">
        <v>4785</v>
      </c>
      <c r="AB252" s="3" t="s">
        <v>3</v>
      </c>
      <c r="AC252" s="1" t="s">
        <v>255</v>
      </c>
      <c r="AD252" s="1" t="s">
        <v>36</v>
      </c>
      <c r="AE252" s="1" t="s">
        <v>50</v>
      </c>
      <c r="AF252" s="1" t="s">
        <v>47</v>
      </c>
      <c r="AG252" s="1" t="s">
        <v>47</v>
      </c>
      <c r="AH252" s="1" t="s">
        <v>677</v>
      </c>
    </row>
    <row r="253" spans="1:34" ht="14.25" customHeight="1">
      <c r="A253" s="1">
        <v>315</v>
      </c>
      <c r="B253" s="1" t="s">
        <v>5596</v>
      </c>
      <c r="C253" s="1" t="s">
        <v>261</v>
      </c>
      <c r="D253" s="1" t="s">
        <v>11</v>
      </c>
      <c r="E253" s="3" t="s">
        <v>16</v>
      </c>
      <c r="G253" s="1" t="s">
        <v>681</v>
      </c>
      <c r="H253" s="1" t="s">
        <v>5764</v>
      </c>
      <c r="P253" t="s">
        <v>262</v>
      </c>
      <c r="W253" s="1" t="str">
        <f>K253&amp;L253&amp;M253&amp;N253&amp;O253&amp;P253&amp;Q253&amp;R253&amp;S253&amp;T253</f>
        <v>CIIH_ Trade Settlement_ Monetary Summation. Grand Total. Amount</v>
      </c>
      <c r="X253" s="1" cm="1">
        <f t="array" ref="X253">_xlfn.IFS(LEN(K253)&gt;0,1,LEN(L253)&gt;0,2,LEN(M253)&gt;0,3,LEN(N253)&gt;0,4,LEN(O253)&gt;0,5,LEN(P253)&gt;0,6,LEN(Q253)&gt;0,7,LEN(R253)&gt;0,8,LEN(S253)&gt;0,9,LEN(T253)&gt;0,10,LEN(U253)&gt;0,11,LEN(V253)&gt;0,12,TRUE,13)</f>
        <v>6</v>
      </c>
      <c r="Y253" s="1" t="str">
        <f>IF(OR("ASMA"=D253,"MA"=D253),"rsm:","ram:")&amp;
IF("ABIE"=D253,
  SUBSTITUTE(
    SUBSTITUTE(
      SUBSTITUTE(W253,". Details","Type"),
      "_",""
    ),
    " ",""
  ),
  IF("ASMA"=D253,
  SUBSTITUTE(
    SUBSTITUTE(
      SUBSTITUTE(W253,". Details",""),
      "_",""
    ),
    " ",""
  ),
  SUBSTITUTE(
    SUBSTITUTE(
      SUBSTITUTE(
        SUBSTITUTE(
          SUBSTITUTE(
            SUBSTITUTE(
              MID(W253,FIND(".",W253)+2,LEN(W253)-FIND(".",W253)-1),
              "_",""
            ),
            "Identification",""
          ),
          "Text",""
        ),
        ".",""
      ),
      " ",""
    ),
    "Identifier","ID"
  )
))</f>
        <v>ram:GrandTotalAmount</v>
      </c>
      <c r="Z253" s="1" t="str">
        <f>Z$250&amp;"/"&amp;Y253</f>
        <v>//rsm:CIIHSupplyChainTradeTransaction/ram:ApplicableCIIHSupplyChainTradeSettlement/ram:SpecifiedCIIHTradeSettlementMonetarySummation/ram:GrandTotalAmount</v>
      </c>
      <c r="AA253" s="1" t="s">
        <v>4786</v>
      </c>
      <c r="AB253" s="3" t="s">
        <v>3</v>
      </c>
      <c r="AC253" s="1" t="s">
        <v>255</v>
      </c>
      <c r="AD253" s="1" t="s">
        <v>36</v>
      </c>
      <c r="AE253" s="1" t="s">
        <v>50</v>
      </c>
      <c r="AF253" s="1" t="s">
        <v>47</v>
      </c>
      <c r="AG253" s="1" t="s">
        <v>47</v>
      </c>
      <c r="AH253" s="1" t="s">
        <v>644</v>
      </c>
    </row>
    <row r="254" spans="1:34" ht="14.25" customHeight="1">
      <c r="A254" s="1">
        <v>316</v>
      </c>
      <c r="B254" s="1" t="s">
        <v>5596</v>
      </c>
      <c r="C254" s="1" t="s">
        <v>263</v>
      </c>
      <c r="D254" s="1" t="s">
        <v>11</v>
      </c>
      <c r="E254" s="3" t="s">
        <v>16</v>
      </c>
      <c r="G254" s="1" t="s">
        <v>682</v>
      </c>
      <c r="H254" s="1" t="s">
        <v>683</v>
      </c>
      <c r="P254" t="s">
        <v>264</v>
      </c>
      <c r="W254" s="1" t="str">
        <f>K254&amp;L254&amp;M254&amp;N254&amp;O254&amp;P254&amp;Q254&amp;R254&amp;S254&amp;T254</f>
        <v>CIIH_ Trade Settlement_ Monetary Summation. Total Prepaid. Amount</v>
      </c>
      <c r="X254" s="1" cm="1">
        <f t="array" ref="X254">_xlfn.IFS(LEN(K254)&gt;0,1,LEN(L254)&gt;0,2,LEN(M254)&gt;0,3,LEN(N254)&gt;0,4,LEN(O254)&gt;0,5,LEN(P254)&gt;0,6,LEN(Q254)&gt;0,7,LEN(R254)&gt;0,8,LEN(S254)&gt;0,9,LEN(T254)&gt;0,10,LEN(U254)&gt;0,11,LEN(V254)&gt;0,12,TRUE,13)</f>
        <v>6</v>
      </c>
      <c r="Y254" s="1" t="str">
        <f>IF(OR("ASMA"=D254,"MA"=D254),"rsm:","ram:")&amp;
IF("ABIE"=D254,
  SUBSTITUTE(
    SUBSTITUTE(
      SUBSTITUTE(W254,". Details","Type"),
      "_",""
    ),
    " ",""
  ),
  IF("ASMA"=D254,
  SUBSTITUTE(
    SUBSTITUTE(
      SUBSTITUTE(W254,". Details",""),
      "_",""
    ),
    " ",""
  ),
  SUBSTITUTE(
    SUBSTITUTE(
      SUBSTITUTE(
        SUBSTITUTE(
          SUBSTITUTE(
            SUBSTITUTE(
              MID(W254,FIND(".",W254)+2,LEN(W254)-FIND(".",W254)-1),
              "_",""
            ),
            "Identification",""
          ),
          "Text",""
        ),
        ".",""
      ),
      " ",""
    ),
    "Identifier","ID"
  )
))</f>
        <v>ram:TotalPrepaidAmount</v>
      </c>
      <c r="Z254" s="1" t="str">
        <f>Z$250&amp;"/"&amp;Y254</f>
        <v>//rsm:CIIHSupplyChainTradeTransaction/ram:ApplicableCIIHSupplyChainTradeSettlement/ram:SpecifiedCIIHTradeSettlementMonetarySummation/ram:TotalPrepaidAmount</v>
      </c>
      <c r="AA254" s="1" t="s">
        <v>4787</v>
      </c>
      <c r="AB254" s="3" t="s">
        <v>3</v>
      </c>
      <c r="AC254" s="1" t="s">
        <v>255</v>
      </c>
      <c r="AD254" s="1" t="s">
        <v>36</v>
      </c>
      <c r="AE254" s="1" t="s">
        <v>50</v>
      </c>
      <c r="AF254" s="1" t="s">
        <v>54</v>
      </c>
      <c r="AG254" s="1" t="s">
        <v>7</v>
      </c>
      <c r="AH254" s="1" t="s">
        <v>677</v>
      </c>
    </row>
    <row r="255" spans="1:34" ht="14.25" customHeight="1">
      <c r="A255" s="1">
        <v>317</v>
      </c>
      <c r="B255" s="1" t="s">
        <v>5596</v>
      </c>
      <c r="C255" s="1" t="s">
        <v>265</v>
      </c>
      <c r="D255" s="1" t="s">
        <v>11</v>
      </c>
      <c r="E255" s="3" t="s">
        <v>16</v>
      </c>
      <c r="G255" s="1" t="s">
        <v>684</v>
      </c>
      <c r="H255" s="1" t="s">
        <v>685</v>
      </c>
      <c r="P255" t="s">
        <v>996</v>
      </c>
      <c r="W255" s="1" t="str">
        <f>K255&amp;L255&amp;M255&amp;N255&amp;O255&amp;P255&amp;Q255&amp;R255&amp;S255&amp;T255</f>
        <v>CIIH_ Trade Settlement_ Monetary Summation. Due Payable. Amount</v>
      </c>
      <c r="X255" s="1" cm="1">
        <f t="array" ref="X255">_xlfn.IFS(LEN(K255)&gt;0,1,LEN(L255)&gt;0,2,LEN(M255)&gt;0,3,LEN(N255)&gt;0,4,LEN(O255)&gt;0,5,LEN(P255)&gt;0,6,LEN(Q255)&gt;0,7,LEN(R255)&gt;0,8,LEN(S255)&gt;0,9,LEN(T255)&gt;0,10,LEN(U255)&gt;0,11,LEN(V255)&gt;0,12,TRUE,13)</f>
        <v>6</v>
      </c>
      <c r="Y255" s="1" t="str">
        <f>IF(OR("ASMA"=D255,"MA"=D255),"rsm:","ram:")&amp;
IF("ABIE"=D255,
  SUBSTITUTE(
    SUBSTITUTE(
      SUBSTITUTE(W255,". Details","Type"),
      "_",""
    ),
    " ",""
  ),
  IF("ASMA"=D255,
  SUBSTITUTE(
    SUBSTITUTE(
      SUBSTITUTE(W255,". Details",""),
      "_",""
    ),
    " ",""
  ),
  SUBSTITUTE(
    SUBSTITUTE(
      SUBSTITUTE(
        SUBSTITUTE(
          SUBSTITUTE(
            SUBSTITUTE(
              MID(W255,FIND(".",W255)+2,LEN(W255)-FIND(".",W255)-1),
              "_",""
            ),
            "Identification",""
          ),
          "Text",""
        ),
        ".",""
      ),
      " ",""
    ),
    "Identifier","ID"
  )
))</f>
        <v>ram:DuePayableAmount</v>
      </c>
      <c r="Z255" s="1" t="str">
        <f>Z$250&amp;"/"&amp;Y255</f>
        <v>//rsm:CIIHSupplyChainTradeTransaction/ram:ApplicableCIIHSupplyChainTradeSettlement/ram:SpecifiedCIIHTradeSettlementMonetarySummation/ram:DuePayableAmount</v>
      </c>
      <c r="AA255" s="1" t="s">
        <v>4788</v>
      </c>
      <c r="AB255" s="3" t="s">
        <v>3</v>
      </c>
      <c r="AC255" s="1" t="s">
        <v>255</v>
      </c>
      <c r="AD255" s="1" t="s">
        <v>36</v>
      </c>
      <c r="AE255" s="1" t="s">
        <v>50</v>
      </c>
      <c r="AF255" s="1" t="s">
        <v>54</v>
      </c>
      <c r="AG255" s="1" t="s">
        <v>7</v>
      </c>
      <c r="AH255" s="1" t="s">
        <v>646</v>
      </c>
    </row>
    <row r="256" spans="1:34" ht="14.25" customHeight="1">
      <c r="A256" s="1">
        <v>318</v>
      </c>
      <c r="B256" s="1" t="s">
        <v>5596</v>
      </c>
      <c r="C256" s="1" t="s">
        <v>686</v>
      </c>
      <c r="D256" s="1" t="s">
        <v>11</v>
      </c>
      <c r="E256" s="3" t="s">
        <v>16</v>
      </c>
      <c r="G256" s="1" t="s">
        <v>4235</v>
      </c>
      <c r="H256" s="1" t="s">
        <v>4236</v>
      </c>
      <c r="P256" t="s">
        <v>997</v>
      </c>
      <c r="W256" s="1" t="str">
        <f>K256&amp;L256&amp;M256&amp;N256&amp;O256&amp;P256&amp;Q256&amp;R256&amp;S256&amp;T256</f>
        <v>CIIH_ Trade Settlement_ Monetary Summation. Net_ Line Total. Amount</v>
      </c>
      <c r="X256" s="1" cm="1">
        <f t="array" ref="X256">_xlfn.IFS(LEN(K256)&gt;0,1,LEN(L256)&gt;0,2,LEN(M256)&gt;0,3,LEN(N256)&gt;0,4,LEN(O256)&gt;0,5,LEN(P256)&gt;0,6,LEN(Q256)&gt;0,7,LEN(R256)&gt;0,8,LEN(S256)&gt;0,9,LEN(T256)&gt;0,10,LEN(U256)&gt;0,11,LEN(V256)&gt;0,12,TRUE,13)</f>
        <v>6</v>
      </c>
      <c r="Y256" s="1" t="str">
        <f>IF(OR("ASMA"=D256,"MA"=D256),"rsm:","ram:")&amp;
IF("ABIE"=D256,
  SUBSTITUTE(
    SUBSTITUTE(
      SUBSTITUTE(W256,". Details","Type"),
      "_",""
    ),
    " ",""
  ),
  IF("ASMA"=D256,
  SUBSTITUTE(
    SUBSTITUTE(
      SUBSTITUTE(W256,". Details",""),
      "_",""
    ),
    " ",""
  ),
  SUBSTITUTE(
    SUBSTITUTE(
      SUBSTITUTE(
        SUBSTITUTE(
          SUBSTITUTE(
            SUBSTITUTE(
              MID(W256,FIND(".",W256)+2,LEN(W256)-FIND(".",W256)-1),
              "_",""
            ),
            "Identification",""
          ),
          "Text",""
        ),
        ".",""
      ),
      " ",""
    ),
    "Identifier","ID"
  )
))</f>
        <v>ram:NetLineTotalAmount</v>
      </c>
      <c r="Z256" s="1" t="str">
        <f>Z$250&amp;"/"&amp;Y256</f>
        <v>//rsm:CIIHSupplyChainTradeTransaction/ram:ApplicableCIIHSupplyChainTradeSettlement/ram:SpecifiedCIIHTradeSettlementMonetarySummation/ram:NetLineTotalAmount</v>
      </c>
      <c r="AA256" s="1" t="s">
        <v>4789</v>
      </c>
      <c r="AB256" s="3" t="s">
        <v>3</v>
      </c>
      <c r="AC256" s="1" t="s">
        <v>255</v>
      </c>
      <c r="AD256" s="1" t="s">
        <v>36</v>
      </c>
      <c r="AE256" s="1" t="s">
        <v>50</v>
      </c>
      <c r="AF256" s="1" t="s">
        <v>47</v>
      </c>
      <c r="AG256" s="1" t="s">
        <v>7</v>
      </c>
      <c r="AH256" s="1" t="s">
        <v>646</v>
      </c>
    </row>
    <row r="257" spans="1:34" ht="14.25" customHeight="1">
      <c r="A257" s="1">
        <v>319</v>
      </c>
      <c r="B257" s="1" t="s">
        <v>5596</v>
      </c>
      <c r="C257" s="1" t="s">
        <v>267</v>
      </c>
      <c r="D257" s="1" t="s">
        <v>11</v>
      </c>
      <c r="E257" s="3" t="s">
        <v>16</v>
      </c>
      <c r="G257" s="1" t="s">
        <v>4237</v>
      </c>
      <c r="H257" s="1" t="s">
        <v>4238</v>
      </c>
      <c r="P257" t="s">
        <v>998</v>
      </c>
      <c r="W257" s="1" t="str">
        <f>K257&amp;L257&amp;M257&amp;N257&amp;O257&amp;P257&amp;Q257&amp;R257&amp;S257&amp;T257</f>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IF(OR("ASMA"=D257,"MA"=D257),"rsm:","ram:")&amp;
IF("ABIE"=D257,
  SUBSTITUTE(
    SUBSTITUTE(
      SUBSTITUTE(W257,". Details","Type"),
      "_",""
    ),
    " ",""
  ),
  IF("ASMA"=D257,
  SUBSTITUTE(
    SUBSTITUTE(
      SUBSTITUTE(W257,". Details",""),
      "_",""
    ),
    " ",""
  ),
  SUBSTITUTE(
    SUBSTITUTE(
      SUBSTITUTE(
        SUBSTITUTE(
          SUBSTITUTE(
            SUBSTITUTE(
              MID(W257,FIND(".",W257)+2,LEN(W257)-FIND(".",W257)-1),
              "_",""
            ),
            "Identification",""
          ),
          "Text",""
        ),
        ".",""
      ),
      " ",""
    ),
    "Identifier","ID"
  )
))</f>
        <v>ram:IncludingTaxesLineTotalAmount</v>
      </c>
      <c r="Z257" s="1" t="str">
        <f>Z$250&amp;"/"&amp;Y257</f>
        <v>//rsm:CIIHSupplyChainTradeTransaction/ram:ApplicableCIIHSupplyChainTradeSettlement/ram:SpecifiedCIIHTradeSettlementMonetarySummation/ram:IncludingTaxesLineTotalAmount</v>
      </c>
      <c r="AA257" s="1" t="s">
        <v>4790</v>
      </c>
      <c r="AB257" s="3" t="s">
        <v>3</v>
      </c>
      <c r="AC257" s="1" t="s">
        <v>255</v>
      </c>
      <c r="AD257" s="1" t="s">
        <v>36</v>
      </c>
      <c r="AE257" s="1" t="s">
        <v>50</v>
      </c>
      <c r="AF257" s="1" t="s">
        <v>50</v>
      </c>
      <c r="AG257" s="1" t="s">
        <v>7</v>
      </c>
      <c r="AH257" s="1" t="s">
        <v>24</v>
      </c>
    </row>
    <row r="258" spans="1:34" ht="14.25" customHeight="1">
      <c r="A258" s="1">
        <v>320</v>
      </c>
      <c r="B258" s="1" t="s">
        <v>5596</v>
      </c>
      <c r="C258" s="1" t="s">
        <v>268</v>
      </c>
      <c r="D258" s="1" t="s">
        <v>19</v>
      </c>
      <c r="E258" s="3" t="s">
        <v>65</v>
      </c>
      <c r="G258" s="1" t="s">
        <v>4239</v>
      </c>
      <c r="H258" s="1" t="s">
        <v>4240</v>
      </c>
      <c r="N258" t="s">
        <v>999</v>
      </c>
      <c r="W258" s="1" t="str">
        <f>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IF(OR("ASMA"=D258,"MA"=D258),"rsm:","ram:")&amp;
IF("ABIE"=D258,
  SUBSTITUTE(
    SUBSTITUTE(
      SUBSTITUTE(W258,". Details","Type"),
      "_",""
    ),
    " ",""
  ),
  IF("ASMA"=D258,
  SUBSTITUTE(
    SUBSTITUTE(
      SUBSTITUTE(W258,". Details",""),
      "_",""
    ),
    " ",""
  ),
  SUBSTITUTE(
    SUBSTITUTE(
      SUBSTITUTE(
        SUBSTITUTE(
          SUBSTITUTE(
            SUBSTITUTE(
              MID(W258,FIND(".",W258)+2,LEN(W258)-FIND(".",W258)-1),
              "_",""
            ),
            "Identification",""
          ),
          "Text",""
        ),
        ".",""
      ),
      " ",""
    ),
    "Identifier","ID"
  )
))</f>
        <v>ram:SpecifiedCIFinancialAdjustment</v>
      </c>
      <c r="Z258" s="1" t="str">
        <f>Z$109&amp;"/"&amp;Y258</f>
        <v>//rsm:CIIHSupplyChainTradeTransaction/ram:ApplicableCIIHSupplyChainTradeSettlement/ram:SpecifiedCIFinancialAdjustment</v>
      </c>
      <c r="AA258" s="1" t="s">
        <v>4791</v>
      </c>
      <c r="AB258" s="3" t="s">
        <v>3</v>
      </c>
      <c r="AC258" s="1" t="s">
        <v>24</v>
      </c>
      <c r="AD258" s="1" t="s">
        <v>184</v>
      </c>
      <c r="AE258" s="1" t="s">
        <v>24</v>
      </c>
      <c r="AF258" s="1" t="s">
        <v>24</v>
      </c>
      <c r="AG258" s="1" t="s">
        <v>7</v>
      </c>
      <c r="AH258" s="1" t="s">
        <v>24</v>
      </c>
    </row>
    <row r="259" spans="1:34" ht="14.25" customHeight="1">
      <c r="A259" s="1">
        <v>322</v>
      </c>
      <c r="B259" s="1" t="s">
        <v>5596</v>
      </c>
      <c r="C259" s="1" t="s">
        <v>329</v>
      </c>
      <c r="D259" s="1" t="s">
        <v>11</v>
      </c>
      <c r="E259" s="3" t="s">
        <v>16</v>
      </c>
      <c r="G259" s="1" t="s">
        <v>4241</v>
      </c>
      <c r="H259" s="1" t="s">
        <v>4242</v>
      </c>
      <c r="P259" t="s">
        <v>269</v>
      </c>
      <c r="W259" s="1" t="str">
        <f>K259&amp;L259&amp;M259&amp;N259&amp;O259&amp;P259&amp;Q259&amp;R259&amp;S259&amp;T259</f>
        <v>CI_ Financial_ Adjustment. Reason. Code</v>
      </c>
      <c r="X259" s="1" cm="1">
        <f t="array" ref="X259">_xlfn.IFS(LEN(K259)&gt;0,1,LEN(L259)&gt;0,2,LEN(M259)&gt;0,3,LEN(N259)&gt;0,4,LEN(O259)&gt;0,5,LEN(P259)&gt;0,6,LEN(Q259)&gt;0,7,LEN(R259)&gt;0,8,LEN(S259)&gt;0,9,LEN(T259)&gt;0,10,LEN(U259)&gt;0,11,LEN(V259)&gt;0,12,TRUE,13)</f>
        <v>6</v>
      </c>
      <c r="Y259" s="1" t="str">
        <f>IF(OR("ASMA"=D259,"MA"=D259),"rsm:","ram:")&amp;
IF("ABIE"=D259,
  SUBSTITUTE(
    SUBSTITUTE(
      SUBSTITUTE(W259,". Details","Type"),
      "_",""
    ),
    " ",""
  ),
  IF("ASMA"=D259,
  SUBSTITUTE(
    SUBSTITUTE(
      SUBSTITUTE(W259,". Details",""),
      "_",""
    ),
    " ",""
  ),
  SUBSTITUTE(
    SUBSTITUTE(
      SUBSTITUTE(
        SUBSTITUTE(
          SUBSTITUTE(
            SUBSTITUTE(
              MID(W259,FIND(".",W259)+2,LEN(W259)-FIND(".",W259)-1),
              "_",""
            ),
            "Identification",""
          ),
          "Text",""
        ),
        ".",""
      ),
      " ",""
    ),
    "Identifier","ID"
  )
))</f>
        <v>ram:ReasonCode</v>
      </c>
      <c r="Z259" s="1" t="str">
        <f>Z$258&amp;"/"&amp;Y259</f>
        <v>//rsm:CIIHSupplyChainTradeTransaction/ram:ApplicableCIIHSupplyChainTradeSettlement/ram:SpecifiedCIFinancialAdjustment/ram:ReasonCode</v>
      </c>
      <c r="AA259" s="1" t="s">
        <v>4792</v>
      </c>
      <c r="AB259" s="3" t="s">
        <v>3</v>
      </c>
      <c r="AC259" s="1" t="s">
        <v>691</v>
      </c>
      <c r="AD259" s="1" t="s">
        <v>53</v>
      </c>
      <c r="AE259" s="1" t="s">
        <v>50</v>
      </c>
      <c r="AF259" s="1" t="s">
        <v>50</v>
      </c>
      <c r="AG259" s="1" t="s">
        <v>7</v>
      </c>
      <c r="AH259" s="1" t="s">
        <v>24</v>
      </c>
    </row>
    <row r="260" spans="1:34" ht="14.25" customHeight="1">
      <c r="A260" s="1">
        <v>323</v>
      </c>
      <c r="B260" s="1" t="s">
        <v>5596</v>
      </c>
      <c r="C260" s="1" t="s">
        <v>270</v>
      </c>
      <c r="D260" s="1" t="s">
        <v>11</v>
      </c>
      <c r="E260" s="3" t="s">
        <v>16</v>
      </c>
      <c r="G260" s="1" t="s">
        <v>4243</v>
      </c>
      <c r="H260" s="1" t="s">
        <v>4244</v>
      </c>
      <c r="P260" t="s">
        <v>1000</v>
      </c>
      <c r="W260" s="1" t="str">
        <f>K260&amp;L260&amp;M260&amp;N260&amp;O260&amp;P260&amp;Q260&amp;R260&amp;S260&amp;T260</f>
        <v>CI_ Financial_ Adjustment. Reason. Text</v>
      </c>
      <c r="X260" s="1" cm="1">
        <f t="array" ref="X260">_xlfn.IFS(LEN(K260)&gt;0,1,LEN(L260)&gt;0,2,LEN(M260)&gt;0,3,LEN(N260)&gt;0,4,LEN(O260)&gt;0,5,LEN(P260)&gt;0,6,LEN(Q260)&gt;0,7,LEN(R260)&gt;0,8,LEN(S260)&gt;0,9,LEN(T260)&gt;0,10,LEN(U260)&gt;0,11,LEN(V260)&gt;0,12,TRUE,13)</f>
        <v>6</v>
      </c>
      <c r="Y260" s="1" t="str">
        <f>IF(OR("ASMA"=D260,"MA"=D260),"rsm:","ram:")&amp;
IF("ABIE"=D260,
  SUBSTITUTE(
    SUBSTITUTE(
      SUBSTITUTE(W260,". Details","Type"),
      "_",""
    ),
    " ",""
  ),
  IF("ASMA"=D260,
  SUBSTITUTE(
    SUBSTITUTE(
      SUBSTITUTE(W260,". Details",""),
      "_",""
    ),
    " ",""
  ),
  SUBSTITUTE(
    SUBSTITUTE(
      SUBSTITUTE(
        SUBSTITUTE(
          SUBSTITUTE(
            SUBSTITUTE(
              MID(W260,FIND(".",W260)+2,LEN(W260)-FIND(".",W260)-1),
              "_",""
            ),
            "Identification",""
          ),
          "Text",""
        ),
        ".",""
      ),
      " ",""
    ),
    "Identifier","ID"
  )
))</f>
        <v>ram:Reason</v>
      </c>
      <c r="Z260" s="1" t="str">
        <f>Z$258&amp;"/"&amp;Y260</f>
        <v>//rsm:CIIHSupplyChainTradeTransaction/ram:ApplicableCIIHSupplyChainTradeSettlement/ram:SpecifiedCIFinancialAdjustment/ram:Reason</v>
      </c>
      <c r="AA260" s="1" t="s">
        <v>4793</v>
      </c>
      <c r="AB260" s="3" t="s">
        <v>3</v>
      </c>
      <c r="AC260" s="1" t="s">
        <v>35</v>
      </c>
      <c r="AD260" s="1" t="s">
        <v>36</v>
      </c>
      <c r="AE260" s="1" t="s">
        <v>50</v>
      </c>
      <c r="AF260" s="1" t="s">
        <v>50</v>
      </c>
      <c r="AG260" s="1" t="s">
        <v>7</v>
      </c>
      <c r="AH260" s="1" t="s">
        <v>24</v>
      </c>
    </row>
    <row r="261" spans="1:34" ht="14.25" customHeight="1">
      <c r="A261" s="1">
        <v>324</v>
      </c>
      <c r="B261" s="1" t="s">
        <v>5596</v>
      </c>
      <c r="C261" s="1" t="s">
        <v>271</v>
      </c>
      <c r="D261" s="1" t="s">
        <v>11</v>
      </c>
      <c r="E261" s="3" t="s">
        <v>21</v>
      </c>
      <c r="G261" s="1" t="s">
        <v>4245</v>
      </c>
      <c r="H261" s="1" t="s">
        <v>5765</v>
      </c>
      <c r="P261" t="s">
        <v>369</v>
      </c>
      <c r="W261" s="1" t="str">
        <f>K261&amp;L261&amp;M261&amp;N261&amp;O261&amp;P261&amp;Q261&amp;R261&amp;S261&amp;T261</f>
        <v>CI_ Financial_ Adjustment. Actual. Amount</v>
      </c>
      <c r="X261" s="1" cm="1">
        <f t="array" ref="X261">_xlfn.IFS(LEN(K261)&gt;0,1,LEN(L261)&gt;0,2,LEN(M261)&gt;0,3,LEN(N261)&gt;0,4,LEN(O261)&gt;0,5,LEN(P261)&gt;0,6,LEN(Q261)&gt;0,7,LEN(R261)&gt;0,8,LEN(S261)&gt;0,9,LEN(T261)&gt;0,10,LEN(U261)&gt;0,11,LEN(V261)&gt;0,12,TRUE,13)</f>
        <v>6</v>
      </c>
      <c r="Y261" s="1" t="str">
        <f>IF(OR("ASMA"=D261,"MA"=D261),"rsm:","ram:")&amp;
IF("ABIE"=D261,
  SUBSTITUTE(
    SUBSTITUTE(
      SUBSTITUTE(W261,". Details","Type"),
      "_",""
    ),
    " ",""
  ),
  IF("ASMA"=D261,
  SUBSTITUTE(
    SUBSTITUTE(
      SUBSTITUTE(W261,". Details",""),
      "_",""
    ),
    " ",""
  ),
  SUBSTITUTE(
    SUBSTITUTE(
      SUBSTITUTE(
        SUBSTITUTE(
          SUBSTITUTE(
            SUBSTITUTE(
              MID(W261,FIND(".",W261)+2,LEN(W261)-FIND(".",W261)-1),
              "_",""
            ),
            "Identification",""
          ),
          "Text",""
        ),
        ".",""
      ),
      " ",""
    ),
    "Identifier","ID"
  )
))</f>
        <v>ram:ActualAmount</v>
      </c>
      <c r="Z261" s="1" t="str">
        <f>Z$258&amp;"/"&amp;Y261</f>
        <v>//rsm:CIIHSupplyChainTradeTransaction/ram:ApplicableCIIHSupplyChainTradeSettlement/ram:SpecifiedCIFinancialAdjustment/ram:ActualAmount</v>
      </c>
      <c r="AA261" s="1" t="s">
        <v>4794</v>
      </c>
      <c r="AB261" s="3" t="s">
        <v>3</v>
      </c>
      <c r="AC261" s="1" t="s">
        <v>255</v>
      </c>
      <c r="AD261" s="1" t="s">
        <v>36</v>
      </c>
      <c r="AE261" s="1" t="s">
        <v>50</v>
      </c>
      <c r="AF261" s="1" t="s">
        <v>50</v>
      </c>
      <c r="AG261" s="1" t="s">
        <v>7</v>
      </c>
      <c r="AH261" s="1" t="s">
        <v>24</v>
      </c>
    </row>
    <row r="262" spans="1:34" ht="14.25" customHeight="1">
      <c r="A262" s="1">
        <v>325</v>
      </c>
      <c r="B262" s="1" t="s">
        <v>5596</v>
      </c>
      <c r="C262" s="1" t="s">
        <v>272</v>
      </c>
      <c r="D262" s="1" t="s">
        <v>11</v>
      </c>
      <c r="E262" s="3" t="s">
        <v>21</v>
      </c>
      <c r="G262" s="1" t="s">
        <v>4246</v>
      </c>
      <c r="H262" s="1" t="s">
        <v>5766</v>
      </c>
      <c r="P262" t="s">
        <v>1001</v>
      </c>
      <c r="W262" s="1" t="str">
        <f>K262&amp;L262&amp;M262&amp;N262&amp;O262&amp;P262&amp;Q262&amp;R262&amp;S262&amp;T262</f>
        <v>CI_ Financial_ Adjustment. Direction. Code</v>
      </c>
      <c r="X262" s="1" cm="1">
        <f t="array" ref="X262">_xlfn.IFS(LEN(K262)&gt;0,1,LEN(L262)&gt;0,2,LEN(M262)&gt;0,3,LEN(N262)&gt;0,4,LEN(O262)&gt;0,5,LEN(P262)&gt;0,6,LEN(Q262)&gt;0,7,LEN(R262)&gt;0,8,LEN(S262)&gt;0,9,LEN(T262)&gt;0,10,LEN(U262)&gt;0,11,LEN(V262)&gt;0,12,TRUE,13)</f>
        <v>6</v>
      </c>
      <c r="Y262" s="1" t="str">
        <f>IF(OR("ASMA"=D262,"MA"=D262),"rsm:","ram:")&amp;
IF("ABIE"=D262,
  SUBSTITUTE(
    SUBSTITUTE(
      SUBSTITUTE(W262,". Details","Type"),
      "_",""
    ),
    " ",""
  ),
  IF("ASMA"=D262,
  SUBSTITUTE(
    SUBSTITUTE(
      SUBSTITUTE(W262,". Details",""),
      "_",""
    ),
    " ",""
  ),
  SUBSTITUTE(
    SUBSTITUTE(
      SUBSTITUTE(
        SUBSTITUTE(
          SUBSTITUTE(
            SUBSTITUTE(
              MID(W262,FIND(".",W262)+2,LEN(W262)-FIND(".",W262)-1),
              "_",""
            ),
            "Identification",""
          ),
          "Text",""
        ),
        ".",""
      ),
      " ",""
    ),
    "Identifier","ID"
  )
))</f>
        <v>ram:DirectionCode</v>
      </c>
      <c r="Z262" s="1" t="str">
        <f>Z$258&amp;"/"&amp;Y262</f>
        <v>//rsm:CIIHSupplyChainTradeTransaction/ram:ApplicableCIIHSupplyChainTradeSettlement/ram:SpecifiedCIFinancialAdjustment/ram:DirectionCode</v>
      </c>
      <c r="AA262" s="1" t="s">
        <v>4795</v>
      </c>
      <c r="AB262" s="3" t="s">
        <v>3</v>
      </c>
      <c r="AC262" s="1" t="s">
        <v>29</v>
      </c>
      <c r="AD262" s="1" t="s">
        <v>30</v>
      </c>
      <c r="AE262" s="1" t="s">
        <v>50</v>
      </c>
      <c r="AF262" s="1" t="s">
        <v>50</v>
      </c>
      <c r="AG262" s="1" t="s">
        <v>7</v>
      </c>
      <c r="AH262" s="1" t="s">
        <v>24</v>
      </c>
    </row>
    <row r="263" spans="1:34" ht="14.25" customHeight="1">
      <c r="A263" s="1">
        <v>326</v>
      </c>
      <c r="B263" s="1" t="s">
        <v>5596</v>
      </c>
      <c r="C263" s="1" t="s">
        <v>273</v>
      </c>
      <c r="D263" s="1" t="s">
        <v>19</v>
      </c>
      <c r="E263" s="3" t="s">
        <v>16</v>
      </c>
      <c r="G263" s="1" t="s">
        <v>4247</v>
      </c>
      <c r="H263" s="1" t="s">
        <v>4248</v>
      </c>
      <c r="P263" t="s">
        <v>274</v>
      </c>
      <c r="W263" s="1" t="str">
        <f>K263&amp;L263&amp;M263&amp;N263&amp;O263&amp;P263&amp;Q263&amp;R263&amp;S263&amp;T263</f>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IF(OR("ASMA"=D263,"MA"=D263),"rsm:","ram:")&amp;
IF("ABIE"=D263,
  SUBSTITUTE(
    SUBSTITUTE(
      SUBSTITUTE(W263,". Details","Type"),
      "_",""
    ),
    " ",""
  ),
  IF("ASMA"=D263,
  SUBSTITUTE(
    SUBSTITUTE(
      SUBSTITUTE(W263,". Details",""),
      "_",""
    ),
    " ",""
  ),
  SUBSTITUTE(
    SUBSTITUTE(
      SUBSTITUTE(
        SUBSTITUTE(
          SUBSTITUTE(
            SUBSTITUTE(
              MID(W263,FIND(".",W263)+2,LEN(W263)-FIND(".",W263)-1),
              "_",""
            ),
            "Identification",""
          ),
          "Text",""
        ),
        ".",""
      ),
      " ",""
    ),
    "Identifier","ID"
  )
))</f>
        <v>ram:InvoiceReferenceCIReferencedDocument</v>
      </c>
      <c r="Z263" s="1" t="str">
        <f>Z$258&amp;"/"&amp;Y263</f>
        <v>//rsm:CIIHSupplyChainTradeTransaction/ram:ApplicableCIIHSupplyChainTradeSettlement/ram:SpecifiedCIFinancialAdjustment/ram:InvoiceReferenceCIReferencedDocument</v>
      </c>
      <c r="AA263" s="1" t="s">
        <v>4796</v>
      </c>
      <c r="AB263" s="3" t="s">
        <v>3</v>
      </c>
      <c r="AC263" s="1" t="s">
        <v>24</v>
      </c>
      <c r="AD263" s="1" t="s">
        <v>184</v>
      </c>
      <c r="AE263" s="1" t="s">
        <v>24</v>
      </c>
      <c r="AF263" s="1" t="s">
        <v>24</v>
      </c>
      <c r="AG263" s="1" t="s">
        <v>7</v>
      </c>
      <c r="AH263" s="1" t="s">
        <v>24</v>
      </c>
    </row>
    <row r="264" spans="1:34" ht="14.25" customHeight="1">
      <c r="A264" s="1">
        <v>328</v>
      </c>
      <c r="B264" s="1" t="s">
        <v>5596</v>
      </c>
      <c r="C264" s="1" t="s">
        <v>69</v>
      </c>
      <c r="D264" s="1" t="s">
        <v>11</v>
      </c>
      <c r="E264" s="3" t="s">
        <v>21</v>
      </c>
      <c r="G264" s="1" t="s">
        <v>4249</v>
      </c>
      <c r="H264" s="1" t="s">
        <v>4250</v>
      </c>
      <c r="R264" t="s">
        <v>70</v>
      </c>
      <c r="W264" s="1" t="str">
        <f>K264&amp;L264&amp;M264&amp;N264&amp;O264&amp;P264&amp;Q264&amp;R264&amp;S264&amp;T264</f>
        <v>CI_ Referenced_ Document. Issuer Assigned_ Identification. Identifier</v>
      </c>
      <c r="X264" s="1" cm="1">
        <f t="array" ref="X264">_xlfn.IFS(LEN(K264)&gt;0,1,LEN(L264)&gt;0,2,LEN(M264)&gt;0,3,LEN(N264)&gt;0,4,LEN(O264)&gt;0,5,LEN(P264)&gt;0,6,LEN(Q264)&gt;0,7,LEN(R264)&gt;0,8,LEN(S264)&gt;0,9,LEN(T264)&gt;0,10,LEN(U264)&gt;0,11,LEN(V264)&gt;0,12,TRUE,13)</f>
        <v>8</v>
      </c>
      <c r="Y264" s="1" t="str">
        <f>IF(OR("ASMA"=D264,"MA"=D264),"rsm:","ram:")&amp;
IF("ABIE"=D264,
  SUBSTITUTE(
    SUBSTITUTE(
      SUBSTITUTE(W264,". Details","Type"),
      "_",""
    ),
    " ",""
  ),
  IF("ASMA"=D264,
  SUBSTITUTE(
    SUBSTITUTE(
      SUBSTITUTE(W264,". Details",""),
      "_",""
    ),
    " ",""
  ),
  SUBSTITUTE(
    SUBSTITUTE(
      SUBSTITUTE(
        SUBSTITUTE(
          SUBSTITUTE(
            SUBSTITUTE(
              MID(W264,FIND(".",W264)+2,LEN(W264)-FIND(".",W264)-1),
              "_",""
            ),
            "Identification",""
          ),
          "Text",""
        ),
        ".",""
      ),
      " ",""
    ),
    "Identifier","ID"
  )
))</f>
        <v>ram:IssuerAssignedID</v>
      </c>
      <c r="Z264" s="1" t="str">
        <f>Z$263&amp;"/"&amp;Y264</f>
        <v>//rsm:CIIHSupplyChainTradeTransaction/ram:ApplicableCIIHSupplyChainTradeSettlement/ram:SpecifiedCIFinancialAdjustment/ram:InvoiceReferenceCIReferencedDocument/ram:IssuerAssignedID</v>
      </c>
      <c r="AA264" s="1" t="s">
        <v>4797</v>
      </c>
      <c r="AB264" s="3" t="s">
        <v>3</v>
      </c>
      <c r="AC264" s="1" t="s">
        <v>24</v>
      </c>
      <c r="AD264" s="1" t="s">
        <v>184</v>
      </c>
      <c r="AE264" s="1" t="s">
        <v>54</v>
      </c>
      <c r="AF264" s="1" t="s">
        <v>54</v>
      </c>
      <c r="AG264" s="1" t="s">
        <v>7</v>
      </c>
      <c r="AH264" s="1" t="s">
        <v>24</v>
      </c>
    </row>
    <row r="265" spans="1:34" ht="14.25" customHeight="1">
      <c r="A265" s="1">
        <v>329</v>
      </c>
      <c r="B265" s="1" t="s">
        <v>5596</v>
      </c>
      <c r="C265" s="1" t="s">
        <v>71</v>
      </c>
      <c r="D265" s="1" t="s">
        <v>11</v>
      </c>
      <c r="E265" s="3" t="s">
        <v>16</v>
      </c>
      <c r="G265" s="1" t="s">
        <v>4251</v>
      </c>
      <c r="H265" s="1" t="s">
        <v>4252</v>
      </c>
      <c r="R265" t="s">
        <v>72</v>
      </c>
      <c r="W265" s="1" t="str">
        <f>K265&amp;L265&amp;M265&amp;N265&amp;O265&amp;P265&amp;Q265&amp;R265&amp;S265&amp;T265</f>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Z$263&amp;"/"&amp;Y265</f>
        <v>//rsm:CIIHSupplyChainTradeTransaction/ram:ApplicableCIIHSupplyChainTradeSettlement/ram:SpecifiedCIFinancialAdjustment/ram:InvoiceReferenceCIReferencedDocument/ram:IssueDateTime/udt:DateTimeString</v>
      </c>
      <c r="AA265" s="1" t="s">
        <v>5710</v>
      </c>
      <c r="AB265" s="3" t="s">
        <v>3</v>
      </c>
      <c r="AC265" s="1" t="s">
        <v>73</v>
      </c>
      <c r="AD265" s="1" t="s">
        <v>59</v>
      </c>
      <c r="AE265" s="1" t="s">
        <v>50</v>
      </c>
      <c r="AF265" s="1" t="s">
        <v>50</v>
      </c>
      <c r="AG265" s="1" t="s">
        <v>7</v>
      </c>
      <c r="AH265" s="1" t="s">
        <v>24</v>
      </c>
    </row>
    <row r="266" spans="1:34" ht="14.25" customHeight="1">
      <c r="A266" s="1">
        <v>330</v>
      </c>
      <c r="B266" s="1" t="s">
        <v>5596</v>
      </c>
      <c r="C266" s="1" t="s">
        <v>330</v>
      </c>
      <c r="D266" s="1" t="s">
        <v>11</v>
      </c>
      <c r="E266" s="3" t="s">
        <v>21</v>
      </c>
      <c r="G266" s="1" t="s">
        <v>4253</v>
      </c>
      <c r="H266" s="1" t="s">
        <v>4254</v>
      </c>
      <c r="R266" t="s">
        <v>331</v>
      </c>
      <c r="W266" s="1" t="str">
        <f>K266&amp;L266&amp;M266&amp;N266&amp;O266&amp;P266&amp;Q266&amp;R266&amp;S266&amp;T266</f>
        <v>CI_ Referenced_ Document. Reference_ Type. Code</v>
      </c>
      <c r="X266" s="1" cm="1">
        <f t="array" ref="X266">_xlfn.IFS(LEN(K266)&gt;0,1,LEN(L266)&gt;0,2,LEN(M266)&gt;0,3,LEN(N266)&gt;0,4,LEN(O266)&gt;0,5,LEN(P266)&gt;0,6,LEN(Q266)&gt;0,7,LEN(R266)&gt;0,8,LEN(S266)&gt;0,9,LEN(T266)&gt;0,10,LEN(U266)&gt;0,11,LEN(V266)&gt;0,12,TRUE,13)</f>
        <v>8</v>
      </c>
      <c r="Y266" s="1" t="str">
        <f>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Z$263&amp;"/"&amp;Y266</f>
        <v>//rsm:CIIHSupplyChainTradeTransaction/ram:ApplicableCIIHSupplyChainTradeSettlement/ram:SpecifiedCIFinancialAdjustment/ram:InvoiceReferenceCIReferencedDocument/ram:ReferenceTypeCode</v>
      </c>
      <c r="AA266" s="1" t="s">
        <v>4798</v>
      </c>
      <c r="AB266" s="3" t="s">
        <v>3</v>
      </c>
      <c r="AE266" s="1" t="s">
        <v>54</v>
      </c>
      <c r="AF266" s="1" t="s">
        <v>54</v>
      </c>
      <c r="AG266" s="1" t="s">
        <v>7</v>
      </c>
      <c r="AH266" s="1" t="s">
        <v>196</v>
      </c>
    </row>
    <row r="267" spans="1:34" ht="14.25" customHeight="1">
      <c r="A267" s="1">
        <v>331</v>
      </c>
      <c r="B267" s="1" t="s">
        <v>5596</v>
      </c>
      <c r="C267" s="1" t="s">
        <v>74</v>
      </c>
      <c r="D267" s="1" t="s">
        <v>11</v>
      </c>
      <c r="E267" s="3" t="s">
        <v>16</v>
      </c>
      <c r="G267" s="1" t="s">
        <v>4255</v>
      </c>
      <c r="H267" s="1" t="s">
        <v>4256</v>
      </c>
      <c r="R267" t="s">
        <v>75</v>
      </c>
      <c r="W267" s="1" t="str">
        <f>K267&amp;L267&amp;M267&amp;N267&amp;O267&amp;P267&amp;Q267&amp;R267&amp;S267&amp;T267</f>
        <v>CI_ Referenced_ Document. Revision_ Identification. Identifier</v>
      </c>
      <c r="X267" s="1" cm="1">
        <f t="array" ref="X267">_xlfn.IFS(LEN(K267)&gt;0,1,LEN(L267)&gt;0,2,LEN(M267)&gt;0,3,LEN(N267)&gt;0,4,LEN(O267)&gt;0,5,LEN(P267)&gt;0,6,LEN(Q267)&gt;0,7,LEN(R267)&gt;0,8,LEN(S267)&gt;0,9,LEN(T267)&gt;0,10,LEN(U267)&gt;0,11,LEN(V267)&gt;0,12,TRUE,13)</f>
        <v>8</v>
      </c>
      <c r="Y267" s="1" t="str">
        <f>IF(OR("ASMA"=D267,"MA"=D267),"rsm:","ram:")&amp;
IF("ABIE"=D267,
  SUBSTITUTE(
    SUBSTITUTE(
      SUBSTITUTE(W267,". Details","Type"),
      "_",""
    ),
    " ",""
  ),
  IF("ASMA"=D267,
  SUBSTITUTE(
    SUBSTITUTE(
      SUBSTITUTE(W267,". Details",""),
      "_",""
    ),
    " ",""
  ),
  SUBSTITUTE(
    SUBSTITUTE(
      SUBSTITUTE(
        SUBSTITUTE(
          SUBSTITUTE(
            SUBSTITUTE(
              MID(W267,FIND(".",W267)+2,LEN(W267)-FIND(".",W267)-1),
              "_",""
            ),
            "Identification",""
          ),
          "Text",""
        ),
        ".",""
      ),
      " ",""
    ),
    "Identifier","ID"
  )
))</f>
        <v>ram:RevisionID</v>
      </c>
      <c r="Z267" s="1" t="str">
        <f>Z$263&amp;"/"&amp;Y267</f>
        <v>//rsm:CIIHSupplyChainTradeTransaction/ram:ApplicableCIIHSupplyChainTradeSettlement/ram:SpecifiedCIFinancialAdjustment/ram:InvoiceReferenceCIReferencedDocument/ram:RevisionID</v>
      </c>
      <c r="AA267" s="1" t="s">
        <v>4799</v>
      </c>
      <c r="AB267" s="3" t="s">
        <v>3</v>
      </c>
      <c r="AC267" s="1" t="s">
        <v>80</v>
      </c>
      <c r="AD267" s="1" t="s">
        <v>53</v>
      </c>
      <c r="AE267" s="1" t="s">
        <v>50</v>
      </c>
      <c r="AF267" s="1" t="s">
        <v>50</v>
      </c>
      <c r="AG267" s="1" t="s">
        <v>7</v>
      </c>
      <c r="AH267" s="1" t="s">
        <v>24</v>
      </c>
    </row>
    <row r="268" spans="1:34" ht="14.25" customHeight="1">
      <c r="A268" s="1">
        <v>332</v>
      </c>
      <c r="B268" s="1" t="s">
        <v>5596</v>
      </c>
      <c r="C268" s="1" t="s">
        <v>78</v>
      </c>
      <c r="D268" s="1" t="s">
        <v>11</v>
      </c>
      <c r="E268" s="3" t="s">
        <v>16</v>
      </c>
      <c r="G268" s="1" t="s">
        <v>4257</v>
      </c>
      <c r="H268" s="1" t="s">
        <v>4258</v>
      </c>
      <c r="R268" t="s">
        <v>79</v>
      </c>
      <c r="W268" s="1" t="str">
        <f>K268&amp;L268&amp;M268&amp;N268&amp;O268&amp;P268&amp;Q268&amp;R268&amp;S268&amp;T268</f>
        <v>CI_ Referenced_ Document. Type. Code</v>
      </c>
      <c r="X268" s="1" cm="1">
        <f t="array" ref="X268">_xlfn.IFS(LEN(K268)&gt;0,1,LEN(L268)&gt;0,2,LEN(M268)&gt;0,3,LEN(N268)&gt;0,4,LEN(O268)&gt;0,5,LEN(P268)&gt;0,6,LEN(Q268)&gt;0,7,LEN(R268)&gt;0,8,LEN(S268)&gt;0,9,LEN(T268)&gt;0,10,LEN(U268)&gt;0,11,LEN(V268)&gt;0,12,TRUE,13)</f>
        <v>8</v>
      </c>
      <c r="Y268" s="1" t="str">
        <f>IF(OR("ASMA"=D268,"MA"=D268),"rsm:","ram:")&amp;
IF("ABIE"=D268,
  SUBSTITUTE(
    SUBSTITUTE(
      SUBSTITUTE(W268,". Details","Type"),
      "_",""
    ),
    " ",""
  ),
  IF("ASMA"=D268,
  SUBSTITUTE(
    SUBSTITUTE(
      SUBSTITUTE(W268,". Details",""),
      "_",""
    ),
    " ",""
  ),
  SUBSTITUTE(
    SUBSTITUTE(
      SUBSTITUTE(
        SUBSTITUTE(
          SUBSTITUTE(
            SUBSTITUTE(
              MID(W268,FIND(".",W268)+2,LEN(W268)-FIND(".",W268)-1),
              "_",""
            ),
            "Identification",""
          ),
          "Text",""
        ),
        ".",""
      ),
      " ",""
    ),
    "Identifier","ID"
  )
))</f>
        <v>ram:TypeCode</v>
      </c>
      <c r="Z268" s="1" t="str">
        <f>Z$263&amp;"/"&amp;Y268</f>
        <v>//rsm:CIIHSupplyChainTradeTransaction/ram:ApplicableCIIHSupplyChainTradeSettlement/ram:SpecifiedCIFinancialAdjustment/ram:InvoiceReferenceCIReferencedDocument/ram:TypeCode</v>
      </c>
      <c r="AA268" s="1" t="s">
        <v>4800</v>
      </c>
      <c r="AB268" s="3" t="s">
        <v>3</v>
      </c>
      <c r="AC268" s="1" t="s">
        <v>29</v>
      </c>
      <c r="AD268" s="1" t="s">
        <v>30</v>
      </c>
      <c r="AE268" s="1" t="s">
        <v>50</v>
      </c>
      <c r="AF268" s="1" t="s">
        <v>50</v>
      </c>
      <c r="AG268" s="1" t="s">
        <v>7</v>
      </c>
      <c r="AH268" s="1" t="s">
        <v>7</v>
      </c>
    </row>
    <row r="269" spans="1:34" ht="14.25" customHeight="1">
      <c r="A269" s="1">
        <v>333</v>
      </c>
      <c r="B269" s="1" t="s">
        <v>5596</v>
      </c>
      <c r="C269" s="1" t="s">
        <v>84</v>
      </c>
      <c r="D269" s="1" t="s">
        <v>11</v>
      </c>
      <c r="E269" s="3" t="s">
        <v>16</v>
      </c>
      <c r="G269" s="1" t="s">
        <v>4259</v>
      </c>
      <c r="H269" s="1" t="s">
        <v>697</v>
      </c>
      <c r="R269" t="s">
        <v>85</v>
      </c>
      <c r="W269" s="1" t="str">
        <f>K269&amp;L269&amp;M269&amp;N269&amp;O269&amp;P269&amp;Q269&amp;R269&amp;S269&amp;T269</f>
        <v>CI_ Referenced_ Document. Subtype. Code</v>
      </c>
      <c r="X269" s="1" cm="1">
        <f t="array" ref="X269">_xlfn.IFS(LEN(K269)&gt;0,1,LEN(L269)&gt;0,2,LEN(M269)&gt;0,3,LEN(N269)&gt;0,4,LEN(O269)&gt;0,5,LEN(P269)&gt;0,6,LEN(Q269)&gt;0,7,LEN(R269)&gt;0,8,LEN(S269)&gt;0,9,LEN(T269)&gt;0,10,LEN(U269)&gt;0,11,LEN(V269)&gt;0,12,TRUE,13)</f>
        <v>8</v>
      </c>
      <c r="Y269" s="1" t="str">
        <f>IF(OR("ASMA"=D269,"MA"=D269),"rsm:","ram:")&amp;
IF("ABIE"=D269,
  SUBSTITUTE(
    SUBSTITUTE(
      SUBSTITUTE(W269,". Details","Type"),
      "_",""
    ),
    " ",""
  ),
  IF("ASMA"=D269,
  SUBSTITUTE(
    SUBSTITUTE(
      SUBSTITUTE(W269,". Details",""),
      "_",""
    ),
    " ",""
  ),
  SUBSTITUTE(
    SUBSTITUTE(
      SUBSTITUTE(
        SUBSTITUTE(
          SUBSTITUTE(
            SUBSTITUTE(
              MID(W269,FIND(".",W269)+2,LEN(W269)-FIND(".",W269)-1),
              "_",""
            ),
            "Identification",""
          ),
          "Text",""
        ),
        ".",""
      ),
      " ",""
    ),
    "Identifier","ID"
  )
))</f>
        <v>ram:SubtypeCode</v>
      </c>
      <c r="Z269" s="1" t="str">
        <f>Z$263&amp;"/"&amp;Y269</f>
        <v>//rsm:CIIHSupplyChainTradeTransaction/ram:ApplicableCIIHSupplyChainTradeSettlement/ram:SpecifiedCIFinancialAdjustment/ram:InvoiceReferenceCIReferencedDocument/ram:SubtypeCode</v>
      </c>
      <c r="AA269" s="1" t="s">
        <v>4801</v>
      </c>
      <c r="AB269" s="3" t="s">
        <v>3</v>
      </c>
      <c r="AC269" s="1" t="s">
        <v>24</v>
      </c>
      <c r="AD269" s="1" t="s">
        <v>184</v>
      </c>
      <c r="AE269" s="1" t="s">
        <v>24</v>
      </c>
      <c r="AF269" s="1" t="s">
        <v>24</v>
      </c>
      <c r="AG269" s="1" t="s">
        <v>7</v>
      </c>
      <c r="AH269" s="1" t="s">
        <v>24</v>
      </c>
    </row>
    <row r="270" spans="1:34" ht="14.25" customHeight="1">
      <c r="A270" s="1">
        <v>334</v>
      </c>
      <c r="B270" s="1" t="s">
        <v>5596</v>
      </c>
      <c r="C270" s="1" t="s">
        <v>275</v>
      </c>
      <c r="D270" s="1" t="s">
        <v>19</v>
      </c>
      <c r="E270" s="3" t="s">
        <v>65</v>
      </c>
      <c r="G270" s="1" t="s">
        <v>4260</v>
      </c>
      <c r="H270" s="1" t="s">
        <v>4261</v>
      </c>
      <c r="P270" t="s">
        <v>276</v>
      </c>
      <c r="W270" s="1" t="str">
        <f>K270&amp;L270&amp;M270&amp;N270&amp;O270&amp;P270&amp;Q270&amp;R270&amp;S270&amp;T270</f>
        <v>CI_ Financial_ Adjustment. Related. CI_ Trade_ Tax</v>
      </c>
      <c r="X270" s="1" cm="1">
        <f t="array" ref="X270">_xlfn.IFS(LEN(K270)&gt;0,1,LEN(L270)&gt;0,2,LEN(M270)&gt;0,3,LEN(N270)&gt;0,4,LEN(O270)&gt;0,5,LEN(P270)&gt;0,6,LEN(Q270)&gt;0,7,LEN(R270)&gt;0,8,LEN(S270)&gt;0,9,LEN(T270)&gt;0,10,LEN(U270)&gt;0,11,LEN(V270)&gt;0,12,TRUE,13)</f>
        <v>6</v>
      </c>
      <c r="Y270" s="1" t="str">
        <f>IF(OR("ASMA"=D270,"MA"=D270),"rsm:","ram:")&amp;
IF("ABIE"=D270,
  SUBSTITUTE(
    SUBSTITUTE(
      SUBSTITUTE(W270,". Details","Type"),
      "_",""
    ),
    " ",""
  ),
  IF("ASMA"=D270,
  SUBSTITUTE(
    SUBSTITUTE(
      SUBSTITUTE(W270,". Details",""),
      "_",""
    ),
    " ",""
  ),
  SUBSTITUTE(
    SUBSTITUTE(
      SUBSTITUTE(
        SUBSTITUTE(
          SUBSTITUTE(
            SUBSTITUTE(
              MID(W270,FIND(".",W270)+2,LEN(W270)-FIND(".",W270)-1),
              "_",""
            ),
            "Identification",""
          ),
          "Text",""
        ),
        ".",""
      ),
      " ",""
    ),
    "Identifier","ID"
  )
))</f>
        <v>ram:RelatedCITradeTax</v>
      </c>
      <c r="Z270" s="1" t="str">
        <f>Z$258&amp;"/"&amp;Y270</f>
        <v>//rsm:CIIHSupplyChainTradeTransaction/ram:ApplicableCIIHSupplyChainTradeSettlement/ram:SpecifiedCIFinancialAdjustment/ram:RelatedCITradeTax</v>
      </c>
      <c r="AA270" s="1" t="s">
        <v>4802</v>
      </c>
      <c r="AB270" s="3" t="s">
        <v>24</v>
      </c>
      <c r="AC270" s="1" t="s">
        <v>24</v>
      </c>
      <c r="AD270" s="1" t="s">
        <v>184</v>
      </c>
      <c r="AE270" s="1" t="s">
        <v>24</v>
      </c>
      <c r="AF270" s="1" t="s">
        <v>24</v>
      </c>
      <c r="AG270" s="1" t="s">
        <v>7</v>
      </c>
      <c r="AH270" s="1" t="s">
        <v>24</v>
      </c>
    </row>
    <row r="271" spans="1:34" ht="14.25" customHeight="1">
      <c r="A271" s="1">
        <v>336</v>
      </c>
      <c r="B271" s="1" t="s">
        <v>5596</v>
      </c>
      <c r="C271" s="1" t="s">
        <v>225</v>
      </c>
      <c r="D271" s="1" t="s">
        <v>11</v>
      </c>
      <c r="E271" s="3" t="s">
        <v>21</v>
      </c>
      <c r="G271" s="1" t="s">
        <v>4262</v>
      </c>
      <c r="H271" s="1" t="s">
        <v>5767</v>
      </c>
      <c r="R271" t="s">
        <v>226</v>
      </c>
      <c r="W271" s="1" t="str">
        <f>K271&amp;L271&amp;M271&amp;N271&amp;O271&amp;P271&amp;Q271&amp;R271&amp;S271&amp;T271</f>
        <v>CI_ Trade_ Tax. Calculated. Amount</v>
      </c>
      <c r="X271" s="1" cm="1">
        <f t="array" ref="X271">_xlfn.IFS(LEN(K271)&gt;0,1,LEN(L271)&gt;0,2,LEN(M271)&gt;0,3,LEN(N271)&gt;0,4,LEN(O271)&gt;0,5,LEN(P271)&gt;0,6,LEN(Q271)&gt;0,7,LEN(R271)&gt;0,8,LEN(S271)&gt;0,9,LEN(T271)&gt;0,10,LEN(U271)&gt;0,11,LEN(V271)&gt;0,12,TRUE,13)</f>
        <v>8</v>
      </c>
      <c r="Y271" s="1" t="str">
        <f>IF(OR("ASMA"=D271,"MA"=D271),"rsm:","ram:")&amp;
IF("ABIE"=D271,
  SUBSTITUTE(
    SUBSTITUTE(
      SUBSTITUTE(W271,". Details","Type"),
      "_",""
    ),
    " ",""
  ),
  IF("ASMA"=D271,
  SUBSTITUTE(
    SUBSTITUTE(
      SUBSTITUTE(W271,". Details",""),
      "_",""
    ),
    " ",""
  ),
  SUBSTITUTE(
    SUBSTITUTE(
      SUBSTITUTE(
        SUBSTITUTE(
          SUBSTITUTE(
            SUBSTITUTE(
              MID(W271,FIND(".",W271)+2,LEN(W271)-FIND(".",W271)-1),
              "_",""
            ),
            "Identification",""
          ),
          "Text",""
        ),
        ".",""
      ),
      " ",""
    ),
    "Identifier","ID"
  )
))</f>
        <v>ram:CalculatedAmount</v>
      </c>
      <c r="Z271" s="1" t="str">
        <f>Z$270&amp;"/"&amp;Y271</f>
        <v>//rsm:CIIHSupplyChainTradeTransaction/ram:ApplicableCIIHSupplyChainTradeSettlement/ram:SpecifiedCIFinancialAdjustment/ram:RelatedCITradeTax/ram:CalculatedAmount</v>
      </c>
      <c r="AA271" s="1" t="s">
        <v>4803</v>
      </c>
      <c r="AB271" s="3" t="s">
        <v>3</v>
      </c>
      <c r="AC271" s="1" t="s">
        <v>24</v>
      </c>
      <c r="AD271" s="1" t="s">
        <v>184</v>
      </c>
      <c r="AE271" s="1" t="s">
        <v>50</v>
      </c>
      <c r="AF271" s="1" t="s">
        <v>50</v>
      </c>
      <c r="AG271" s="1" t="s">
        <v>7</v>
      </c>
      <c r="AH271" s="1" t="s">
        <v>24</v>
      </c>
    </row>
    <row r="272" spans="1:34" ht="14.25" customHeight="1">
      <c r="A272" s="1">
        <v>337</v>
      </c>
      <c r="B272" s="1" t="s">
        <v>5596</v>
      </c>
      <c r="C272" s="1" t="s">
        <v>227</v>
      </c>
      <c r="D272" s="1" t="s">
        <v>11</v>
      </c>
      <c r="E272" s="3" t="s">
        <v>21</v>
      </c>
      <c r="G272" s="1" t="s">
        <v>4263</v>
      </c>
      <c r="H272" s="1" t="s">
        <v>4264</v>
      </c>
      <c r="R272" t="s">
        <v>228</v>
      </c>
      <c r="W272" s="1" t="str">
        <f>K272&amp;L272&amp;M272&amp;N272&amp;O272&amp;P272&amp;Q272&amp;R272&amp;S272&amp;T272</f>
        <v>CI_ Trade_ Tax. Calculated. Rate</v>
      </c>
      <c r="X272" s="1" cm="1">
        <f t="array" ref="X272">_xlfn.IFS(LEN(K272)&gt;0,1,LEN(L272)&gt;0,2,LEN(M272)&gt;0,3,LEN(N272)&gt;0,4,LEN(O272)&gt;0,5,LEN(P272)&gt;0,6,LEN(Q272)&gt;0,7,LEN(R272)&gt;0,8,LEN(S272)&gt;0,9,LEN(T272)&gt;0,10,LEN(U272)&gt;0,11,LEN(V272)&gt;0,12,TRUE,13)</f>
        <v>8</v>
      </c>
      <c r="Y272" s="1" t="str">
        <f>IF(OR("ASMA"=D272,"MA"=D272),"rsm:","ram:")&amp;
IF("ABIE"=D272,
  SUBSTITUTE(
    SUBSTITUTE(
      SUBSTITUTE(W272,". Details","Type"),
      "_",""
    ),
    " ",""
  ),
  IF("ASMA"=D272,
  SUBSTITUTE(
    SUBSTITUTE(
      SUBSTITUTE(W272,". Details",""),
      "_",""
    ),
    " ",""
  ),
  SUBSTITUTE(
    SUBSTITUTE(
      SUBSTITUTE(
        SUBSTITUTE(
          SUBSTITUTE(
            SUBSTITUTE(
              MID(W272,FIND(".",W272)+2,LEN(W272)-FIND(".",W272)-1),
              "_",""
            ),
            "Identification",""
          ),
          "Text",""
        ),
        ".",""
      ),
      " ",""
    ),
    "Identifier","ID"
  )
))</f>
        <v>ram:CalculatedRate</v>
      </c>
      <c r="Z272" s="1" t="str">
        <f>Z$270&amp;"/"&amp;Y272</f>
        <v>//rsm:CIIHSupplyChainTradeTransaction/ram:ApplicableCIIHSupplyChainTradeSettlement/ram:SpecifiedCIFinancialAdjustment/ram:RelatedCITradeTax/ram:CalculatedRate</v>
      </c>
      <c r="AA272" s="1" t="s">
        <v>4804</v>
      </c>
      <c r="AB272" s="3" t="s">
        <v>3</v>
      </c>
      <c r="AC272" s="1" t="s">
        <v>235</v>
      </c>
      <c r="AD272" s="1" t="s">
        <v>53</v>
      </c>
      <c r="AE272" s="1" t="s">
        <v>50</v>
      </c>
      <c r="AF272" s="1" t="s">
        <v>50</v>
      </c>
      <c r="AG272" s="1" t="s">
        <v>7</v>
      </c>
      <c r="AH272" s="1" t="s">
        <v>24</v>
      </c>
    </row>
    <row r="273" spans="1:34" ht="14.25" customHeight="1">
      <c r="A273" s="1">
        <v>338</v>
      </c>
      <c r="B273" s="1" t="s">
        <v>5596</v>
      </c>
      <c r="C273" s="1" t="s">
        <v>231</v>
      </c>
      <c r="D273" s="1" t="s">
        <v>11</v>
      </c>
      <c r="E273" s="3" t="s">
        <v>21</v>
      </c>
      <c r="G273" s="1" t="s">
        <v>4265</v>
      </c>
      <c r="H273" s="1" t="s">
        <v>4266</v>
      </c>
      <c r="R273" t="s">
        <v>232</v>
      </c>
      <c r="W273" s="1" t="str">
        <f>K273&amp;L273&amp;M273&amp;N273&amp;O273&amp;P273&amp;Q273&amp;R273&amp;S273&amp;T273</f>
        <v>CI_ Trade_ Tax. Category. Code</v>
      </c>
      <c r="X273" s="1" cm="1">
        <f t="array" ref="X273">_xlfn.IFS(LEN(K273)&gt;0,1,LEN(L273)&gt;0,2,LEN(M273)&gt;0,3,LEN(N273)&gt;0,4,LEN(O273)&gt;0,5,LEN(P273)&gt;0,6,LEN(Q273)&gt;0,7,LEN(R273)&gt;0,8,LEN(S273)&gt;0,9,LEN(T273)&gt;0,10,LEN(U273)&gt;0,11,LEN(V273)&gt;0,12,TRUE,13)</f>
        <v>8</v>
      </c>
      <c r="Y273" s="1" t="str">
        <f>IF(OR("ASMA"=D273,"MA"=D273),"rsm:","ram:")&amp;
IF("ABIE"=D273,
  SUBSTITUTE(
    SUBSTITUTE(
      SUBSTITUTE(W273,". Details","Type"),
      "_",""
    ),
    " ",""
  ),
  IF("ASMA"=D273,
  SUBSTITUTE(
    SUBSTITUTE(
      SUBSTITUTE(W273,". Details",""),
      "_",""
    ),
    " ",""
  ),
  SUBSTITUTE(
    SUBSTITUTE(
      SUBSTITUTE(
        SUBSTITUTE(
          SUBSTITUTE(
            SUBSTITUTE(
              MID(W273,FIND(".",W273)+2,LEN(W273)-FIND(".",W273)-1),
              "_",""
            ),
            "Identification",""
          ),
          "Text",""
        ),
        ".",""
      ),
      " ",""
    ),
    "Identifier","ID"
  )
))</f>
        <v>ram:CategoryCode</v>
      </c>
      <c r="Z273" s="1" t="str">
        <f>Z$270&amp;"/"&amp;Y273</f>
        <v>//rsm:CIIHSupplyChainTradeTransaction/ram:ApplicableCIIHSupplyChainTradeSettlement/ram:SpecifiedCIFinancialAdjustment/ram:RelatedCITradeTax/ram:CategoryCode</v>
      </c>
      <c r="AA273" s="1" t="s">
        <v>4805</v>
      </c>
      <c r="AB273" s="3" t="s">
        <v>3</v>
      </c>
      <c r="AC273" s="1" t="s">
        <v>24</v>
      </c>
      <c r="AD273" s="1" t="s">
        <v>24</v>
      </c>
      <c r="AE273" s="1" t="s">
        <v>24</v>
      </c>
      <c r="AF273" s="1" t="s">
        <v>24</v>
      </c>
      <c r="AG273" s="1" t="s">
        <v>184</v>
      </c>
      <c r="AH273" s="1" t="s">
        <v>24</v>
      </c>
    </row>
    <row r="274" spans="1:34" ht="14.25" customHeight="1">
      <c r="A274" s="1">
        <v>339</v>
      </c>
      <c r="B274" s="1" t="s">
        <v>5596</v>
      </c>
      <c r="C274" s="1" t="s">
        <v>4267</v>
      </c>
      <c r="D274" s="1" t="s">
        <v>19</v>
      </c>
      <c r="E274" s="3" t="s">
        <v>65</v>
      </c>
      <c r="G274" s="1" t="s">
        <v>4268</v>
      </c>
      <c r="H274" s="1" t="s">
        <v>4269</v>
      </c>
      <c r="N274" t="s">
        <v>5768</v>
      </c>
      <c r="W274" s="1" t="str">
        <f>K274&amp;L274&amp;M274&amp;N274&amp;O274&amp;P274&amp;Q274&amp;R274&amp;S274&amp;T274</f>
        <v>CIIH_ Supply Chain_ Trade Settlement. Specified. Advance_ Payment</v>
      </c>
      <c r="X274" s="1" cm="1">
        <f t="array" ref="X274">_xlfn.IFS(LEN(K274)&gt;0,1,LEN(L274)&gt;0,2,LEN(M274)&gt;0,3,LEN(N274)&gt;0,4,LEN(O274)&gt;0,5,LEN(P274)&gt;0,6,LEN(Q274)&gt;0,7,LEN(R274)&gt;0,8,LEN(S274)&gt;0,9,LEN(T274)&gt;0,10,LEN(U274)&gt;0,11,LEN(V274)&gt;0,12,TRUE,13)</f>
        <v>4</v>
      </c>
      <c r="Y274" s="1" t="str">
        <f>IF(OR("ASMA"=D274,"MA"=D274),"rsm:","ram:")&amp;
IF("ABIE"=D274,
  SUBSTITUTE(
    SUBSTITUTE(
      SUBSTITUTE(W274,". Details","Type"),
      "_",""
    ),
    " ",""
  ),
  IF("ASMA"=D274,
  SUBSTITUTE(
    SUBSTITUTE(
      SUBSTITUTE(W274,". Details",""),
      "_",""
    ),
    " ",""
  ),
  SUBSTITUTE(
    SUBSTITUTE(
      SUBSTITUTE(
        SUBSTITUTE(
          SUBSTITUTE(
            SUBSTITUTE(
              MID(W274,FIND(".",W274)+2,LEN(W274)-FIND(".",W274)-1),
              "_",""
            ),
            "Identification",""
          ),
          "Text",""
        ),
        ".",""
      ),
      " ",""
    ),
    "Identifier","ID"
  )
))</f>
        <v>ram:SpecifiedAdvancePayment</v>
      </c>
      <c r="Z274" s="1" t="str">
        <f>Z$109&amp;"/"&amp;Y274</f>
        <v>//rsm:CIIHSupplyChainTradeTransaction/ram:ApplicableCIIHSupplyChainTradeSettlement/ram:SpecifiedAdvancePayment</v>
      </c>
      <c r="AA274" s="1" t="s">
        <v>4806</v>
      </c>
      <c r="AB274" s="3" t="s">
        <v>3</v>
      </c>
      <c r="AC274" s="1" t="s">
        <v>24</v>
      </c>
      <c r="AD274" s="1" t="s">
        <v>24</v>
      </c>
      <c r="AE274" s="1" t="s">
        <v>24</v>
      </c>
      <c r="AF274" s="1" t="s">
        <v>24</v>
      </c>
      <c r="AG274" s="1" t="s">
        <v>184</v>
      </c>
      <c r="AH274" s="1" t="s">
        <v>24</v>
      </c>
    </row>
    <row r="275" spans="1:34" ht="14.25" customHeight="1">
      <c r="A275" s="1">
        <v>341</v>
      </c>
      <c r="B275" s="1" t="s">
        <v>5596</v>
      </c>
      <c r="C275" s="1" t="s">
        <v>4270</v>
      </c>
      <c r="D275" s="1" t="s">
        <v>11</v>
      </c>
      <c r="E275" s="3" t="s">
        <v>16</v>
      </c>
      <c r="G275" s="1" t="s">
        <v>682</v>
      </c>
      <c r="H275" s="1" t="s">
        <v>4271</v>
      </c>
      <c r="P275" t="s">
        <v>5769</v>
      </c>
      <c r="W275" s="1" t="str">
        <f>K275&amp;L275&amp;M275&amp;N275&amp;O275&amp;P275&amp;Q275&amp;R275&amp;S275&amp;T275</f>
        <v>Advance_ Payment. Paid. Amount</v>
      </c>
      <c r="X275" s="1" cm="1">
        <f t="array" ref="X275">_xlfn.IFS(LEN(K275)&gt;0,1,LEN(L275)&gt;0,2,LEN(M275)&gt;0,3,LEN(N275)&gt;0,4,LEN(O275)&gt;0,5,LEN(P275)&gt;0,6,LEN(Q275)&gt;0,7,LEN(R275)&gt;0,8,LEN(S275)&gt;0,9,LEN(T275)&gt;0,10,LEN(U275)&gt;0,11,LEN(V275)&gt;0,12,TRUE,13)</f>
        <v>6</v>
      </c>
      <c r="Y275" s="1" t="str">
        <f>IF(OR("ASMA"=D275,"MA"=D275),"rsm:","ram:")&amp;
IF("ABIE"=D275,
  SUBSTITUTE(
    SUBSTITUTE(
      SUBSTITUTE(W275,". Details","Type"),
      "_",""
    ),
    " ",""
  ),
  IF("ASMA"=D275,
  SUBSTITUTE(
    SUBSTITUTE(
      SUBSTITUTE(W275,". Details",""),
      "_",""
    ),
    " ",""
  ),
  SUBSTITUTE(
    SUBSTITUTE(
      SUBSTITUTE(
        SUBSTITUTE(
          SUBSTITUTE(
            SUBSTITUTE(
              MID(W275,FIND(".",W275)+2,LEN(W275)-FIND(".",W275)-1),
              "_",""
            ),
            "Identification",""
          ),
          "Text",""
        ),
        ".",""
      ),
      " ",""
    ),
    "Identifier","ID"
  )
))</f>
        <v>ram:PaidAmount</v>
      </c>
      <c r="Z275" s="1" t="str">
        <f>Z$274&amp;"/"&amp;Y275</f>
        <v>//rsm:CIIHSupplyChainTradeTransaction/ram:ApplicableCIIHSupplyChainTradeSettlement/ram:SpecifiedAdvancePayment/ram:PaidAmount</v>
      </c>
      <c r="AA275" s="1" t="s">
        <v>4807</v>
      </c>
      <c r="AB275" s="3" t="s">
        <v>3</v>
      </c>
      <c r="AC275" s="1" t="s">
        <v>255</v>
      </c>
      <c r="AD275" s="1" t="s">
        <v>36</v>
      </c>
      <c r="AE275" s="1" t="s">
        <v>50</v>
      </c>
      <c r="AF275" s="1" t="s">
        <v>50</v>
      </c>
      <c r="AG275" s="1" t="s">
        <v>50</v>
      </c>
      <c r="AH275" s="1" t="s">
        <v>196</v>
      </c>
    </row>
    <row r="276" spans="1:34" ht="14.25" customHeight="1">
      <c r="A276" s="1">
        <v>342</v>
      </c>
      <c r="B276" s="1" t="s">
        <v>5596</v>
      </c>
      <c r="C276" s="1" t="s">
        <v>4272</v>
      </c>
      <c r="D276" s="1" t="s">
        <v>11</v>
      </c>
      <c r="E276" s="3" t="s">
        <v>16</v>
      </c>
      <c r="G276" s="1" t="s">
        <v>4273</v>
      </c>
      <c r="H276" s="1" t="s">
        <v>4274</v>
      </c>
      <c r="P276" t="s">
        <v>5770</v>
      </c>
      <c r="W276" s="1" t="str">
        <f>K276&amp;L276&amp;M276&amp;N276&amp;O276&amp;P276&amp;Q276&amp;R276&amp;S276&amp;T276</f>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5705</v>
      </c>
      <c r="AB276" s="3" t="s">
        <v>3</v>
      </c>
      <c r="AC276" s="1" t="s">
        <v>255</v>
      </c>
      <c r="AD276" s="1" t="s">
        <v>36</v>
      </c>
      <c r="AE276" s="1" t="s">
        <v>50</v>
      </c>
      <c r="AF276" s="1" t="s">
        <v>50</v>
      </c>
      <c r="AG276" s="1" t="s">
        <v>50</v>
      </c>
      <c r="AH276" s="1" t="s">
        <v>196</v>
      </c>
    </row>
    <row r="277" spans="1:34" ht="14.25" customHeight="1">
      <c r="A277" s="1">
        <v>343</v>
      </c>
      <c r="B277" s="1" t="s">
        <v>5596</v>
      </c>
      <c r="C277" s="1" t="s">
        <v>4275</v>
      </c>
      <c r="D277" s="1" t="s">
        <v>11</v>
      </c>
      <c r="E277" s="3" t="s">
        <v>16</v>
      </c>
      <c r="G277" s="1" t="s">
        <v>4276</v>
      </c>
      <c r="H277" s="1" t="s">
        <v>4277</v>
      </c>
      <c r="P277" t="s">
        <v>5771</v>
      </c>
      <c r="W277" s="1" t="str">
        <f>K277&amp;L277&amp;M277&amp;N277&amp;O277&amp;P277&amp;Q277&amp;R277&amp;S277&amp;T277</f>
        <v>Advance_ Payment. Identification . Identifier</v>
      </c>
      <c r="X277" s="1" cm="1">
        <f t="array" ref="X277">_xlfn.IFS(LEN(K277)&gt;0,1,LEN(L277)&gt;0,2,LEN(M277)&gt;0,3,LEN(N277)&gt;0,4,LEN(O277)&gt;0,5,LEN(P277)&gt;0,6,LEN(Q277)&gt;0,7,LEN(R277)&gt;0,8,LEN(S277)&gt;0,9,LEN(T277)&gt;0,10,LEN(U277)&gt;0,11,LEN(V277)&gt;0,12,TRUE,13)</f>
        <v>6</v>
      </c>
      <c r="Y277" s="1" t="str">
        <f>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5220</v>
      </c>
      <c r="AB277" s="3" t="s">
        <v>3</v>
      </c>
      <c r="AC277" s="1" t="s">
        <v>255</v>
      </c>
      <c r="AD277" s="1" t="s">
        <v>36</v>
      </c>
      <c r="AE277" s="1" t="s">
        <v>50</v>
      </c>
      <c r="AF277" s="1" t="s">
        <v>50</v>
      </c>
      <c r="AG277" s="1" t="s">
        <v>50</v>
      </c>
      <c r="AH277" s="1" t="s">
        <v>196</v>
      </c>
    </row>
    <row r="278" spans="1:34" ht="14.25" customHeight="1">
      <c r="A278" s="1">
        <v>344</v>
      </c>
      <c r="B278" s="1" t="s">
        <v>5596</v>
      </c>
      <c r="C278" s="1" t="s">
        <v>4278</v>
      </c>
      <c r="D278" s="1" t="s">
        <v>19</v>
      </c>
      <c r="E278" s="3" t="s">
        <v>16</v>
      </c>
      <c r="G278" s="1" t="s">
        <v>4279</v>
      </c>
      <c r="H278" s="1" t="s">
        <v>4280</v>
      </c>
      <c r="P278" t="s">
        <v>5772</v>
      </c>
      <c r="W278" s="1" t="str">
        <f>K278&amp;L278&amp;M278&amp;N278&amp;O278&amp;P278&amp;Q278&amp;R278&amp;S278&amp;T278</f>
        <v>Advance_ Payment. Identified. CI_ Trade_ Payment Terms</v>
      </c>
      <c r="X278" s="1" cm="1">
        <f t="array" ref="X278">_xlfn.IFS(LEN(K278)&gt;0,1,LEN(L278)&gt;0,2,LEN(M278)&gt;0,3,LEN(N278)&gt;0,4,LEN(O278)&gt;0,5,LEN(P278)&gt;0,6,LEN(Q278)&gt;0,7,LEN(R278)&gt;0,8,LEN(S278)&gt;0,9,LEN(T278)&gt;0,10,LEN(U278)&gt;0,11,LEN(V278)&gt;0,12,TRUE,13)</f>
        <v>6</v>
      </c>
      <c r="Y278" s="1" t="str">
        <f>IF(OR("ASMA"=D278,"MA"=D278),"rsm:","ram:")&amp;
IF("ABIE"=D278,
  SUBSTITUTE(
    SUBSTITUTE(
      SUBSTITUTE(W278,". Details","Type"),
      "_",""
    ),
    " ",""
  ),
  IF("ASMA"=D278,
  SUBSTITUTE(
    SUBSTITUTE(
      SUBSTITUTE(W278,". Details",""),
      "_",""
    ),
    " ",""
  ),
  SUBSTITUTE(
    SUBSTITUTE(
      SUBSTITUTE(
        SUBSTITUTE(
          SUBSTITUTE(
            SUBSTITUTE(
              MID(W278,FIND(".",W278)+2,LEN(W278)-FIND(".",W278)-1),
              "_",""
            ),
            "Identification",""
          ),
          "Text",""
        ),
        ".",""
      ),
      " ",""
    ),
    "Identifier","ID"
  )
))</f>
        <v>ram:IdentifiedCITradePaymentTerms</v>
      </c>
      <c r="Z278" s="1" t="str">
        <f>Z$274&amp;"/"&amp;Y278</f>
        <v>//rsm:CIIHSupplyChainTradeTransaction/ram:ApplicableCIIHSupplyChainTradeSettlement/ram:SpecifiedAdvancePayment/ram:IdentifiedCITradePaymentTerms</v>
      </c>
      <c r="AA278" s="1" t="s">
        <v>4808</v>
      </c>
      <c r="AB278" s="3" t="s">
        <v>3</v>
      </c>
      <c r="AC278" s="1" t="s">
        <v>255</v>
      </c>
      <c r="AD278" s="1" t="s">
        <v>36</v>
      </c>
      <c r="AE278" s="1" t="s">
        <v>50</v>
      </c>
      <c r="AF278" s="1" t="s">
        <v>50</v>
      </c>
      <c r="AG278" s="1" t="s">
        <v>50</v>
      </c>
      <c r="AH278" s="1" t="s">
        <v>196</v>
      </c>
    </row>
    <row r="279" spans="1:34" ht="14.25" customHeight="1">
      <c r="A279" s="1">
        <v>346</v>
      </c>
      <c r="B279" s="1" t="s">
        <v>5596</v>
      </c>
      <c r="C279" s="1" t="s">
        <v>672</v>
      </c>
      <c r="D279" s="1" t="s">
        <v>11</v>
      </c>
      <c r="E279" s="3" t="s">
        <v>16</v>
      </c>
      <c r="G279" s="1" t="s">
        <v>4281</v>
      </c>
      <c r="H279" s="1" t="s">
        <v>4282</v>
      </c>
      <c r="R279" t="s">
        <v>992</v>
      </c>
      <c r="W279" s="1" t="str">
        <f>K279&amp;L279&amp;M279&amp;N279&amp;O279&amp;P279&amp;Q279&amp;R279&amp;S279&amp;T279</f>
        <v>CI_ Trade_ Payment Terms. Type. Code</v>
      </c>
      <c r="X279" s="1" cm="1">
        <f t="array" ref="X279">_xlfn.IFS(LEN(K279)&gt;0,1,LEN(L279)&gt;0,2,LEN(M279)&gt;0,3,LEN(N279)&gt;0,4,LEN(O279)&gt;0,5,LEN(P279)&gt;0,6,LEN(Q279)&gt;0,7,LEN(R279)&gt;0,8,LEN(S279)&gt;0,9,LEN(T279)&gt;0,10,LEN(U279)&gt;0,11,LEN(V279)&gt;0,12,TRUE,13)</f>
        <v>8</v>
      </c>
      <c r="Y279" s="1" t="str">
        <f>IF(OR("ASMA"=D279,"MA"=D279),"rsm:","ram:")&amp;
IF("ABIE"=D279,
  SUBSTITUTE(
    SUBSTITUTE(
      SUBSTITUTE(W279,". Details","Type"),
      "_",""
    ),
    " ",""
  ),
  IF("ASMA"=D279,
  SUBSTITUTE(
    SUBSTITUTE(
      SUBSTITUTE(W279,". Details",""),
      "_",""
    ),
    " ",""
  ),
  SUBSTITUTE(
    SUBSTITUTE(
      SUBSTITUTE(
        SUBSTITUTE(
          SUBSTITUTE(
            SUBSTITUTE(
              MID(W279,FIND(".",W279)+2,LEN(W279)-FIND(".",W279)-1),
              "_",""
            ),
            "Identification",""
          ),
          "Text",""
        ),
        ".",""
      ),
      " ",""
    ),
    "Identifier","ID"
  )
))</f>
        <v>ram:TypeCode</v>
      </c>
      <c r="Z279" s="1" t="str">
        <f>Z278&amp;"/"&amp;Y279</f>
        <v>//rsm:CIIHSupplyChainTradeTransaction/ram:ApplicableCIIHSupplyChainTradeSettlement/ram:SpecifiedAdvancePayment/ram:IdentifiedCITradePaymentTerms/ram:TypeCode</v>
      </c>
      <c r="AA279" s="1" t="s">
        <v>4809</v>
      </c>
      <c r="AB279" s="3" t="s">
        <v>3</v>
      </c>
      <c r="AC279" s="1" t="s">
        <v>24</v>
      </c>
      <c r="AD279" s="1" t="s">
        <v>24</v>
      </c>
      <c r="AE279" s="1" t="s">
        <v>7</v>
      </c>
      <c r="AF279" s="1" t="s">
        <v>24</v>
      </c>
      <c r="AG279" s="1" t="s">
        <v>7</v>
      </c>
      <c r="AH279" s="1" t="s">
        <v>24</v>
      </c>
    </row>
    <row r="280" spans="1:34" ht="14.25" customHeight="1">
      <c r="A280" s="1">
        <v>347</v>
      </c>
      <c r="B280" s="1" t="s">
        <v>5596</v>
      </c>
      <c r="C280" s="1" t="s">
        <v>4283</v>
      </c>
      <c r="D280" s="1" t="s">
        <v>19</v>
      </c>
      <c r="E280" s="3" t="s">
        <v>16</v>
      </c>
      <c r="G280" s="1" t="s">
        <v>277</v>
      </c>
      <c r="H280" s="1" t="s">
        <v>704</v>
      </c>
      <c r="N280" t="s">
        <v>5773</v>
      </c>
      <c r="W280" s="1" t="str">
        <f>K280&amp;L280&amp;M280&amp;N280&amp;O280&amp;P280&amp;Q280&amp;R280&amp;S280&amp;T280</f>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IF(OR("ASMA"=D280,"MA"=D280),"rsm:","ram:")&amp;
IF("ABIE"=D280,
  SUBSTITUTE(
    SUBSTITUTE(
      SUBSTITUTE(W280,". Details","Type"),
      "_",""
    ),
    " ",""
  ),
  IF("ASMA"=D280,
  SUBSTITUTE(
    SUBSTITUTE(
      SUBSTITUTE(W280,". Details",""),
      "_",""
    ),
    " ",""
  ),
  SUBSTITUTE(
    SUBSTITUTE(
      SUBSTITUTE(
        SUBSTITUTE(
          SUBSTITUTE(
            SUBSTITUTE(
              MID(W280,FIND(".",W280)+2,LEN(W280)-FIND(".",W280)-1),
              "_",""
            ),
            "Identification",""
          ),
          "Text",""
        ),
        ".",""
      ),
      " ",""
    ),
    "Identifier","ID"
  )
))</f>
        <v>ram:OutstandingSpecifiedCIIHTradeSettlementMonetarySummation</v>
      </c>
      <c r="Z280" s="1" t="str">
        <f>Z$109&amp;"/"&amp;Y280</f>
        <v>//rsm:CIIHSupplyChainTradeTransaction/ram:ApplicableCIIHSupplyChainTradeSettlement/ram:OutstandingSpecifiedCIIHTradeSettlementMonetarySummation</v>
      </c>
      <c r="AA280" s="1" t="s">
        <v>4810</v>
      </c>
      <c r="AB280" s="3" t="s">
        <v>3</v>
      </c>
      <c r="AC280" s="1" t="s">
        <v>24</v>
      </c>
      <c r="AD280" s="1" t="s">
        <v>24</v>
      </c>
      <c r="AE280" s="1" t="s">
        <v>50</v>
      </c>
      <c r="AF280" s="1" t="s">
        <v>50</v>
      </c>
      <c r="AG280" s="1" t="s">
        <v>7</v>
      </c>
      <c r="AH280" s="1" t="s">
        <v>24</v>
      </c>
    </row>
    <row r="281" spans="1:34" ht="14.25" customHeight="1">
      <c r="A281" s="1">
        <v>349</v>
      </c>
      <c r="B281" s="1" t="s">
        <v>5596</v>
      </c>
      <c r="C281" s="1" t="s">
        <v>254</v>
      </c>
      <c r="D281" s="1" t="s">
        <v>11</v>
      </c>
      <c r="E281" s="3" t="s">
        <v>16</v>
      </c>
      <c r="G281" s="1" t="s">
        <v>705</v>
      </c>
      <c r="H281" s="1" t="s">
        <v>706</v>
      </c>
      <c r="P281" t="s">
        <v>994</v>
      </c>
      <c r="W281" s="1" t="str">
        <f>K281&amp;L281&amp;M281&amp;N281&amp;O281&amp;P281&amp;Q281&amp;R281&amp;S281&amp;T281</f>
        <v>CIIH_ Trade Settlement_ Monetary Summation. Charge Total. Amount</v>
      </c>
      <c r="X281" s="1" cm="1">
        <f t="array" ref="X281">_xlfn.IFS(LEN(K281)&gt;0,1,LEN(L281)&gt;0,2,LEN(M281)&gt;0,3,LEN(N281)&gt;0,4,LEN(O281)&gt;0,5,LEN(P281)&gt;0,6,LEN(Q281)&gt;0,7,LEN(R281)&gt;0,8,LEN(S281)&gt;0,9,LEN(T281)&gt;0,10,LEN(U281)&gt;0,11,LEN(V281)&gt;0,12,TRUE,13)</f>
        <v>6</v>
      </c>
      <c r="Y281" s="1" t="str">
        <f>IF(OR("ASMA"=D281,"MA"=D281),"rsm:","ram:")&amp;
IF("ABIE"=D281,
  SUBSTITUTE(
    SUBSTITUTE(
      SUBSTITUTE(W281,". Details","Type"),
      "_",""
    ),
    " ",""
  ),
  IF("ASMA"=D281,
  SUBSTITUTE(
    SUBSTITUTE(
      SUBSTITUTE(W281,". Details",""),
      "_",""
    ),
    " ",""
  ),
  SUBSTITUTE(
    SUBSTITUTE(
      SUBSTITUTE(
        SUBSTITUTE(
          SUBSTITUTE(
            SUBSTITUTE(
              MID(W281,FIND(".",W281)+2,LEN(W281)-FIND(".",W281)-1),
              "_",""
            ),
            "Identification",""
          ),
          "Text",""
        ),
        ".",""
      ),
      " ",""
    ),
    "Identifier","ID"
  )
))</f>
        <v>ram:ChargeTotalAmount</v>
      </c>
      <c r="Z281" s="1" t="str">
        <f>Z$280&amp;"/"&amp;Y281</f>
        <v>//rsm:CIIHSupplyChainTradeTransaction/ram:ApplicableCIIHSupplyChainTradeSettlement/ram:OutstandingSpecifiedCIIHTradeSettlementMonetarySummation/ram:ChargeTotalAmount</v>
      </c>
      <c r="AA281" s="1" t="s">
        <v>4811</v>
      </c>
      <c r="AB281" s="3" t="s">
        <v>3</v>
      </c>
      <c r="AE281" s="1" t="s">
        <v>50</v>
      </c>
      <c r="AF281" s="1" t="s">
        <v>50</v>
      </c>
      <c r="AG281" s="1" t="s">
        <v>7</v>
      </c>
      <c r="AH281" s="1" t="s">
        <v>24</v>
      </c>
    </row>
    <row r="282" spans="1:34" ht="14.25" customHeight="1">
      <c r="A282" s="1">
        <v>350</v>
      </c>
      <c r="B282" s="1" t="s">
        <v>5596</v>
      </c>
      <c r="C282" s="1" t="s">
        <v>678</v>
      </c>
      <c r="D282" s="1" t="s">
        <v>11</v>
      </c>
      <c r="E282" s="3" t="s">
        <v>16</v>
      </c>
      <c r="G282" s="1" t="s">
        <v>707</v>
      </c>
      <c r="H282" s="1" t="s">
        <v>708</v>
      </c>
      <c r="P282" t="s">
        <v>995</v>
      </c>
      <c r="W282" s="1" t="str">
        <f>K282&amp;L282&amp;M282&amp;N282&amp;O282&amp;P282&amp;Q282&amp;R282&amp;S282&amp;T282</f>
        <v>CIIH_ Trade Settlement_ Monetary Summation. Allowance Total. Amount</v>
      </c>
      <c r="X282" s="1" cm="1">
        <f t="array" ref="X282">_xlfn.IFS(LEN(K282)&gt;0,1,LEN(L282)&gt;0,2,LEN(M282)&gt;0,3,LEN(N282)&gt;0,4,LEN(O282)&gt;0,5,LEN(P282)&gt;0,6,LEN(Q282)&gt;0,7,LEN(R282)&gt;0,8,LEN(S282)&gt;0,9,LEN(T282)&gt;0,10,LEN(U282)&gt;0,11,LEN(V282)&gt;0,12,TRUE,13)</f>
        <v>6</v>
      </c>
      <c r="Y282" s="1" t="str">
        <f>IF(OR("ASMA"=D282,"MA"=D282),"rsm:","ram:")&amp;
IF("ABIE"=D282,
  SUBSTITUTE(
    SUBSTITUTE(
      SUBSTITUTE(W282,". Details","Type"),
      "_",""
    ),
    " ",""
  ),
  IF("ASMA"=D282,
  SUBSTITUTE(
    SUBSTITUTE(
      SUBSTITUTE(W282,". Details",""),
      "_",""
    ),
    " ",""
  ),
  SUBSTITUTE(
    SUBSTITUTE(
      SUBSTITUTE(
        SUBSTITUTE(
          SUBSTITUTE(
            SUBSTITUTE(
              MID(W282,FIND(".",W282)+2,LEN(W282)-FIND(".",W282)-1),
              "_",""
            ),
            "Identification",""
          ),
          "Text",""
        ),
        ".",""
      ),
      " ",""
    ),
    "Identifier","ID"
  )
))</f>
        <v>ram:AllowanceTotalAmount</v>
      </c>
      <c r="Z282" s="1" t="str">
        <f>Z$280&amp;"/"&amp;Y282</f>
        <v>//rsm:CIIHSupplyChainTradeTransaction/ram:ApplicableCIIHSupplyChainTradeSettlement/ram:OutstandingSpecifiedCIIHTradeSettlementMonetarySummation/ram:AllowanceTotalAmount</v>
      </c>
      <c r="AA282" s="1" t="s">
        <v>4812</v>
      </c>
      <c r="AB282" s="3" t="s">
        <v>3</v>
      </c>
      <c r="AC282" s="1" t="s">
        <v>35</v>
      </c>
      <c r="AD282" s="1" t="s">
        <v>36</v>
      </c>
      <c r="AE282" s="1" t="s">
        <v>50</v>
      </c>
      <c r="AF282" s="1" t="s">
        <v>50</v>
      </c>
      <c r="AG282" s="1" t="s">
        <v>7</v>
      </c>
      <c r="AH282" s="1" t="s">
        <v>24</v>
      </c>
    </row>
    <row r="283" spans="1:34" ht="14.25" customHeight="1">
      <c r="A283" s="1">
        <v>351</v>
      </c>
      <c r="B283" s="1" t="s">
        <v>5596</v>
      </c>
      <c r="C283" s="1" t="s">
        <v>261</v>
      </c>
      <c r="D283" s="1" t="s">
        <v>11</v>
      </c>
      <c r="E283" s="3" t="s">
        <v>21</v>
      </c>
      <c r="G283" s="1" t="s">
        <v>4286</v>
      </c>
      <c r="H283" s="1" t="s">
        <v>4287</v>
      </c>
      <c r="P283" t="s">
        <v>262</v>
      </c>
      <c r="W283" s="1" t="str">
        <f>K283&amp;L283&amp;M283&amp;N283&amp;O283&amp;P283&amp;Q283&amp;R283&amp;S283&amp;T283</f>
        <v>CIIH_ Trade Settlement_ Monetary Summation. Grand Total. Amount</v>
      </c>
      <c r="X283" s="1" cm="1">
        <f t="array" ref="X283">_xlfn.IFS(LEN(K283)&gt;0,1,LEN(L283)&gt;0,2,LEN(M283)&gt;0,3,LEN(N283)&gt;0,4,LEN(O283)&gt;0,5,LEN(P283)&gt;0,6,LEN(Q283)&gt;0,7,LEN(R283)&gt;0,8,LEN(S283)&gt;0,9,LEN(T283)&gt;0,10,LEN(U283)&gt;0,11,LEN(V283)&gt;0,12,TRUE,13)</f>
        <v>6</v>
      </c>
      <c r="Y283" s="1" t="str">
        <f>IF(OR("ASMA"=D283,"MA"=D283),"rsm:","ram:")&amp;
IF("ABIE"=D283,
  SUBSTITUTE(
    SUBSTITUTE(
      SUBSTITUTE(W283,". Details","Type"),
      "_",""
    ),
    " ",""
  ),
  IF("ASMA"=D283,
  SUBSTITUTE(
    SUBSTITUTE(
      SUBSTITUTE(W283,". Details",""),
      "_",""
    ),
    " ",""
  ),
  SUBSTITUTE(
    SUBSTITUTE(
      SUBSTITUTE(
        SUBSTITUTE(
          SUBSTITUTE(
            SUBSTITUTE(
              MID(W283,FIND(".",W283)+2,LEN(W283)-FIND(".",W283)-1),
              "_",""
            ),
            "Identification",""
          ),
          "Text",""
        ),
        ".",""
      ),
      " ",""
    ),
    "Identifier","ID"
  )
))</f>
        <v>ram:GrandTotalAmount</v>
      </c>
      <c r="Z283" s="1" t="str">
        <f>Z$280&amp;"/"&amp;Y283</f>
        <v>//rsm:CIIHSupplyChainTradeTransaction/ram:ApplicableCIIHSupplyChainTradeSettlement/ram:OutstandingSpecifiedCIIHTradeSettlementMonetarySummation/ram:GrandTotalAmount</v>
      </c>
      <c r="AA283" s="1" t="s">
        <v>4813</v>
      </c>
      <c r="AB283" s="3" t="s">
        <v>3</v>
      </c>
      <c r="AC283" s="1" t="s">
        <v>80</v>
      </c>
      <c r="AD283" s="1" t="s">
        <v>53</v>
      </c>
      <c r="AE283" s="1" t="s">
        <v>50</v>
      </c>
      <c r="AF283" s="1" t="s">
        <v>50</v>
      </c>
      <c r="AG283" s="1" t="s">
        <v>7</v>
      </c>
      <c r="AH283" s="1" t="s">
        <v>24</v>
      </c>
    </row>
    <row r="284" spans="1:34" ht="14.25" customHeight="1">
      <c r="A284" s="1">
        <v>352</v>
      </c>
      <c r="B284" s="1" t="s">
        <v>5596</v>
      </c>
      <c r="C284" s="1" t="s">
        <v>263</v>
      </c>
      <c r="D284" s="1" t="s">
        <v>11</v>
      </c>
      <c r="E284" s="3" t="s">
        <v>21</v>
      </c>
      <c r="G284" s="1" t="s">
        <v>4288</v>
      </c>
      <c r="H284" s="1" t="s">
        <v>709</v>
      </c>
      <c r="P284" t="s">
        <v>264</v>
      </c>
      <c r="W284" s="1" t="str">
        <f>K284&amp;L284&amp;M284&amp;N284&amp;O284&amp;P284&amp;Q284&amp;R284&amp;S284&amp;T284</f>
        <v>CIIH_ Trade Settlement_ Monetary Summation. Total Prepaid. Amount</v>
      </c>
      <c r="X284" s="1" cm="1">
        <f t="array" ref="X284">_xlfn.IFS(LEN(K284)&gt;0,1,LEN(L284)&gt;0,2,LEN(M284)&gt;0,3,LEN(N284)&gt;0,4,LEN(O284)&gt;0,5,LEN(P284)&gt;0,6,LEN(Q284)&gt;0,7,LEN(R284)&gt;0,8,LEN(S284)&gt;0,9,LEN(T284)&gt;0,10,LEN(U284)&gt;0,11,LEN(V284)&gt;0,12,TRUE,13)</f>
        <v>6</v>
      </c>
      <c r="Y284" s="1" t="str">
        <f>IF(OR("ASMA"=D284,"MA"=D284),"rsm:","ram:")&amp;
IF("ABIE"=D284,
  SUBSTITUTE(
    SUBSTITUTE(
      SUBSTITUTE(W284,". Details","Type"),
      "_",""
    ),
    " ",""
  ),
  IF("ASMA"=D284,
  SUBSTITUTE(
    SUBSTITUTE(
      SUBSTITUTE(W284,". Details",""),
      "_",""
    ),
    " ",""
  ),
  SUBSTITUTE(
    SUBSTITUTE(
      SUBSTITUTE(
        SUBSTITUTE(
          SUBSTITUTE(
            SUBSTITUTE(
              MID(W284,FIND(".",W284)+2,LEN(W284)-FIND(".",W284)-1),
              "_",""
            ),
            "Identification",""
          ),
          "Text",""
        ),
        ".",""
      ),
      " ",""
    ),
    "Identifier","ID"
  )
))</f>
        <v>ram:TotalPrepaidAmount</v>
      </c>
      <c r="Z284" s="1" t="str">
        <f>Z$280&amp;"/"&amp;Y284</f>
        <v>//rsm:CIIHSupplyChainTradeTransaction/ram:ApplicableCIIHSupplyChainTradeSettlement/ram:OutstandingSpecifiedCIIHTradeSettlementMonetarySummation/ram:TotalPrepaidAmount</v>
      </c>
      <c r="AA284" s="1" t="s">
        <v>4814</v>
      </c>
      <c r="AB284" s="3" t="s">
        <v>3</v>
      </c>
      <c r="AC284" s="1" t="s">
        <v>29</v>
      </c>
      <c r="AD284" s="1" t="s">
        <v>30</v>
      </c>
      <c r="AE284" s="1" t="s">
        <v>50</v>
      </c>
      <c r="AF284" s="1" t="s">
        <v>50</v>
      </c>
      <c r="AG284" s="1" t="s">
        <v>7</v>
      </c>
      <c r="AH284" s="1" t="s">
        <v>24</v>
      </c>
    </row>
    <row r="285" spans="1:34" ht="14.25" customHeight="1">
      <c r="A285" s="1">
        <v>353</v>
      </c>
      <c r="B285" s="1" t="s">
        <v>5596</v>
      </c>
      <c r="C285" s="1" t="s">
        <v>265</v>
      </c>
      <c r="D285" s="1" t="s">
        <v>11</v>
      </c>
      <c r="E285" s="3" t="s">
        <v>16</v>
      </c>
      <c r="G285" s="1" t="s">
        <v>4289</v>
      </c>
      <c r="H285" s="1" t="s">
        <v>5774</v>
      </c>
      <c r="P285" t="s">
        <v>996</v>
      </c>
      <c r="W285" s="1" t="str">
        <f>K285&amp;L285&amp;M285&amp;N285&amp;O285&amp;P285&amp;Q285&amp;R285&amp;S285&amp;T285</f>
        <v>CIIH_ Trade Settlement_ Monetary Summation. Due Payable. Amount</v>
      </c>
      <c r="X285" s="1" cm="1">
        <f t="array" ref="X285">_xlfn.IFS(LEN(K285)&gt;0,1,LEN(L285)&gt;0,2,LEN(M285)&gt;0,3,LEN(N285)&gt;0,4,LEN(O285)&gt;0,5,LEN(P285)&gt;0,6,LEN(Q285)&gt;0,7,LEN(R285)&gt;0,8,LEN(S285)&gt;0,9,LEN(T285)&gt;0,10,LEN(U285)&gt;0,11,LEN(V285)&gt;0,12,TRUE,13)</f>
        <v>6</v>
      </c>
      <c r="Y285" s="1" t="str">
        <f>IF(OR("ASMA"=D285,"MA"=D285),"rsm:","ram:")&amp;
IF("ABIE"=D285,
  SUBSTITUTE(
    SUBSTITUTE(
      SUBSTITUTE(W285,". Details","Type"),
      "_",""
    ),
    " ",""
  ),
  IF("ASMA"=D285,
  SUBSTITUTE(
    SUBSTITUTE(
      SUBSTITUTE(W285,". Details",""),
      "_",""
    ),
    " ",""
  ),
  SUBSTITUTE(
    SUBSTITUTE(
      SUBSTITUTE(
        SUBSTITUTE(
          SUBSTITUTE(
            SUBSTITUTE(
              MID(W285,FIND(".",W285)+2,LEN(W285)-FIND(".",W285)-1),
              "_",""
            ),
            "Identification",""
          ),
          "Text",""
        ),
        ".",""
      ),
      " ",""
    ),
    "Identifier","ID"
  )
))</f>
        <v>ram:DuePayableAmount</v>
      </c>
      <c r="Z285" s="1" t="str">
        <f>Z$280&amp;"/"&amp;Y285</f>
        <v>//rsm:CIIHSupplyChainTradeTransaction/ram:ApplicableCIIHSupplyChainTradeSettlement/ram:OutstandingSpecifiedCIIHTradeSettlementMonetarySummation/ram:DuePayableAmount</v>
      </c>
      <c r="AA285" s="1" t="s">
        <v>4815</v>
      </c>
      <c r="AB285" s="3" t="s">
        <v>3</v>
      </c>
      <c r="AC285" s="1" t="s">
        <v>29</v>
      </c>
      <c r="AD285" s="1" t="s">
        <v>30</v>
      </c>
      <c r="AE285" s="1" t="s">
        <v>50</v>
      </c>
      <c r="AF285" s="1" t="s">
        <v>50</v>
      </c>
      <c r="AG285" s="1" t="s">
        <v>7</v>
      </c>
      <c r="AH285" s="1" t="s">
        <v>24</v>
      </c>
    </row>
    <row r="286" spans="1:34" ht="14.25" customHeight="1">
      <c r="A286" s="1">
        <v>354</v>
      </c>
      <c r="B286" s="1" t="s">
        <v>5596</v>
      </c>
      <c r="C286" s="1" t="s">
        <v>4291</v>
      </c>
      <c r="D286" s="1" t="s">
        <v>19</v>
      </c>
      <c r="E286" s="3" t="s">
        <v>65</v>
      </c>
      <c r="G286" s="1" t="s">
        <v>710</v>
      </c>
      <c r="H286" s="1" t="s">
        <v>711</v>
      </c>
      <c r="P286" t="s">
        <v>5775</v>
      </c>
      <c r="W286" s="1" t="str">
        <f>K286&amp;L286&amp;M286&amp;N286&amp;O286&amp;P286&amp;Q286&amp;R286&amp;S286&amp;T286</f>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IF(OR("ASMA"=D286,"MA"=D286),"rsm:","ram:")&amp;
IF("ABIE"=D286,
  SUBSTITUTE(
    SUBSTITUTE(
      SUBSTITUTE(W286,". Details","Type"),
      "_",""
    ),
    " ",""
  ),
  IF("ASMA"=D286,
  SUBSTITUTE(
    SUBSTITUTE(
      SUBSTITUTE(W286,". Details",""),
      "_",""
    ),
    " ",""
  ),
  SUBSTITUTE(
    SUBSTITUTE(
      SUBSTITUTE(
        SUBSTITUTE(
          SUBSTITUTE(
            SUBSTITUTE(
              MID(W286,FIND(".",W286)+2,LEN(W286)-FIND(".",W286)-1),
              "_",""
            ),
            "Identification",""
          ),
          "Text",""
        ),
        ".",""
      ),
      " ",""
    ),
    "Identifier","ID"
  )
))</f>
        <v>ram:SpecifiedCIReferencedDocument</v>
      </c>
      <c r="Z286" s="1" t="str">
        <f>Z$280&amp;"/"&amp;Y286</f>
        <v>//rsm:CIIHSupplyChainTradeTransaction/ram:ApplicableCIIHSupplyChainTradeSettlement/ram:OutstandingSpecifiedCIIHTradeSettlementMonetarySummation/ram:SpecifiedCIReferencedDocument</v>
      </c>
      <c r="AA286" s="1" t="s">
        <v>4816</v>
      </c>
      <c r="AB286" s="3" t="s">
        <v>3</v>
      </c>
      <c r="AC286" s="1" t="s">
        <v>24</v>
      </c>
      <c r="AD286" s="1" t="s">
        <v>24</v>
      </c>
      <c r="AE286" s="1" t="s">
        <v>24</v>
      </c>
      <c r="AF286" s="1" t="s">
        <v>24</v>
      </c>
      <c r="AG286" s="1" t="s">
        <v>7</v>
      </c>
      <c r="AH286" s="1" t="s">
        <v>24</v>
      </c>
    </row>
    <row r="287" spans="1:34" ht="14.25" customHeight="1">
      <c r="A287" s="1">
        <v>356</v>
      </c>
      <c r="B287" s="1" t="s">
        <v>5596</v>
      </c>
      <c r="C287" s="1" t="s">
        <v>69</v>
      </c>
      <c r="D287" s="1" t="s">
        <v>11</v>
      </c>
      <c r="E287" s="3" t="s">
        <v>21</v>
      </c>
      <c r="G287" s="1" t="s">
        <v>712</v>
      </c>
      <c r="H287" s="1" t="s">
        <v>713</v>
      </c>
      <c r="R287" t="s">
        <v>70</v>
      </c>
      <c r="W287" s="1" t="str">
        <f>K287&amp;L287&amp;M287&amp;N287&amp;O287&amp;P287&amp;Q287&amp;R287&amp;S287&amp;T287</f>
        <v>CI_ Referenced_ Document. Issuer Assigned_ Identification. Identifier</v>
      </c>
      <c r="X287" s="1" cm="1">
        <f t="array" ref="X287">_xlfn.IFS(LEN(K287)&gt;0,1,LEN(L287)&gt;0,2,LEN(M287)&gt;0,3,LEN(N287)&gt;0,4,LEN(O287)&gt;0,5,LEN(P287)&gt;0,6,LEN(Q287)&gt;0,7,LEN(R287)&gt;0,8,LEN(S287)&gt;0,9,LEN(T287)&gt;0,10,LEN(U287)&gt;0,11,LEN(V287)&gt;0,12,TRUE,13)</f>
        <v>8</v>
      </c>
      <c r="Y287" s="1" t="str">
        <f>IF(OR("ASMA"=D287,"MA"=D287),"rsm:","ram:")&amp;
IF("ABIE"=D287,
  SUBSTITUTE(
    SUBSTITUTE(
      SUBSTITUTE(W287,". Details","Type"),
      "_",""
    ),
    " ",""
  ),
  IF("ASMA"=D287,
  SUBSTITUTE(
    SUBSTITUTE(
      SUBSTITUTE(W287,". Details",""),
      "_",""
    ),
    " ",""
  ),
  SUBSTITUTE(
    SUBSTITUTE(
      SUBSTITUTE(
        SUBSTITUTE(
          SUBSTITUTE(
            SUBSTITUTE(
              MID(W287,FIND(".",W287)+2,LEN(W287)-FIND(".",W287)-1),
              "_",""
            ),
            "Identification",""
          ),
          "Text",""
        ),
        ".",""
      ),
      " ",""
    ),
    "Identifier","ID"
  )
))</f>
        <v>ram:IssuerAssignedID</v>
      </c>
      <c r="Z287" s="1" t="str">
        <f>Z$286&amp;"/"&amp;Y287</f>
        <v>//rsm:CIIHSupplyChainTradeTransaction/ram:ApplicableCIIHSupplyChainTradeSettlement/ram:OutstandingSpecifiedCIIHTradeSettlementMonetarySummation/ram:SpecifiedCIReferencedDocument/ram:IssuerAssignedID</v>
      </c>
      <c r="AA287" s="1" t="s">
        <v>4817</v>
      </c>
      <c r="AB287" s="3" t="s">
        <v>3</v>
      </c>
      <c r="AC287" s="1" t="s">
        <v>24</v>
      </c>
      <c r="AD287" s="1" t="s">
        <v>24</v>
      </c>
      <c r="AE287" s="1" t="s">
        <v>884</v>
      </c>
      <c r="AF287" s="1" t="s">
        <v>24</v>
      </c>
      <c r="AG287" s="1" t="s">
        <v>7</v>
      </c>
      <c r="AH287" s="1" t="s">
        <v>24</v>
      </c>
    </row>
    <row r="288" spans="1:34" ht="14.25" customHeight="1">
      <c r="A288" s="1">
        <v>357</v>
      </c>
      <c r="B288" s="1" t="s">
        <v>5596</v>
      </c>
      <c r="C288" s="1" t="s">
        <v>71</v>
      </c>
      <c r="D288" s="1" t="s">
        <v>11</v>
      </c>
      <c r="E288" s="3" t="s">
        <v>16</v>
      </c>
      <c r="G288" s="1" t="s">
        <v>714</v>
      </c>
      <c r="H288" s="1" t="s">
        <v>715</v>
      </c>
      <c r="R288" t="s">
        <v>72</v>
      </c>
      <c r="W288" s="1" t="str">
        <f>K288&amp;L288&amp;M288&amp;N288&amp;O288&amp;P288&amp;Q288&amp;R288&amp;S288&amp;T288</f>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Z$286&amp;"/"&amp;Y288</f>
        <v>//rsm:CIIHSupplyChainTradeTransaction/ram:ApplicableCIIHSupplyChainTradeSettlement/ram:OutstandingSpecifiedCIIHTradeSettlementMonetarySummation/ram:SpecifiedCIReferencedDocument/ram:IssueDateTime/udt:DateTimeString</v>
      </c>
      <c r="AA288" s="1" t="s">
        <v>5706</v>
      </c>
      <c r="AB288" s="3" t="s">
        <v>3</v>
      </c>
      <c r="AC288" s="1" t="s">
        <v>24</v>
      </c>
      <c r="AD288" s="1" t="s">
        <v>24</v>
      </c>
      <c r="AE288" s="1" t="s">
        <v>1004</v>
      </c>
      <c r="AF288" s="1" t="s">
        <v>24</v>
      </c>
      <c r="AG288" s="1" t="s">
        <v>7</v>
      </c>
      <c r="AH288" s="1" t="s">
        <v>24</v>
      </c>
    </row>
    <row r="289" spans="1:34" ht="14.25" customHeight="1">
      <c r="A289" s="1">
        <v>358</v>
      </c>
      <c r="B289" s="1" t="s">
        <v>5596</v>
      </c>
      <c r="C289" s="1" t="s">
        <v>330</v>
      </c>
      <c r="D289" s="1" t="s">
        <v>11</v>
      </c>
      <c r="E289" s="3" t="s">
        <v>16</v>
      </c>
      <c r="G289" s="1" t="s">
        <v>4292</v>
      </c>
      <c r="H289" s="1" t="s">
        <v>5776</v>
      </c>
      <c r="R289" t="s">
        <v>331</v>
      </c>
      <c r="W289" s="1" t="str">
        <f>K289&amp;L289&amp;M289&amp;N289&amp;O289&amp;P289&amp;Q289&amp;R289&amp;S289&amp;T289</f>
        <v>CI_ Referenced_ Document. Reference_ Type. Code</v>
      </c>
      <c r="X289" s="1" cm="1">
        <f t="array" ref="X289">_xlfn.IFS(LEN(K289)&gt;0,1,LEN(L289)&gt;0,2,LEN(M289)&gt;0,3,LEN(N289)&gt;0,4,LEN(O289)&gt;0,5,LEN(P289)&gt;0,6,LEN(Q289)&gt;0,7,LEN(R289)&gt;0,8,LEN(S289)&gt;0,9,LEN(T289)&gt;0,10,LEN(U289)&gt;0,11,LEN(V289)&gt;0,12,TRUE,13)</f>
        <v>8</v>
      </c>
      <c r="Y289" s="1" t="str">
        <f>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Z$286&amp;"/"&amp;Y289</f>
        <v>//rsm:CIIHSupplyChainTradeTransaction/ram:ApplicableCIIHSupplyChainTradeSettlement/ram:OutstandingSpecifiedCIIHTradeSettlementMonetarySummation/ram:SpecifiedCIReferencedDocument/ram:ReferenceTypeCode</v>
      </c>
      <c r="AA289" s="1" t="s">
        <v>4818</v>
      </c>
      <c r="AB289" s="3" t="s">
        <v>3</v>
      </c>
      <c r="AC289" s="1" t="s">
        <v>24</v>
      </c>
      <c r="AD289" s="1" t="s">
        <v>24</v>
      </c>
      <c r="AE289" s="1" t="s">
        <v>1005</v>
      </c>
      <c r="AF289" s="1" t="s">
        <v>14</v>
      </c>
      <c r="AG289" s="1" t="s">
        <v>14</v>
      </c>
      <c r="AH289" s="1" t="s">
        <v>24</v>
      </c>
    </row>
    <row r="290" spans="1:34" ht="14.25" customHeight="1">
      <c r="A290" s="1">
        <v>359</v>
      </c>
      <c r="B290" s="1" t="s">
        <v>5596</v>
      </c>
      <c r="C290" s="1" t="s">
        <v>74</v>
      </c>
      <c r="D290" s="1" t="s">
        <v>11</v>
      </c>
      <c r="E290" s="3" t="s">
        <v>16</v>
      </c>
      <c r="G290" s="1" t="s">
        <v>1002</v>
      </c>
      <c r="H290" s="1" t="s">
        <v>1003</v>
      </c>
      <c r="R290" t="s">
        <v>75</v>
      </c>
      <c r="W290" s="1" t="str">
        <f>K290&amp;L290&amp;M290&amp;N290&amp;O290&amp;P290&amp;Q290&amp;R290&amp;S290&amp;T290</f>
        <v>CI_ Referenced_ Document. Revision_ Identification. Identifier</v>
      </c>
      <c r="X290" s="1" cm="1">
        <f t="array" ref="X290">_xlfn.IFS(LEN(K290)&gt;0,1,LEN(L290)&gt;0,2,LEN(M290)&gt;0,3,LEN(N290)&gt;0,4,LEN(O290)&gt;0,5,LEN(P290)&gt;0,6,LEN(Q290)&gt;0,7,LEN(R290)&gt;0,8,LEN(S290)&gt;0,9,LEN(T290)&gt;0,10,LEN(U290)&gt;0,11,LEN(V290)&gt;0,12,TRUE,13)</f>
        <v>8</v>
      </c>
      <c r="Y290" s="1" t="str">
        <f>IF(OR("ASMA"=D290,"MA"=D290),"rsm:","ram:")&amp;
IF("ABIE"=D290,
  SUBSTITUTE(
    SUBSTITUTE(
      SUBSTITUTE(W290,". Details","Type"),
      "_",""
    ),
    " ",""
  ),
  IF("ASMA"=D290,
  SUBSTITUTE(
    SUBSTITUTE(
      SUBSTITUTE(W290,". Details",""),
      "_",""
    ),
    " ",""
  ),
  SUBSTITUTE(
    SUBSTITUTE(
      SUBSTITUTE(
        SUBSTITUTE(
          SUBSTITUTE(
            SUBSTITUTE(
              MID(W290,FIND(".",W290)+2,LEN(W290)-FIND(".",W290)-1),
              "_",""
            ),
            "Identification",""
          ),
          "Text",""
        ),
        ".",""
      ),
      " ",""
    ),
    "Identifier","ID"
  )
))</f>
        <v>ram:RevisionID</v>
      </c>
      <c r="Z290" s="1" t="str">
        <f>Z$286&amp;"/"&amp;Y290</f>
        <v>//rsm:CIIHSupplyChainTradeTransaction/ram:ApplicableCIIHSupplyChainTradeSettlement/ram:OutstandingSpecifiedCIIHTradeSettlementMonetarySummation/ram:SpecifiedCIReferencedDocument/ram:RevisionID</v>
      </c>
      <c r="AA290" s="1" t="s">
        <v>4819</v>
      </c>
      <c r="AB290" s="3" t="s">
        <v>3</v>
      </c>
      <c r="AC290" s="1" t="s">
        <v>29</v>
      </c>
      <c r="AD290" s="1" t="s">
        <v>30</v>
      </c>
      <c r="AE290" s="1" t="s">
        <v>106</v>
      </c>
      <c r="AF290" s="1" t="s">
        <v>50</v>
      </c>
      <c r="AG290" s="1" t="s">
        <v>196</v>
      </c>
      <c r="AH290" s="1" t="s">
        <v>24</v>
      </c>
    </row>
    <row r="291" spans="1:34" ht="14.25" customHeight="1">
      <c r="A291" s="1">
        <v>360</v>
      </c>
      <c r="B291" s="1" t="s">
        <v>5596</v>
      </c>
      <c r="C291" s="1" t="s">
        <v>76</v>
      </c>
      <c r="D291" s="1" t="s">
        <v>11</v>
      </c>
      <c r="E291" s="3" t="s">
        <v>16</v>
      </c>
      <c r="G291" s="1" t="s">
        <v>716</v>
      </c>
      <c r="H291" s="1" t="s">
        <v>717</v>
      </c>
      <c r="R291" t="s">
        <v>77</v>
      </c>
      <c r="W291" s="1" t="str">
        <f>K291&amp;L291&amp;M291&amp;N291&amp;O291&amp;P291&amp;Q291&amp;R291&amp;S291&amp;T291</f>
        <v>CI_ Referenced_ Document. Information. Text</v>
      </c>
      <c r="X291" s="1" cm="1">
        <f t="array" ref="X291">_xlfn.IFS(LEN(K291)&gt;0,1,LEN(L291)&gt;0,2,LEN(M291)&gt;0,3,LEN(N291)&gt;0,4,LEN(O291)&gt;0,5,LEN(P291)&gt;0,6,LEN(Q291)&gt;0,7,LEN(R291)&gt;0,8,LEN(S291)&gt;0,9,LEN(T291)&gt;0,10,LEN(U291)&gt;0,11,LEN(V291)&gt;0,12,TRUE,13)</f>
        <v>8</v>
      </c>
      <c r="Y291" s="1" t="str">
        <f>IF(OR("ASMA"=D291,"MA"=D291),"rsm:","ram:")&amp;
IF("ABIE"=D291,
  SUBSTITUTE(
    SUBSTITUTE(
      SUBSTITUTE(W291,". Details","Type"),
      "_",""
    ),
    " ",""
  ),
  IF("ASMA"=D291,
  SUBSTITUTE(
    SUBSTITUTE(
      SUBSTITUTE(W291,". Details",""),
      "_",""
    ),
    " ",""
  ),
  SUBSTITUTE(
    SUBSTITUTE(
      SUBSTITUTE(
        SUBSTITUTE(
          SUBSTITUTE(
            SUBSTITUTE(
              MID(W291,FIND(".",W291)+2,LEN(W291)-FIND(".",W291)-1),
              "_",""
            ),
            "Identification",""
          ),
          "Text",""
        ),
        ".",""
      ),
      " ",""
    ),
    "Identifier","ID"
  )
))</f>
        <v>ram:Information</v>
      </c>
      <c r="Z291" s="1" t="str">
        <f>Z$286&amp;"/"&amp;Y291</f>
        <v>//rsm:CIIHSupplyChainTradeTransaction/ram:ApplicableCIIHSupplyChainTradeSettlement/ram:OutstandingSpecifiedCIIHTradeSettlementMonetarySummation/ram:SpecifiedCIReferencedDocument/ram:Information</v>
      </c>
      <c r="AA291" s="1" t="s">
        <v>4820</v>
      </c>
      <c r="AB291" s="3" t="s">
        <v>3</v>
      </c>
      <c r="AC291" s="1" t="s">
        <v>24</v>
      </c>
      <c r="AD291" s="1" t="s">
        <v>24</v>
      </c>
      <c r="AE291" s="1" t="s">
        <v>24</v>
      </c>
      <c r="AF291" s="1" t="s">
        <v>24</v>
      </c>
      <c r="AG291" s="1" t="s">
        <v>196</v>
      </c>
      <c r="AH291" s="1" t="s">
        <v>24</v>
      </c>
    </row>
    <row r="292" spans="1:34" ht="14.25" customHeight="1">
      <c r="A292" s="1">
        <v>361</v>
      </c>
      <c r="B292" s="1" t="s">
        <v>5596</v>
      </c>
      <c r="C292" s="1" t="s">
        <v>78</v>
      </c>
      <c r="D292" s="1" t="s">
        <v>11</v>
      </c>
      <c r="E292" s="3" t="s">
        <v>21</v>
      </c>
      <c r="G292" s="1" t="s">
        <v>718</v>
      </c>
      <c r="H292" s="1" t="s">
        <v>719</v>
      </c>
      <c r="R292" t="s">
        <v>79</v>
      </c>
      <c r="W292" s="1" t="str">
        <f>K292&amp;L292&amp;M292&amp;N292&amp;O292&amp;P292&amp;Q292&amp;R292&amp;S292&amp;T292</f>
        <v>CI_ Referenced_ Document. Type. Code</v>
      </c>
      <c r="X292" s="1" cm="1">
        <f t="array" ref="X292">_xlfn.IFS(LEN(K292)&gt;0,1,LEN(L292)&gt;0,2,LEN(M292)&gt;0,3,LEN(N292)&gt;0,4,LEN(O292)&gt;0,5,LEN(P292)&gt;0,6,LEN(Q292)&gt;0,7,LEN(R292)&gt;0,8,LEN(S292)&gt;0,9,LEN(T292)&gt;0,10,LEN(U292)&gt;0,11,LEN(V292)&gt;0,12,TRUE,13)</f>
        <v>8</v>
      </c>
      <c r="Y292" s="1" t="str">
        <f>IF(OR("ASMA"=D292,"MA"=D292),"rsm:","ram:")&amp;
IF("ABIE"=D292,
  SUBSTITUTE(
    SUBSTITUTE(
      SUBSTITUTE(W292,". Details","Type"),
      "_",""
    ),
    " ",""
  ),
  IF("ASMA"=D292,
  SUBSTITUTE(
    SUBSTITUTE(
      SUBSTITUTE(W292,". Details",""),
      "_",""
    ),
    " ",""
  ),
  SUBSTITUTE(
    SUBSTITUTE(
      SUBSTITUTE(
        SUBSTITUTE(
          SUBSTITUTE(
            SUBSTITUTE(
              MID(W292,FIND(".",W292)+2,LEN(W292)-FIND(".",W292)-1),
              "_",""
            ),
            "Identification",""
          ),
          "Text",""
        ),
        ".",""
      ),
      " ",""
    ),
    "Identifier","ID"
  )
))</f>
        <v>ram:TypeCode</v>
      </c>
      <c r="Z292" s="1" t="str">
        <f>Z$286&amp;"/"&amp;Y292</f>
        <v>//rsm:CIIHSupplyChainTradeTransaction/ram:ApplicableCIIHSupplyChainTradeSettlement/ram:OutstandingSpecifiedCIIHTradeSettlementMonetarySummation/ram:SpecifiedCIReferencedDocument/ram:TypeCode</v>
      </c>
      <c r="AA292" s="1" t="s">
        <v>4821</v>
      </c>
      <c r="AB292" s="3" t="s">
        <v>3</v>
      </c>
      <c r="AC292" s="1" t="s">
        <v>24</v>
      </c>
      <c r="AD292" s="1" t="s">
        <v>24</v>
      </c>
      <c r="AE292" s="1" t="s">
        <v>24</v>
      </c>
      <c r="AF292" s="1" t="s">
        <v>24</v>
      </c>
      <c r="AG292" s="1" t="s">
        <v>196</v>
      </c>
      <c r="AH292" s="1" t="s">
        <v>24</v>
      </c>
    </row>
    <row r="293" spans="1:34" ht="14.25" customHeight="1">
      <c r="A293" s="1">
        <v>362</v>
      </c>
      <c r="B293" s="1" t="s">
        <v>5596</v>
      </c>
      <c r="C293" s="1" t="s">
        <v>81</v>
      </c>
      <c r="D293" s="1" t="s">
        <v>11</v>
      </c>
      <c r="E293" s="3" t="s">
        <v>16</v>
      </c>
      <c r="G293" s="1" t="s">
        <v>720</v>
      </c>
      <c r="H293" s="1" t="s">
        <v>5777</v>
      </c>
      <c r="R293" t="s">
        <v>82</v>
      </c>
      <c r="W293" s="1" t="str">
        <f>K293&amp;L293&amp;M293&amp;N293&amp;O293&amp;P293&amp;Q293&amp;R293&amp;S293&amp;T293</f>
        <v>CI_ Referenced_ Document. Attachment. Binary Object</v>
      </c>
      <c r="X293" s="1" cm="1">
        <f t="array" ref="X293">_xlfn.IFS(LEN(K293)&gt;0,1,LEN(L293)&gt;0,2,LEN(M293)&gt;0,3,LEN(N293)&gt;0,4,LEN(O293)&gt;0,5,LEN(P293)&gt;0,6,LEN(Q293)&gt;0,7,LEN(R293)&gt;0,8,LEN(S293)&gt;0,9,LEN(T293)&gt;0,10,LEN(U293)&gt;0,11,LEN(V293)&gt;0,12,TRUE,13)</f>
        <v>8</v>
      </c>
      <c r="Y293" s="1" t="str">
        <f>IF(OR("ASMA"=D293,"MA"=D293),"rsm:","ram:")&amp;
IF("ABIE"=D293,
  SUBSTITUTE(
    SUBSTITUTE(
      SUBSTITUTE(W293,". Details","Type"),
      "_",""
    ),
    " ",""
  ),
  IF("ASMA"=D293,
  SUBSTITUTE(
    SUBSTITUTE(
      SUBSTITUTE(W293,". Details",""),
      "_",""
    ),
    " ",""
  ),
  SUBSTITUTE(
    SUBSTITUTE(
      SUBSTITUTE(
        SUBSTITUTE(
          SUBSTITUTE(
            SUBSTITUTE(
              MID(W293,FIND(".",W293)+2,LEN(W293)-FIND(".",W293)-1),
              "_",""
            ),
            "Identification",""
          ),
          "Text",""
        ),
        ".",""
      ),
      " ",""
    ),
    "Identifier","ID"
  )
))</f>
        <v>ram:AttachmentBinaryObject</v>
      </c>
      <c r="Z293" s="1" t="str">
        <f>Z$286&amp;"/"&amp;Y293</f>
        <v>//rsm:CIIHSupplyChainTradeTransaction/ram:ApplicableCIIHSupplyChainTradeSettlement/ram:OutstandingSpecifiedCIIHTradeSettlementMonetarySummation/ram:SpecifiedCIReferencedDocument/ram:AttachmentBinaryObject</v>
      </c>
      <c r="AA293" s="1" t="s">
        <v>4822</v>
      </c>
      <c r="AB293" s="3" t="s">
        <v>3</v>
      </c>
      <c r="AC293" s="1" t="s">
        <v>35</v>
      </c>
      <c r="AD293" s="1" t="s">
        <v>36</v>
      </c>
      <c r="AE293" s="1" t="s">
        <v>50</v>
      </c>
      <c r="AF293" s="1" t="s">
        <v>24</v>
      </c>
      <c r="AG293" s="1" t="s">
        <v>196</v>
      </c>
      <c r="AH293" s="1" t="s">
        <v>24</v>
      </c>
    </row>
    <row r="294" spans="1:34" ht="14.25" customHeight="1">
      <c r="A294" s="1">
        <v>363</v>
      </c>
      <c r="B294" s="1" t="s">
        <v>5596</v>
      </c>
      <c r="C294" s="1" t="s">
        <v>84</v>
      </c>
      <c r="D294" s="1" t="s">
        <v>11</v>
      </c>
      <c r="E294" s="3" t="s">
        <v>16</v>
      </c>
      <c r="G294" s="1" t="s">
        <v>721</v>
      </c>
      <c r="H294" s="1" t="s">
        <v>722</v>
      </c>
      <c r="R294" t="s">
        <v>85</v>
      </c>
      <c r="W294" s="1" t="str">
        <f>K294&amp;L294&amp;M294&amp;N294&amp;O294&amp;P294&amp;Q294&amp;R294&amp;S294&amp;T294</f>
        <v>CI_ Referenced_ Document. Subtype. Code</v>
      </c>
      <c r="X294" s="1" cm="1">
        <f t="array" ref="X294">_xlfn.IFS(LEN(K294)&gt;0,1,LEN(L294)&gt;0,2,LEN(M294)&gt;0,3,LEN(N294)&gt;0,4,LEN(O294)&gt;0,5,LEN(P294)&gt;0,6,LEN(Q294)&gt;0,7,LEN(R294)&gt;0,8,LEN(S294)&gt;0,9,LEN(T294)&gt;0,10,LEN(U294)&gt;0,11,LEN(V294)&gt;0,12,TRUE,13)</f>
        <v>8</v>
      </c>
      <c r="Y294" s="1" t="str">
        <f>IF(OR("ASMA"=D294,"MA"=D294),"rsm:","ram:")&amp;
IF("ABIE"=D294,
  SUBSTITUTE(
    SUBSTITUTE(
      SUBSTITUTE(W294,". Details","Type"),
      "_",""
    ),
    " ",""
  ),
  IF("ASMA"=D294,
  SUBSTITUTE(
    SUBSTITUTE(
      SUBSTITUTE(W294,". Details",""),
      "_",""
    ),
    " ",""
  ),
  SUBSTITUTE(
    SUBSTITUTE(
      SUBSTITUTE(
        SUBSTITUTE(
          SUBSTITUTE(
            SUBSTITUTE(
              MID(W294,FIND(".",W294)+2,LEN(W294)-FIND(".",W294)-1),
              "_",""
            ),
            "Identification",""
          ),
          "Text",""
        ),
        ".",""
      ),
      " ",""
    ),
    "Identifier","ID"
  )
))</f>
        <v>ram:SubtypeCode</v>
      </c>
      <c r="Z294" s="1" t="str">
        <f>Z$286&amp;"/"&amp;Y294</f>
        <v>//rsm:CIIHSupplyChainTradeTransaction/ram:ApplicableCIIHSupplyChainTradeSettlement/ram:OutstandingSpecifiedCIIHTradeSettlementMonetarySummation/ram:SpecifiedCIReferencedDocument/ram:SubtypeCode</v>
      </c>
      <c r="AA294" s="1" t="s">
        <v>4823</v>
      </c>
      <c r="AB294" s="3" t="s">
        <v>3</v>
      </c>
      <c r="AC294" s="1" t="s">
        <v>35</v>
      </c>
      <c r="AD294" s="1" t="s">
        <v>36</v>
      </c>
      <c r="AE294" s="1" t="s">
        <v>50</v>
      </c>
      <c r="AF294" s="1" t="s">
        <v>24</v>
      </c>
      <c r="AG294" s="1" t="s">
        <v>196</v>
      </c>
      <c r="AH294" s="1" t="s">
        <v>24</v>
      </c>
    </row>
    <row r="295" spans="1:34" ht="14.25" customHeight="1">
      <c r="A295" s="1">
        <v>364</v>
      </c>
      <c r="B295" s="1" t="s">
        <v>5598</v>
      </c>
      <c r="C295" s="1" t="s">
        <v>278</v>
      </c>
      <c r="D295" s="1" t="s">
        <v>19</v>
      </c>
      <c r="E295" s="3" t="s">
        <v>725</v>
      </c>
      <c r="G295" s="1" t="s">
        <v>723</v>
      </c>
      <c r="H295" s="1" t="s">
        <v>724</v>
      </c>
      <c r="L295" t="s">
        <v>279</v>
      </c>
      <c r="W295" s="1" t="str">
        <f>K295&amp;L295&amp;M295&amp;N295&amp;O295&amp;P295&amp;Q295&amp;R295&amp;S295&amp;T295</f>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IF(OR("ASMA"=D295,"MA"=D295),"rsm:","ram:")&amp;
IF("ABIE"=D295,
  SUBSTITUTE(
    SUBSTITUTE(
      SUBSTITUTE(W295,". Details","Type"),
      "_",""
    ),
    " ",""
  ),
  IF("ASMA"=D295,
  SUBSTITUTE(
    SUBSTITUTE(
      SUBSTITUTE(W295,". Details",""),
      "_",""
    ),
    " ",""
  ),
  SUBSTITUTE(
    SUBSTITUTE(
      SUBSTITUTE(
        SUBSTITUTE(
          SUBSTITUTE(
            SUBSTITUTE(
              MID(W295,FIND(".",W295)+2,LEN(W295)-FIND(".",W295)-1),
              "_",""
            ),
            "Identification",""
          ),
          "Text",""
        ),
        ".",""
      ),
      " ",""
    ),
    "Identifier","ID"
  )
))</f>
        <v>ram:IncludedCIILSupplyChainTradeLineItem</v>
      </c>
      <c r="Z295" s="1" t="str">
        <f>Z$52&amp;"/"&amp;Y295</f>
        <v>//rsm:CIIHSupplyChainTradeTransaction/ram:IncludedCIILSupplyChainTradeLineItem</v>
      </c>
      <c r="AA295" s="1" t="s">
        <v>4824</v>
      </c>
      <c r="AB295" s="3" t="s">
        <v>3</v>
      </c>
      <c r="AC295" s="1" t="s">
        <v>24</v>
      </c>
      <c r="AD295" s="1" t="s">
        <v>24</v>
      </c>
      <c r="AE295" s="1" t="s">
        <v>50</v>
      </c>
      <c r="AF295" s="1" t="s">
        <v>24</v>
      </c>
      <c r="AG295" s="1" t="s">
        <v>196</v>
      </c>
      <c r="AH295" s="1" t="s">
        <v>24</v>
      </c>
    </row>
    <row r="296" spans="1:34" ht="14.25" customHeight="1">
      <c r="A296" s="1">
        <v>366</v>
      </c>
      <c r="B296" s="1" t="s">
        <v>5598</v>
      </c>
      <c r="C296" s="1" t="s">
        <v>280</v>
      </c>
      <c r="D296" s="1" t="s">
        <v>19</v>
      </c>
      <c r="E296" s="3" t="s">
        <v>21</v>
      </c>
      <c r="G296" s="1" t="s">
        <v>726</v>
      </c>
      <c r="H296" s="1" t="s">
        <v>727</v>
      </c>
      <c r="N296" t="s">
        <v>281</v>
      </c>
      <c r="W296" s="1" t="str">
        <f>K296&amp;L296&amp;M296&amp;N296&amp;O296&amp;P296&amp;Q296&amp;R296&amp;S296&amp;T296</f>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IF(OR("ASMA"=D296,"MA"=D296),"rsm:","ram:")&amp;
IF("ABIE"=D296,
  SUBSTITUTE(
    SUBSTITUTE(
      SUBSTITUTE(W296,". Details","Type"),
      "_",""
    ),
    " ",""
  ),
  IF("ASMA"=D296,
  SUBSTITUTE(
    SUBSTITUTE(
      SUBSTITUTE(W296,". Details",""),
      "_",""
    ),
    " ",""
  ),
  SUBSTITUTE(
    SUBSTITUTE(
      SUBSTITUTE(
        SUBSTITUTE(
          SUBSTITUTE(
            SUBSTITUTE(
              MID(W296,FIND(".",W296)+2,LEN(W296)-FIND(".",W296)-1),
              "_",""
            ),
            "Identification",""
          ),
          "Text",""
        ),
        ".",""
      ),
      " ",""
    ),
    "Identifier","ID"
  )
))</f>
        <v>ram:AssociatedCIILDocumentLineDocument</v>
      </c>
      <c r="Z296" s="1" t="str">
        <f>Z$295&amp;"/"&amp;Y296</f>
        <v>//rsm:CIIHSupplyChainTradeTransaction/ram:IncludedCIILSupplyChainTradeLineItem/ram:AssociatedCIILDocumentLineDocument</v>
      </c>
      <c r="AA296" s="1" t="s">
        <v>4825</v>
      </c>
      <c r="AC296" s="1" t="s">
        <v>24</v>
      </c>
      <c r="AD296" s="1" t="s">
        <v>24</v>
      </c>
      <c r="AE296" s="1" t="s">
        <v>24</v>
      </c>
      <c r="AF296" s="1" t="s">
        <v>24</v>
      </c>
      <c r="AG296" s="1" t="s">
        <v>196</v>
      </c>
      <c r="AH296" s="1" t="s">
        <v>24</v>
      </c>
    </row>
    <row r="297" spans="1:34" ht="14.25" customHeight="1">
      <c r="A297" s="1">
        <v>368</v>
      </c>
      <c r="B297" s="1" t="s">
        <v>5598</v>
      </c>
      <c r="C297" s="1" t="s">
        <v>282</v>
      </c>
      <c r="D297" s="1" t="s">
        <v>11</v>
      </c>
      <c r="E297" s="3" t="s">
        <v>21</v>
      </c>
      <c r="G297" s="1" t="s">
        <v>728</v>
      </c>
      <c r="H297" s="1" t="s">
        <v>729</v>
      </c>
      <c r="P297" t="s">
        <v>283</v>
      </c>
      <c r="W297" s="1" t="str">
        <f>K297&amp;L297&amp;M297&amp;N297&amp;O297&amp;P297&amp;Q297&amp;R297&amp;S297&amp;T297</f>
        <v>CIIL_ Document Line_ Document. Line. Identifier</v>
      </c>
      <c r="X297" s="1" cm="1">
        <f t="array" ref="X297">_xlfn.IFS(LEN(K297)&gt;0,1,LEN(L297)&gt;0,2,LEN(M297)&gt;0,3,LEN(N297)&gt;0,4,LEN(O297)&gt;0,5,LEN(P297)&gt;0,6,LEN(Q297)&gt;0,7,LEN(R297)&gt;0,8,LEN(S297)&gt;0,9,LEN(T297)&gt;0,10,LEN(U297)&gt;0,11,LEN(V297)&gt;0,12,TRUE,13)</f>
        <v>6</v>
      </c>
      <c r="Y297" s="1" t="str">
        <f>IF(OR("ASMA"=D297,"MA"=D297),"rsm:","ram:")&amp;
IF("ABIE"=D297,
  SUBSTITUTE(
    SUBSTITUTE(
      SUBSTITUTE(W297,". Details","Type"),
      "_",""
    ),
    " ",""
  ),
  IF("ASMA"=D297,
  SUBSTITUTE(
    SUBSTITUTE(
      SUBSTITUTE(W297,". Details",""),
      "_",""
    ),
    " ",""
  ),
  SUBSTITUTE(
    SUBSTITUTE(
      SUBSTITUTE(
        SUBSTITUTE(
          SUBSTITUTE(
            SUBSTITUTE(
              MID(W297,FIND(".",W297)+2,LEN(W297)-FIND(".",W297)-1),
              "_",""
            ),
            "Identification",""
          ),
          "Text",""
        ),
        ".",""
      ),
      " ",""
    ),
    "Identifier","ID"
  )
))</f>
        <v>ram:LineID</v>
      </c>
      <c r="Z297" s="1" t="str">
        <f>Z$296&amp;"/"&amp;Y297</f>
        <v>//rsm:CIIHSupplyChainTradeTransaction/ram:IncludedCIILSupplyChainTradeLineItem/ram:AssociatedCIILDocumentLineDocument/ram:LineID</v>
      </c>
      <c r="AA297" s="1" t="s">
        <v>4826</v>
      </c>
      <c r="AB297" s="3" t="s">
        <v>3</v>
      </c>
      <c r="AC297" s="1" t="s">
        <v>73</v>
      </c>
      <c r="AD297" s="1" t="s">
        <v>59</v>
      </c>
      <c r="AE297" s="1" t="s">
        <v>50</v>
      </c>
      <c r="AF297" s="1" t="s">
        <v>24</v>
      </c>
      <c r="AG297" s="1" t="s">
        <v>196</v>
      </c>
      <c r="AH297" s="1" t="s">
        <v>24</v>
      </c>
    </row>
    <row r="298" spans="1:34" ht="14.25" customHeight="1">
      <c r="A298" s="1">
        <v>369</v>
      </c>
      <c r="B298" s="1" t="s">
        <v>5598</v>
      </c>
      <c r="C298" s="1" t="s">
        <v>284</v>
      </c>
      <c r="D298" s="1" t="s">
        <v>11</v>
      </c>
      <c r="E298" s="3" t="s">
        <v>16</v>
      </c>
      <c r="G298" s="1" t="s">
        <v>730</v>
      </c>
      <c r="H298" s="1" t="s">
        <v>731</v>
      </c>
      <c r="P298" t="s">
        <v>1006</v>
      </c>
      <c r="W298" s="1" t="str">
        <f>K298&amp;L298&amp;M298&amp;N298&amp;O298&amp;P298&amp;Q298&amp;R298&amp;S298&amp;T298</f>
        <v>CIIL_ Document Line_ Document. Category. Code</v>
      </c>
      <c r="X298" s="1" cm="1">
        <f t="array" ref="X298">_xlfn.IFS(LEN(K298)&gt;0,1,LEN(L298)&gt;0,2,LEN(M298)&gt;0,3,LEN(N298)&gt;0,4,LEN(O298)&gt;0,5,LEN(P298)&gt;0,6,LEN(Q298)&gt;0,7,LEN(R298)&gt;0,8,LEN(S298)&gt;0,9,LEN(T298)&gt;0,10,LEN(U298)&gt;0,11,LEN(V298)&gt;0,12,TRUE,13)</f>
        <v>6</v>
      </c>
      <c r="Y298" s="1" t="str">
        <f>IF(OR("ASMA"=D298,"MA"=D298),"rsm:","ram:")&amp;
IF("ABIE"=D298,
  SUBSTITUTE(
    SUBSTITUTE(
      SUBSTITUTE(W298,". Details","Type"),
      "_",""
    ),
    " ",""
  ),
  IF("ASMA"=D298,
  SUBSTITUTE(
    SUBSTITUTE(
      SUBSTITUTE(W298,". Details",""),
      "_",""
    ),
    " ",""
  ),
  SUBSTITUTE(
    SUBSTITUTE(
      SUBSTITUTE(
        SUBSTITUTE(
          SUBSTITUTE(
            SUBSTITUTE(
              MID(W298,FIND(".",W298)+2,LEN(W298)-FIND(".",W298)-1),
              "_",""
            ),
            "Identification",""
          ),
          "Text",""
        ),
        ".",""
      ),
      " ",""
    ),
    "Identifier","ID"
  )
))</f>
        <v>ram:CategoryCode</v>
      </c>
      <c r="Z298" s="1" t="str">
        <f>Z$296&amp;"/"&amp;Y298</f>
        <v>//rsm:CIIHSupplyChainTradeTransaction/ram:IncludedCIILSupplyChainTradeLineItem/ram:AssociatedCIILDocumentLineDocument/ram:CategoryCode</v>
      </c>
      <c r="AA298" s="1" t="s">
        <v>4827</v>
      </c>
      <c r="AB298" s="3" t="s">
        <v>3</v>
      </c>
      <c r="AE298" s="1" t="s">
        <v>50</v>
      </c>
      <c r="AF298" s="1" t="s">
        <v>24</v>
      </c>
      <c r="AG298" s="1" t="s">
        <v>24</v>
      </c>
      <c r="AH298" s="1" t="s">
        <v>196</v>
      </c>
    </row>
    <row r="299" spans="1:34" ht="14.25" customHeight="1">
      <c r="A299" s="1">
        <v>370</v>
      </c>
      <c r="B299" s="1" t="s">
        <v>5598</v>
      </c>
      <c r="C299" s="1" t="s">
        <v>285</v>
      </c>
      <c r="D299" s="1" t="s">
        <v>19</v>
      </c>
      <c r="E299" s="3" t="s">
        <v>65</v>
      </c>
      <c r="G299" s="1" t="s">
        <v>4298</v>
      </c>
      <c r="H299" s="1" t="s">
        <v>4299</v>
      </c>
      <c r="P299" t="s">
        <v>1007</v>
      </c>
      <c r="W299" s="1" t="str">
        <f>K299&amp;L299&amp;M299&amp;N299&amp;O299&amp;P299&amp;Q299&amp;R299&amp;S299&amp;T299</f>
        <v>CIIL_ Document Line_ Document. Included. CI_ Note</v>
      </c>
      <c r="X299" s="1" cm="1">
        <f t="array" ref="X299">_xlfn.IFS(LEN(K299)&gt;0,1,LEN(L299)&gt;0,2,LEN(M299)&gt;0,3,LEN(N299)&gt;0,4,LEN(O299)&gt;0,5,LEN(P299)&gt;0,6,LEN(Q299)&gt;0,7,LEN(R299)&gt;0,8,LEN(S299)&gt;0,9,LEN(T299)&gt;0,10,LEN(U299)&gt;0,11,LEN(V299)&gt;0,12,TRUE,13)</f>
        <v>6</v>
      </c>
      <c r="Y299" s="1" t="str">
        <f>IF(OR("ASMA"=D299,"MA"=D299),"rsm:","ram:")&amp;
IF("ABIE"=D299,
  SUBSTITUTE(
    SUBSTITUTE(
      SUBSTITUTE(W299,". Details","Type"),
      "_",""
    ),
    " ",""
  ),
  IF("ASMA"=D299,
  SUBSTITUTE(
    SUBSTITUTE(
      SUBSTITUTE(W299,". Details",""),
      "_",""
    ),
    " ",""
  ),
  SUBSTITUTE(
    SUBSTITUTE(
      SUBSTITUTE(
        SUBSTITUTE(
          SUBSTITUTE(
            SUBSTITUTE(
              MID(W299,FIND(".",W299)+2,LEN(W299)-FIND(".",W299)-1),
              "_",""
            ),
            "Identification",""
          ),
          "Text",""
        ),
        ".",""
      ),
      " ",""
    ),
    "Identifier","ID"
  )
))</f>
        <v>ram:IncludedCINote</v>
      </c>
      <c r="Z299" s="1" t="str">
        <f>Z$296&amp;"/"&amp;Y299</f>
        <v>//rsm:CIIHSupplyChainTradeTransaction/ram:IncludedCIILSupplyChainTradeLineItem/ram:AssociatedCIILDocumentLineDocument/ram:IncludedCINote</v>
      </c>
      <c r="AA299" s="1" t="s">
        <v>4828</v>
      </c>
      <c r="AB299" s="3" t="s">
        <v>3</v>
      </c>
      <c r="AC299" s="1" t="s">
        <v>80</v>
      </c>
      <c r="AD299" s="1" t="s">
        <v>53</v>
      </c>
      <c r="AE299" s="1" t="s">
        <v>54</v>
      </c>
      <c r="AF299" s="1" t="s">
        <v>24</v>
      </c>
      <c r="AG299" s="1" t="s">
        <v>196</v>
      </c>
      <c r="AH299" s="1" t="s">
        <v>24</v>
      </c>
    </row>
    <row r="300" spans="1:34" ht="14.25" customHeight="1">
      <c r="A300" s="1">
        <v>372</v>
      </c>
      <c r="B300" s="1" t="s">
        <v>5598</v>
      </c>
      <c r="C300" s="1" t="s">
        <v>66</v>
      </c>
      <c r="D300" s="1" t="s">
        <v>11</v>
      </c>
      <c r="E300" s="3" t="s">
        <v>16</v>
      </c>
      <c r="G300" s="1" t="s">
        <v>4300</v>
      </c>
      <c r="H300" s="1" t="s">
        <v>4301</v>
      </c>
      <c r="R300" t="s">
        <v>286</v>
      </c>
      <c r="W300" s="1" t="str">
        <f>K300&amp;L300&amp;M300&amp;N300&amp;O300&amp;P300&amp;Q300&amp;R300&amp;S300&amp;T300</f>
        <v>CI_ Note. Subject. Text</v>
      </c>
      <c r="X300" s="1" cm="1">
        <f t="array" ref="X300">_xlfn.IFS(LEN(K300)&gt;0,1,LEN(L300)&gt;0,2,LEN(M300)&gt;0,3,LEN(N300)&gt;0,4,LEN(O300)&gt;0,5,LEN(P300)&gt;0,6,LEN(Q300)&gt;0,7,LEN(R300)&gt;0,8,LEN(S300)&gt;0,9,LEN(T300)&gt;0,10,LEN(U300)&gt;0,11,LEN(V300)&gt;0,12,TRUE,13)</f>
        <v>8</v>
      </c>
      <c r="Y300" s="1" t="str">
        <f>IF(OR("ASMA"=D300,"MA"=D300),"rsm:","ram:")&amp;
IF("ABIE"=D300,
  SUBSTITUTE(
    SUBSTITUTE(
      SUBSTITUTE(W300,". Details","Type"),
      "_",""
    ),
    " ",""
  ),
  IF("ASMA"=D300,
  SUBSTITUTE(
    SUBSTITUTE(
      SUBSTITUTE(W300,". Details",""),
      "_",""
    ),
    " ",""
  ),
  SUBSTITUTE(
    SUBSTITUTE(
      SUBSTITUTE(
        SUBSTITUTE(
          SUBSTITUTE(
            SUBSTITUTE(
              MID(W300,FIND(".",W300)+2,LEN(W300)-FIND(".",W300)-1),
              "_",""
            ),
            "Identification",""
          ),
          "Text",""
        ),
        ".",""
      ),
      " ",""
    ),
    "Identifier","ID"
  )
))</f>
        <v>ram:Subject</v>
      </c>
      <c r="Z300" s="1" t="str">
        <f>Z$299&amp;"/"&amp;Y300</f>
        <v>//rsm:CIIHSupplyChainTradeTransaction/ram:IncludedCIILSupplyChainTradeLineItem/ram:AssociatedCIILDocumentLineDocument/ram:IncludedCINote/ram:Subject</v>
      </c>
      <c r="AA300" s="1" t="s">
        <v>4829</v>
      </c>
      <c r="AB300" s="3" t="s">
        <v>3</v>
      </c>
      <c r="AC300" s="1" t="s">
        <v>24</v>
      </c>
      <c r="AD300" s="1" t="s">
        <v>24</v>
      </c>
      <c r="AE300" s="1" t="s">
        <v>24</v>
      </c>
      <c r="AF300" s="1" t="s">
        <v>196</v>
      </c>
      <c r="AG300" s="1" t="s">
        <v>196</v>
      </c>
      <c r="AH300" s="1" t="s">
        <v>24</v>
      </c>
    </row>
    <row r="301" spans="1:34" ht="14.25" customHeight="1">
      <c r="A301" s="1">
        <v>373</v>
      </c>
      <c r="B301" s="1" t="s">
        <v>5598</v>
      </c>
      <c r="C301" s="1" t="s">
        <v>67</v>
      </c>
      <c r="D301" s="1" t="s">
        <v>11</v>
      </c>
      <c r="E301" s="3" t="s">
        <v>16</v>
      </c>
      <c r="G301" s="1" t="s">
        <v>4302</v>
      </c>
      <c r="H301" s="1" t="s">
        <v>4303</v>
      </c>
      <c r="R301" t="s">
        <v>287</v>
      </c>
      <c r="W301" s="1" t="str">
        <f>K301&amp;L301&amp;M301&amp;N301&amp;O301&amp;P301&amp;Q301&amp;R301&amp;S301&amp;T301</f>
        <v>CI_ Note. Content. Text</v>
      </c>
      <c r="X301" s="1" cm="1">
        <f t="array" ref="X301">_xlfn.IFS(LEN(K301)&gt;0,1,LEN(L301)&gt;0,2,LEN(M301)&gt;0,3,LEN(N301)&gt;0,4,LEN(O301)&gt;0,5,LEN(P301)&gt;0,6,LEN(Q301)&gt;0,7,LEN(R301)&gt;0,8,LEN(S301)&gt;0,9,LEN(T301)&gt;0,10,LEN(U301)&gt;0,11,LEN(V301)&gt;0,12,TRUE,13)</f>
        <v>8</v>
      </c>
      <c r="Y301" s="1" t="str">
        <f>IF(OR("ASMA"=D301,"MA"=D301),"rsm:","ram:")&amp;
IF("ABIE"=D301,
  SUBSTITUTE(
    SUBSTITUTE(
      SUBSTITUTE(W301,". Details","Type"),
      "_",""
    ),
    " ",""
  ),
  IF("ASMA"=D301,
  SUBSTITUTE(
    SUBSTITUTE(
      SUBSTITUTE(W301,". Details",""),
      "_",""
    ),
    " ",""
  ),
  SUBSTITUTE(
    SUBSTITUTE(
      SUBSTITUTE(
        SUBSTITUTE(
          SUBSTITUTE(
            SUBSTITUTE(
              MID(W301,FIND(".",W301)+2,LEN(W301)-FIND(".",W301)-1),
              "_",""
            ),
            "Identification",""
          ),
          "Text",""
        ),
        ".",""
      ),
      " ",""
    ),
    "Identifier","ID"
  )
))</f>
        <v>ram:Content</v>
      </c>
      <c r="Z301" s="1" t="str">
        <f>Z$299&amp;"/"&amp;Y301</f>
        <v>//rsm:CIIHSupplyChainTradeTransaction/ram:IncludedCIILSupplyChainTradeLineItem/ram:AssociatedCIILDocumentLineDocument/ram:IncludedCINote/ram:Content</v>
      </c>
      <c r="AA301" s="1" t="s">
        <v>4830</v>
      </c>
      <c r="AB301" s="3" t="s">
        <v>3</v>
      </c>
      <c r="AC301" s="1" t="s">
        <v>24</v>
      </c>
      <c r="AD301" s="1" t="s">
        <v>24</v>
      </c>
      <c r="AE301" s="1" t="s">
        <v>24</v>
      </c>
      <c r="AF301" s="1" t="s">
        <v>196</v>
      </c>
      <c r="AG301" s="1" t="s">
        <v>196</v>
      </c>
      <c r="AH301" s="1" t="s">
        <v>24</v>
      </c>
    </row>
    <row r="302" spans="1:34" ht="14.25" customHeight="1">
      <c r="A302" s="1">
        <v>374</v>
      </c>
      <c r="B302" s="1" t="s">
        <v>5598</v>
      </c>
      <c r="C302" s="1" t="s">
        <v>68</v>
      </c>
      <c r="D302" s="1" t="s">
        <v>11</v>
      </c>
      <c r="E302" s="3" t="s">
        <v>16</v>
      </c>
      <c r="G302" s="1" t="s">
        <v>4304</v>
      </c>
      <c r="H302" s="1" t="s">
        <v>4305</v>
      </c>
      <c r="R302" t="s">
        <v>288</v>
      </c>
      <c r="W302" s="1" t="str">
        <f>K302&amp;L302&amp;M302&amp;N302&amp;O302&amp;P302&amp;Q302&amp;R302&amp;S302&amp;T302</f>
        <v>CI_ Note. Identification. Identifier</v>
      </c>
      <c r="X302" s="1" cm="1">
        <f t="array" ref="X302">_xlfn.IFS(LEN(K302)&gt;0,1,LEN(L302)&gt;0,2,LEN(M302)&gt;0,3,LEN(N302)&gt;0,4,LEN(O302)&gt;0,5,LEN(P302)&gt;0,6,LEN(Q302)&gt;0,7,LEN(R302)&gt;0,8,LEN(S302)&gt;0,9,LEN(T302)&gt;0,10,LEN(U302)&gt;0,11,LEN(V302)&gt;0,12,TRUE,13)</f>
        <v>8</v>
      </c>
      <c r="Y302" s="1" t="str">
        <f>IF(OR("ASMA"=D302,"MA"=D302),"rsm:","ram:")&amp;
IF("ABIE"=D302,
  SUBSTITUTE(
    SUBSTITUTE(
      SUBSTITUTE(W302,". Details","Type"),
      "_",""
    ),
    " ",""
  ),
  IF("ASMA"=D302,
  SUBSTITUTE(
    SUBSTITUTE(
      SUBSTITUTE(W302,". Details",""),
      "_",""
    ),
    " ",""
  ),
  SUBSTITUTE(
    SUBSTITUTE(
      SUBSTITUTE(
        SUBSTITUTE(
          SUBSTITUTE(
            SUBSTITUTE(
              MID(W302,FIND(".",W302)+2,LEN(W302)-FIND(".",W302)-1),
              "_",""
            ),
            "Identification",""
          ),
          "Text",""
        ),
        ".",""
      ),
      " ",""
    ),
    "Identifier","ID"
  )
))</f>
        <v>ram:ID</v>
      </c>
      <c r="Z302" s="1" t="str">
        <f>Z$299&amp;"/"&amp;Y302</f>
        <v>//rsm:CIIHSupplyChainTradeTransaction/ram:IncludedCIILSupplyChainTradeLineItem/ram:AssociatedCIILDocumentLineDocument/ram:IncludedCINote/ram:ID</v>
      </c>
      <c r="AA302" s="1" t="s">
        <v>4831</v>
      </c>
      <c r="AB302" s="3" t="s">
        <v>3</v>
      </c>
      <c r="AC302" s="1" t="s">
        <v>24</v>
      </c>
      <c r="AD302" s="1" t="s">
        <v>24</v>
      </c>
      <c r="AE302" s="1" t="s">
        <v>24</v>
      </c>
      <c r="AF302" s="1" t="s">
        <v>196</v>
      </c>
      <c r="AG302" s="1" t="s">
        <v>196</v>
      </c>
      <c r="AH302" s="1" t="s">
        <v>24</v>
      </c>
    </row>
    <row r="303" spans="1:34" ht="14.25" customHeight="1">
      <c r="A303" s="1">
        <v>375</v>
      </c>
      <c r="B303" s="1" t="s">
        <v>5598</v>
      </c>
      <c r="C303" s="1" t="s">
        <v>289</v>
      </c>
      <c r="D303" s="1" t="s">
        <v>19</v>
      </c>
      <c r="E303" s="3" t="s">
        <v>16</v>
      </c>
      <c r="G303" s="1" t="s">
        <v>4306</v>
      </c>
      <c r="H303" s="1" t="s">
        <v>5778</v>
      </c>
      <c r="P303" t="s">
        <v>1008</v>
      </c>
      <c r="W303" s="1" t="str">
        <f>K303&amp;L303&amp;M303&amp;N303&amp;O303&amp;P303&amp;Q303&amp;R303&amp;S303&amp;T303</f>
        <v>CIIL_ Document Line_ Document. Reference. CI_ Referenced_ Document</v>
      </c>
      <c r="X303" s="1" cm="1">
        <f t="array" ref="X303">_xlfn.IFS(LEN(K303)&gt;0,1,LEN(L303)&gt;0,2,LEN(M303)&gt;0,3,LEN(N303)&gt;0,4,LEN(O303)&gt;0,5,LEN(P303)&gt;0,6,LEN(Q303)&gt;0,7,LEN(R303)&gt;0,8,LEN(S303)&gt;0,9,LEN(T303)&gt;0,10,LEN(U303)&gt;0,11,LEN(V303)&gt;0,12,TRUE,13)</f>
        <v>6</v>
      </c>
      <c r="Y303" s="1" t="str">
        <f>IF(OR("ASMA"=D303,"MA"=D303),"rsm:","ram:")&amp;
IF("ABIE"=D303,
  SUBSTITUTE(
    SUBSTITUTE(
      SUBSTITUTE(W303,". Details","Type"),
      "_",""
    ),
    " ",""
  ),
  IF("ASMA"=D303,
  SUBSTITUTE(
    SUBSTITUTE(
      SUBSTITUTE(W303,". Details",""),
      "_",""
    ),
    " ",""
  ),
  SUBSTITUTE(
    SUBSTITUTE(
      SUBSTITUTE(
        SUBSTITUTE(
          SUBSTITUTE(
            SUBSTITUTE(
              MID(W303,FIND(".",W303)+2,LEN(W303)-FIND(".",W303)-1),
              "_",""
            ),
            "Identification",""
          ),
          "Text",""
        ),
        ".",""
      ),
      " ",""
    ),
    "Identifier","ID"
  )
))</f>
        <v>ram:ReferenceCIReferencedDocument</v>
      </c>
      <c r="Z303" s="1" t="str">
        <f>Z$296&amp;"/"&amp;Y303</f>
        <v>//rsm:CIIHSupplyChainTradeTransaction/ram:IncludedCIILSupplyChainTradeLineItem/ram:AssociatedCIILDocumentLineDocument/ram:ReferenceCIReferencedDocument</v>
      </c>
      <c r="AA303" s="1" t="s">
        <v>4832</v>
      </c>
      <c r="AB303" s="3" t="s">
        <v>3</v>
      </c>
      <c r="AC303" s="1" t="s">
        <v>24</v>
      </c>
      <c r="AD303" s="1" t="s">
        <v>24</v>
      </c>
      <c r="AE303" s="1" t="s">
        <v>24</v>
      </c>
      <c r="AF303" s="1" t="s">
        <v>196</v>
      </c>
      <c r="AG303" s="1" t="s">
        <v>732</v>
      </c>
      <c r="AH303" s="1" t="s">
        <v>24</v>
      </c>
    </row>
    <row r="304" spans="1:34" ht="14.25" customHeight="1">
      <c r="A304" s="1">
        <v>377</v>
      </c>
      <c r="B304" s="1" t="s">
        <v>5598</v>
      </c>
      <c r="C304" s="1" t="s">
        <v>69</v>
      </c>
      <c r="D304" s="1" t="s">
        <v>11</v>
      </c>
      <c r="E304" s="3" t="s">
        <v>21</v>
      </c>
      <c r="G304" s="1" t="s">
        <v>1009</v>
      </c>
      <c r="H304" s="1" t="s">
        <v>1010</v>
      </c>
      <c r="R304" t="s">
        <v>70</v>
      </c>
      <c r="W304" s="1" t="str">
        <f>K304&amp;L304&amp;M304&amp;N304&amp;O304&amp;P304&amp;Q304&amp;R304&amp;S304&amp;T304</f>
        <v>CI_ Referenced_ Document. Issuer Assigned_ Identification. Identifier</v>
      </c>
      <c r="X304" s="1" cm="1">
        <f t="array" ref="X304">_xlfn.IFS(LEN(K304)&gt;0,1,LEN(L304)&gt;0,2,LEN(M304)&gt;0,3,LEN(N304)&gt;0,4,LEN(O304)&gt;0,5,LEN(P304)&gt;0,6,LEN(Q304)&gt;0,7,LEN(R304)&gt;0,8,LEN(S304)&gt;0,9,LEN(T304)&gt;0,10,LEN(U304)&gt;0,11,LEN(V304)&gt;0,12,TRUE,13)</f>
        <v>8</v>
      </c>
      <c r="Y304" s="1" t="str">
        <f>IF(OR("ASMA"=D304,"MA"=D304),"rsm:","ram:")&amp;
IF("ABIE"=D304,
  SUBSTITUTE(
    SUBSTITUTE(
      SUBSTITUTE(W304,". Details","Type"),
      "_",""
    ),
    " ",""
  ),
  IF("ASMA"=D304,
  SUBSTITUTE(
    SUBSTITUTE(
      SUBSTITUTE(W304,". Details",""),
      "_",""
    ),
    " ",""
  ),
  SUBSTITUTE(
    SUBSTITUTE(
      SUBSTITUTE(
        SUBSTITUTE(
          SUBSTITUTE(
            SUBSTITUTE(
              MID(W304,FIND(".",W304)+2,LEN(W304)-FIND(".",W304)-1),
              "_",""
            ),
            "Identification",""
          ),
          "Text",""
        ),
        ".",""
      ),
      " ",""
    ),
    "Identifier","ID"
  )
))</f>
        <v>ram:IssuerAssignedID</v>
      </c>
      <c r="Z304" s="1" t="str">
        <f>Z$303&amp;"/"&amp;Y304</f>
        <v>//rsm:CIIHSupplyChainTradeTransaction/ram:IncludedCIILSupplyChainTradeLineItem/ram:AssociatedCIILDocumentLineDocument/ram:ReferenceCIReferencedDocument/ram:IssuerAssignedID</v>
      </c>
      <c r="AA304" s="1" t="s">
        <v>4833</v>
      </c>
      <c r="AB304" s="3" t="s">
        <v>3</v>
      </c>
      <c r="AE304" s="1" t="s">
        <v>50</v>
      </c>
      <c r="AF304" s="1" t="s">
        <v>50</v>
      </c>
      <c r="AG304" s="1" t="s">
        <v>24</v>
      </c>
      <c r="AH304" s="1" t="s">
        <v>24</v>
      </c>
    </row>
    <row r="305" spans="1:34" ht="14.25" customHeight="1">
      <c r="A305" s="1">
        <v>378</v>
      </c>
      <c r="B305" s="1" t="s">
        <v>5598</v>
      </c>
      <c r="C305" s="1" t="s">
        <v>71</v>
      </c>
      <c r="D305" s="1" t="s">
        <v>11</v>
      </c>
      <c r="E305" s="3" t="s">
        <v>16</v>
      </c>
      <c r="G305" s="1" t="s">
        <v>1011</v>
      </c>
      <c r="H305" s="1" t="s">
        <v>1012</v>
      </c>
      <c r="R305" t="s">
        <v>72</v>
      </c>
      <c r="W305" s="1" t="str">
        <f>K305&amp;L305&amp;M305&amp;N305&amp;O305&amp;P305&amp;Q305&amp;R305&amp;S305&amp;T305</f>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5711</v>
      </c>
      <c r="AB305" s="3" t="s">
        <v>3</v>
      </c>
      <c r="AC305" s="1" t="s">
        <v>24</v>
      </c>
      <c r="AD305" s="1" t="s">
        <v>24</v>
      </c>
      <c r="AE305" s="1" t="s">
        <v>24</v>
      </c>
      <c r="AF305" s="1" t="s">
        <v>196</v>
      </c>
      <c r="AG305" s="1" t="s">
        <v>196</v>
      </c>
      <c r="AH305" s="1" t="s">
        <v>24</v>
      </c>
    </row>
    <row r="306" spans="1:34" ht="14.25" customHeight="1">
      <c r="A306" s="1">
        <v>379</v>
      </c>
      <c r="B306" s="1" t="s">
        <v>5598</v>
      </c>
      <c r="C306" s="1" t="s">
        <v>74</v>
      </c>
      <c r="D306" s="1" t="s">
        <v>11</v>
      </c>
      <c r="E306" s="3" t="s">
        <v>16</v>
      </c>
      <c r="G306" s="1" t="s">
        <v>1013</v>
      </c>
      <c r="H306" s="1" t="s">
        <v>1014</v>
      </c>
      <c r="R306" t="s">
        <v>75</v>
      </c>
      <c r="W306" s="1" t="str">
        <f>K306&amp;L306&amp;M306&amp;N306&amp;O306&amp;P306&amp;Q306&amp;R306&amp;S306&amp;T306</f>
        <v>CI_ Referenced_ Document. Revision_ Identification. Identifier</v>
      </c>
      <c r="X306" s="1" cm="1">
        <f t="array" ref="X306">_xlfn.IFS(LEN(K306)&gt;0,1,LEN(L306)&gt;0,2,LEN(M306)&gt;0,3,LEN(N306)&gt;0,4,LEN(O306)&gt;0,5,LEN(P306)&gt;0,6,LEN(Q306)&gt;0,7,LEN(R306)&gt;0,8,LEN(S306)&gt;0,9,LEN(T306)&gt;0,10,LEN(U306)&gt;0,11,LEN(V306)&gt;0,12,TRUE,13)</f>
        <v>8</v>
      </c>
      <c r="Y306" s="1" t="str">
        <f>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4834</v>
      </c>
      <c r="AB306" s="3" t="s">
        <v>3</v>
      </c>
      <c r="AC306" s="1" t="s">
        <v>24</v>
      </c>
      <c r="AD306" s="1" t="s">
        <v>24</v>
      </c>
      <c r="AE306" s="1" t="s">
        <v>24</v>
      </c>
      <c r="AF306" s="1" t="s">
        <v>196</v>
      </c>
      <c r="AG306" s="1" t="s">
        <v>196</v>
      </c>
      <c r="AH306" s="1" t="s">
        <v>24</v>
      </c>
    </row>
    <row r="307" spans="1:34" ht="14.25" customHeight="1">
      <c r="A307" s="1">
        <v>380</v>
      </c>
      <c r="B307" s="1" t="s">
        <v>5598</v>
      </c>
      <c r="C307" s="1" t="s">
        <v>78</v>
      </c>
      <c r="D307" s="1" t="s">
        <v>11</v>
      </c>
      <c r="E307" s="3" t="s">
        <v>21</v>
      </c>
      <c r="G307" s="1" t="s">
        <v>1015</v>
      </c>
      <c r="H307" s="1" t="s">
        <v>1016</v>
      </c>
      <c r="R307" t="s">
        <v>79</v>
      </c>
      <c r="W307" s="1" t="str">
        <f>K307&amp;L307&amp;M307&amp;N307&amp;O307&amp;P307&amp;Q307&amp;R307&amp;S307&amp;T307</f>
        <v>CI_ Referenced_ Document. Type. Code</v>
      </c>
      <c r="X307" s="1" cm="1">
        <f t="array" ref="X307">_xlfn.IFS(LEN(K307)&gt;0,1,LEN(L307)&gt;0,2,LEN(M307)&gt;0,3,LEN(N307)&gt;0,4,LEN(O307)&gt;0,5,LEN(P307)&gt;0,6,LEN(Q307)&gt;0,7,LEN(R307)&gt;0,8,LEN(S307)&gt;0,9,LEN(T307)&gt;0,10,LEN(U307)&gt;0,11,LEN(V307)&gt;0,12,TRUE,13)</f>
        <v>8</v>
      </c>
      <c r="Y307" s="1" t="str">
        <f>IF(OR("ASMA"=D307,"MA"=D307),"rsm:","ram:")&amp;
IF("ABIE"=D307,
  SUBSTITUTE(
    SUBSTITUTE(
      SUBSTITUTE(W307,". Details","Type"),
      "_",""
    ),
    " ",""
  ),
  IF("ASMA"=D307,
  SUBSTITUTE(
    SUBSTITUTE(
      SUBSTITUTE(W307,". Details",""),
      "_",""
    ),
    " ",""
  ),
  SUBSTITUTE(
    SUBSTITUTE(
      SUBSTITUTE(
        SUBSTITUTE(
          SUBSTITUTE(
            SUBSTITUTE(
              MID(W307,FIND(".",W307)+2,LEN(W307)-FIND(".",W307)-1),
              "_",""
            ),
            "Identification",""
          ),
          "Text",""
        ),
        ".",""
      ),
      " ",""
    ),
    "Identifier","ID"
  )
))</f>
        <v>ram:TypeCode</v>
      </c>
      <c r="Z307" s="1" t="str">
        <f>Z$303&amp;"/"&amp;Y307</f>
        <v>//rsm:CIIHSupplyChainTradeTransaction/ram:IncludedCIILSupplyChainTradeLineItem/ram:AssociatedCIILDocumentLineDocument/ram:ReferenceCIReferencedDocument/ram:TypeCode</v>
      </c>
      <c r="AA307" s="1" t="s">
        <v>4835</v>
      </c>
      <c r="AB307" s="3" t="s">
        <v>3</v>
      </c>
      <c r="AC307" s="1" t="s">
        <v>24</v>
      </c>
      <c r="AD307" s="1" t="s">
        <v>24</v>
      </c>
      <c r="AE307" s="1" t="s">
        <v>50</v>
      </c>
      <c r="AF307" s="1" t="s">
        <v>50</v>
      </c>
      <c r="AG307" s="1" t="s">
        <v>50</v>
      </c>
      <c r="AH307" s="1" t="s">
        <v>434</v>
      </c>
    </row>
    <row r="308" spans="1:34" ht="14.25" customHeight="1">
      <c r="A308" s="1">
        <v>381</v>
      </c>
      <c r="B308" s="1" t="s">
        <v>5598</v>
      </c>
      <c r="C308" s="1" t="s">
        <v>84</v>
      </c>
      <c r="D308" s="1" t="s">
        <v>11</v>
      </c>
      <c r="E308" s="3" t="s">
        <v>21</v>
      </c>
      <c r="G308" s="1" t="s">
        <v>1017</v>
      </c>
      <c r="H308" s="1" t="s">
        <v>1018</v>
      </c>
      <c r="R308" t="s">
        <v>85</v>
      </c>
      <c r="W308" s="1" t="str">
        <f>K308&amp;L308&amp;M308&amp;N308&amp;O308&amp;P308&amp;Q308&amp;R308&amp;S308&amp;T308</f>
        <v>CI_ Referenced_ Document. Subtype. Code</v>
      </c>
      <c r="X308" s="1" cm="1">
        <f t="array" ref="X308">_xlfn.IFS(LEN(K308)&gt;0,1,LEN(L308)&gt;0,2,LEN(M308)&gt;0,3,LEN(N308)&gt;0,4,LEN(O308)&gt;0,5,LEN(P308)&gt;0,6,LEN(Q308)&gt;0,7,LEN(R308)&gt;0,8,LEN(S308)&gt;0,9,LEN(T308)&gt;0,10,LEN(U308)&gt;0,11,LEN(V308)&gt;0,12,TRUE,13)</f>
        <v>8</v>
      </c>
      <c r="Y308" s="1" t="str">
        <f>IF(OR("ASMA"=D308,"MA"=D308),"rsm:","ram:")&amp;
IF("ABIE"=D308,
  SUBSTITUTE(
    SUBSTITUTE(
      SUBSTITUTE(W308,". Details","Type"),
      "_",""
    ),
    " ",""
  ),
  IF("ASMA"=D308,
  SUBSTITUTE(
    SUBSTITUTE(
      SUBSTITUTE(W308,". Details",""),
      "_",""
    ),
    " ",""
  ),
  SUBSTITUTE(
    SUBSTITUTE(
      SUBSTITUTE(
        SUBSTITUTE(
          SUBSTITUTE(
            SUBSTITUTE(
              MID(W308,FIND(".",W308)+2,LEN(W308)-FIND(".",W308)-1),
              "_",""
            ),
            "Identification",""
          ),
          "Text",""
        ),
        ".",""
      ),
      " ",""
    ),
    "Identifier","ID"
  )
))</f>
        <v>ram:SubtypeCode</v>
      </c>
      <c r="Z308" s="1" t="str">
        <f>Z$303&amp;"/"&amp;Y308</f>
        <v>//rsm:CIIHSupplyChainTradeTransaction/ram:IncludedCIILSupplyChainTradeLineItem/ram:AssociatedCIILDocumentLineDocument/ram:ReferenceCIReferencedDocument/ram:SubtypeCode</v>
      </c>
      <c r="AA308" s="1" t="s">
        <v>4836</v>
      </c>
      <c r="AB308" s="3" t="s">
        <v>3</v>
      </c>
      <c r="AE308" s="1" t="s">
        <v>50</v>
      </c>
      <c r="AF308" s="1" t="s">
        <v>50</v>
      </c>
      <c r="AG308" s="1" t="s">
        <v>50</v>
      </c>
      <c r="AH308" s="1" t="s">
        <v>24</v>
      </c>
    </row>
    <row r="309" spans="1:34" ht="14.25" customHeight="1">
      <c r="A309" s="1">
        <v>382</v>
      </c>
      <c r="B309" s="1" t="s">
        <v>5598</v>
      </c>
      <c r="C309" s="1" t="s">
        <v>290</v>
      </c>
      <c r="D309" s="1" t="s">
        <v>19</v>
      </c>
      <c r="E309" s="3" t="s">
        <v>16</v>
      </c>
      <c r="G309" s="1" t="s">
        <v>4308</v>
      </c>
      <c r="H309" s="1" t="s">
        <v>4309</v>
      </c>
      <c r="N309" t="s">
        <v>291</v>
      </c>
      <c r="W309" s="1" t="str">
        <f>K309&amp;L309&amp;M309&amp;N309&amp;O309&amp;P309&amp;Q309&amp;R309&amp;S309&amp;T309</f>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IF(OR("ASMA"=D309,"MA"=D309),"rsm:","ram:")&amp;
IF("ABIE"=D309,
  SUBSTITUTE(
    SUBSTITUTE(
      SUBSTITUTE(W309,". Details","Type"),
      "_",""
    ),
    " ",""
  ),
  IF("ASMA"=D309,
  SUBSTITUTE(
    SUBSTITUTE(
      SUBSTITUTE(W309,". Details",""),
      "_",""
    ),
    " ",""
  ),
  SUBSTITUTE(
    SUBSTITUTE(
      SUBSTITUTE(
        SUBSTITUTE(
          SUBSTITUTE(
            SUBSTITUTE(
              MID(W309,FIND(".",W309)+2,LEN(W309)-FIND(".",W309)-1),
              "_",""
            ),
            "Identification",""
          ),
          "Text",""
        ),
        ".",""
      ),
      " ",""
    ),
    "Identifier","ID"
  )
))</f>
        <v>ram:SpecifiedCIILSupplyChainTradeAgreement</v>
      </c>
      <c r="Z309" s="1" t="str">
        <f>Z$295&amp;"/"&amp;Y309</f>
        <v>//rsm:CIIHSupplyChainTradeTransaction/ram:IncludedCIILSupplyChainTradeLineItem/ram:SpecifiedCIILSupplyChainTradeAgreement</v>
      </c>
      <c r="AA309" s="1" t="s">
        <v>4837</v>
      </c>
      <c r="AB309" s="3" t="s">
        <v>3</v>
      </c>
      <c r="AC309" s="1" t="s">
        <v>24</v>
      </c>
      <c r="AD309" s="1" t="s">
        <v>24</v>
      </c>
      <c r="AE309" s="1" t="s">
        <v>24</v>
      </c>
      <c r="AF309" s="1" t="s">
        <v>196</v>
      </c>
      <c r="AG309" s="1" t="s">
        <v>196</v>
      </c>
      <c r="AH309" s="1" t="s">
        <v>24</v>
      </c>
    </row>
    <row r="310" spans="1:34" ht="14.25" customHeight="1">
      <c r="A310" s="1">
        <v>384</v>
      </c>
      <c r="B310" s="1" t="s">
        <v>5598</v>
      </c>
      <c r="C310" s="1" t="s">
        <v>292</v>
      </c>
      <c r="D310" s="1" t="s">
        <v>19</v>
      </c>
      <c r="E310" s="3" t="s">
        <v>16</v>
      </c>
      <c r="G310" s="1" t="s">
        <v>4310</v>
      </c>
      <c r="H310" s="1" t="s">
        <v>4311</v>
      </c>
      <c r="P310" t="s">
        <v>293</v>
      </c>
      <c r="W310" s="1" t="str">
        <f>K310&amp;L310&amp;M310&amp;N310&amp;O310&amp;P310&amp;Q310&amp;R310&amp;S310&amp;T310</f>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IF(OR("ASMA"=D310,"MA"=D310),"rsm:","ram:")&amp;
IF("ABIE"=D310,
  SUBSTITUTE(
    SUBSTITUTE(
      SUBSTITUTE(W310,". Details","Type"),
      "_",""
    ),
    " ",""
  ),
  IF("ASMA"=D310,
  SUBSTITUTE(
    SUBSTITUTE(
      SUBSTITUTE(W310,". Details",""),
      "_",""
    ),
    " ",""
  ),
  SUBSTITUTE(
    SUBSTITUTE(
      SUBSTITUTE(
        SUBSTITUTE(
          SUBSTITUTE(
            SUBSTITUTE(
              MID(W310,FIND(".",W310)+2,LEN(W310)-FIND(".",W310)-1),
              "_",""
            ),
            "Identification",""
          ),
          "Text",""
        ),
        ".",""
      ),
      " ",""
    ),
    "Identifier","ID"
  )
))</f>
        <v>ram:SellerOrderReferencedCIReferencedDocument</v>
      </c>
      <c r="Z310" s="1" t="str">
        <f>Z$309&amp;"/"&amp;Y310</f>
        <v>//rsm:CIIHSupplyChainTradeTransaction/ram:IncludedCIILSupplyChainTradeLineItem/ram:SpecifiedCIILSupplyChainTradeAgreement/ram:SellerOrderReferencedCIReferencedDocument</v>
      </c>
      <c r="AA310" s="1" t="s">
        <v>4838</v>
      </c>
      <c r="AB310" s="3" t="s">
        <v>3</v>
      </c>
      <c r="AC310" s="1" t="s">
        <v>24</v>
      </c>
      <c r="AD310" s="1" t="s">
        <v>24</v>
      </c>
      <c r="AE310" s="1" t="s">
        <v>50</v>
      </c>
      <c r="AF310" s="1" t="s">
        <v>50</v>
      </c>
      <c r="AG310" s="1" t="s">
        <v>196</v>
      </c>
      <c r="AH310" s="1" t="s">
        <v>434</v>
      </c>
    </row>
    <row r="311" spans="1:34" ht="14.25" customHeight="1">
      <c r="A311" s="1">
        <v>386</v>
      </c>
      <c r="B311" s="1" t="s">
        <v>5598</v>
      </c>
      <c r="C311" s="1" t="s">
        <v>69</v>
      </c>
      <c r="D311" s="1" t="s">
        <v>11</v>
      </c>
      <c r="E311" s="3" t="s">
        <v>16</v>
      </c>
      <c r="G311" s="1" t="s">
        <v>4312</v>
      </c>
      <c r="H311" s="1" t="s">
        <v>4313</v>
      </c>
      <c r="R311" t="s">
        <v>70</v>
      </c>
      <c r="W311" s="1" t="str">
        <f>K311&amp;L311&amp;M311&amp;N311&amp;O311&amp;P311&amp;Q311&amp;R311&amp;S311&amp;T311</f>
        <v>CI_ Referenced_ Document. Issuer Assigned_ Identification. Identifier</v>
      </c>
      <c r="X311" s="1" cm="1">
        <f t="array" ref="X311">_xlfn.IFS(LEN(K311)&gt;0,1,LEN(L311)&gt;0,2,LEN(M311)&gt;0,3,LEN(N311)&gt;0,4,LEN(O311)&gt;0,5,LEN(P311)&gt;0,6,LEN(Q311)&gt;0,7,LEN(R311)&gt;0,8,LEN(S311)&gt;0,9,LEN(T311)&gt;0,10,LEN(U311)&gt;0,11,LEN(V311)&gt;0,12,TRUE,13)</f>
        <v>8</v>
      </c>
      <c r="Y311" s="1" t="str">
        <f>IF(OR("ASMA"=D311,"MA"=D311),"rsm:","ram:")&amp;
IF("ABIE"=D311,
  SUBSTITUTE(
    SUBSTITUTE(
      SUBSTITUTE(W311,". Details","Type"),
      "_",""
    ),
    " ",""
  ),
  IF("ASMA"=D311,
  SUBSTITUTE(
    SUBSTITUTE(
      SUBSTITUTE(W311,". Details",""),
      "_",""
    ),
    " ",""
  ),
  SUBSTITUTE(
    SUBSTITUTE(
      SUBSTITUTE(
        SUBSTITUTE(
          SUBSTITUTE(
            SUBSTITUTE(
              MID(W311,FIND(".",W311)+2,LEN(W311)-FIND(".",W311)-1),
              "_",""
            ),
            "Identification",""
          ),
          "Text",""
        ),
        ".",""
      ),
      " ",""
    ),
    "Identifier","ID"
  )
))</f>
        <v>ram:IssuerAssignedID</v>
      </c>
      <c r="Z311" s="1" t="str">
        <f>Z$310&amp;"/"&amp;Y311</f>
        <v>//rsm:CIIHSupplyChainTradeTransaction/ram:IncludedCIILSupplyChainTradeLineItem/ram:SpecifiedCIILSupplyChainTradeAgreement/ram:SellerOrderReferencedCIReferencedDocument/ram:IssuerAssignedID</v>
      </c>
      <c r="AA311" s="1" t="s">
        <v>4839</v>
      </c>
      <c r="AB311" s="3" t="s">
        <v>3</v>
      </c>
      <c r="AC311" s="1" t="s">
        <v>24</v>
      </c>
      <c r="AD311" s="1" t="s">
        <v>24</v>
      </c>
      <c r="AE311" s="1" t="s">
        <v>24</v>
      </c>
      <c r="AF311" s="1" t="s">
        <v>196</v>
      </c>
      <c r="AG311" s="1" t="s">
        <v>196</v>
      </c>
      <c r="AH311" s="1" t="s">
        <v>24</v>
      </c>
    </row>
    <row r="312" spans="1:34" ht="14.25" customHeight="1">
      <c r="A312" s="1">
        <v>387</v>
      </c>
      <c r="B312" s="1" t="s">
        <v>5598</v>
      </c>
      <c r="C312" s="1" t="s">
        <v>74</v>
      </c>
      <c r="D312" s="1" t="s">
        <v>11</v>
      </c>
      <c r="E312" s="3" t="s">
        <v>16</v>
      </c>
      <c r="G312" s="1" t="s">
        <v>4314</v>
      </c>
      <c r="H312" s="1" t="s">
        <v>4315</v>
      </c>
      <c r="R312" t="s">
        <v>75</v>
      </c>
      <c r="W312" s="1" t="str">
        <f>K312&amp;L312&amp;M312&amp;N312&amp;O312&amp;P312&amp;Q312&amp;R312&amp;S312&amp;T312</f>
        <v>CI_ Referenced_ Document. Revision_ Identification. Identifier</v>
      </c>
      <c r="X312" s="1" cm="1">
        <f t="array" ref="X312">_xlfn.IFS(LEN(K312)&gt;0,1,LEN(L312)&gt;0,2,LEN(M312)&gt;0,3,LEN(N312)&gt;0,4,LEN(O312)&gt;0,5,LEN(P312)&gt;0,6,LEN(Q312)&gt;0,7,LEN(R312)&gt;0,8,LEN(S312)&gt;0,9,LEN(T312)&gt;0,10,LEN(U312)&gt;0,11,LEN(V312)&gt;0,12,TRUE,13)</f>
        <v>8</v>
      </c>
      <c r="Y312" s="1" t="str">
        <f>IF(OR("ASMA"=D312,"MA"=D312),"rsm:","ram:")&amp;
IF("ABIE"=D312,
  SUBSTITUTE(
    SUBSTITUTE(
      SUBSTITUTE(W312,". Details","Type"),
      "_",""
    ),
    " ",""
  ),
  IF("ASMA"=D312,
  SUBSTITUTE(
    SUBSTITUTE(
      SUBSTITUTE(W312,". Details",""),
      "_",""
    ),
    " ",""
  ),
  SUBSTITUTE(
    SUBSTITUTE(
      SUBSTITUTE(
        SUBSTITUTE(
          SUBSTITUTE(
            SUBSTITUTE(
              MID(W312,FIND(".",W312)+2,LEN(W312)-FIND(".",W312)-1),
              "_",""
            ),
            "Identification",""
          ),
          "Text",""
        ),
        ".",""
      ),
      " ",""
    ),
    "Identifier","ID"
  )
))</f>
        <v>ram:RevisionID</v>
      </c>
      <c r="Z312" s="1" t="str">
        <f>Z$310&amp;"/"&amp;Y312</f>
        <v>//rsm:CIIHSupplyChainTradeTransaction/ram:IncludedCIILSupplyChainTradeLineItem/ram:SpecifiedCIILSupplyChainTradeAgreement/ram:SellerOrderReferencedCIReferencedDocument/ram:RevisionID</v>
      </c>
      <c r="AA312" s="1" t="s">
        <v>4840</v>
      </c>
      <c r="AB312" s="3" t="s">
        <v>3</v>
      </c>
      <c r="AC312" s="1" t="s">
        <v>24</v>
      </c>
      <c r="AD312" s="1" t="s">
        <v>24</v>
      </c>
      <c r="AE312" s="1" t="s">
        <v>24</v>
      </c>
      <c r="AF312" s="1" t="s">
        <v>196</v>
      </c>
      <c r="AG312" s="1" t="s">
        <v>196</v>
      </c>
      <c r="AH312" s="1" t="s">
        <v>24</v>
      </c>
    </row>
    <row r="313" spans="1:34" ht="14.25" customHeight="1">
      <c r="A313" s="1">
        <v>388</v>
      </c>
      <c r="B313" s="1" t="s">
        <v>5598</v>
      </c>
      <c r="C313" s="1" t="s">
        <v>294</v>
      </c>
      <c r="D313" s="1" t="s">
        <v>19</v>
      </c>
      <c r="E313" s="3" t="s">
        <v>16</v>
      </c>
      <c r="G313" s="1" t="s">
        <v>4316</v>
      </c>
      <c r="H313" s="1" t="s">
        <v>4317</v>
      </c>
      <c r="P313" t="s">
        <v>295</v>
      </c>
      <c r="W313" s="1" t="str">
        <f>K313&amp;L313&amp;M313&amp;N313&amp;O313&amp;P313&amp;Q313&amp;R313&amp;S313&amp;T313</f>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IF(OR("ASMA"=D313,"MA"=D313),"rsm:","ram:")&amp;
IF("ABIE"=D313,
  SUBSTITUTE(
    SUBSTITUTE(
      SUBSTITUTE(W313,". Details","Type"),
      "_",""
    ),
    " ",""
  ),
  IF("ASMA"=D313,
  SUBSTITUTE(
    SUBSTITUTE(
      SUBSTITUTE(W313,". Details",""),
      "_",""
    ),
    " ",""
  ),
  SUBSTITUTE(
    SUBSTITUTE(
      SUBSTITUTE(
        SUBSTITUTE(
          SUBSTITUTE(
            SUBSTITUTE(
              MID(W313,FIND(".",W313)+2,LEN(W313)-FIND(".",W313)-1),
              "_",""
            ),
            "Identification",""
          ),
          "Text",""
        ),
        ".",""
      ),
      " ",""
    ),
    "Identifier","ID"
  )
))</f>
        <v>ram:BuyerOrderReferencedCIReferencedDocument</v>
      </c>
      <c r="Z313" s="1" t="str">
        <f>Z$309&amp;"/"&amp;Y313</f>
        <v>//rsm:CIIHSupplyChainTradeTransaction/ram:IncludedCIILSupplyChainTradeLineItem/ram:SpecifiedCIILSupplyChainTradeAgreement/ram:BuyerOrderReferencedCIReferencedDocument</v>
      </c>
      <c r="AA313" s="1" t="s">
        <v>4841</v>
      </c>
      <c r="AB313" s="3" t="s">
        <v>3</v>
      </c>
      <c r="AC313" s="1" t="s">
        <v>24</v>
      </c>
      <c r="AD313" s="1" t="s">
        <v>24</v>
      </c>
      <c r="AE313" s="1" t="s">
        <v>24</v>
      </c>
      <c r="AF313" s="1" t="s">
        <v>196</v>
      </c>
      <c r="AG313" s="1" t="s">
        <v>196</v>
      </c>
      <c r="AH313" s="1" t="s">
        <v>434</v>
      </c>
    </row>
    <row r="314" spans="1:34" ht="14.25" customHeight="1">
      <c r="A314" s="1">
        <v>390</v>
      </c>
      <c r="B314" s="1" t="s">
        <v>5598</v>
      </c>
      <c r="C314" s="1" t="s">
        <v>69</v>
      </c>
      <c r="D314" s="1" t="s">
        <v>11</v>
      </c>
      <c r="E314" s="3" t="s">
        <v>16</v>
      </c>
      <c r="G314" s="1" t="s">
        <v>4318</v>
      </c>
      <c r="H314" s="1" t="s">
        <v>4319</v>
      </c>
      <c r="R314" t="s">
        <v>70</v>
      </c>
      <c r="W314" s="1" t="str">
        <f>K314&amp;L314&amp;M314&amp;N314&amp;O314&amp;P314&amp;Q314&amp;R314&amp;S314&amp;T314</f>
        <v>CI_ Referenced_ Document. Issuer Assigned_ Identification. Identifier</v>
      </c>
      <c r="X314" s="1" cm="1">
        <f t="array" ref="X314">_xlfn.IFS(LEN(K314)&gt;0,1,LEN(L314)&gt;0,2,LEN(M314)&gt;0,3,LEN(N314)&gt;0,4,LEN(O314)&gt;0,5,LEN(P314)&gt;0,6,LEN(Q314)&gt;0,7,LEN(R314)&gt;0,8,LEN(S314)&gt;0,9,LEN(T314)&gt;0,10,LEN(U314)&gt;0,11,LEN(V314)&gt;0,12,TRUE,13)</f>
        <v>8</v>
      </c>
      <c r="Y314" s="1" t="str">
        <f>IF(OR("ASMA"=D314,"MA"=D314),"rsm:","ram:")&amp;
IF("ABIE"=D314,
  SUBSTITUTE(
    SUBSTITUTE(
      SUBSTITUTE(W314,". Details","Type"),
      "_",""
    ),
    " ",""
  ),
  IF("ASMA"=D314,
  SUBSTITUTE(
    SUBSTITUTE(
      SUBSTITUTE(W314,". Details",""),
      "_",""
    ),
    " ",""
  ),
  SUBSTITUTE(
    SUBSTITUTE(
      SUBSTITUTE(
        SUBSTITUTE(
          SUBSTITUTE(
            SUBSTITUTE(
              MID(W314,FIND(".",W314)+2,LEN(W314)-FIND(".",W314)-1),
              "_",""
            ),
            "Identification",""
          ),
          "Text",""
        ),
        ".",""
      ),
      " ",""
    ),
    "Identifier","ID"
  )
))</f>
        <v>ram:IssuerAssignedID</v>
      </c>
      <c r="Z314" s="1" t="str">
        <f>Z313&amp;"/"&amp;Y314</f>
        <v>//rsm:CIIHSupplyChainTradeTransaction/ram:IncludedCIILSupplyChainTradeLineItem/ram:SpecifiedCIILSupplyChainTradeAgreement/ram:BuyerOrderReferencedCIReferencedDocument/ram:IssuerAssignedID</v>
      </c>
      <c r="AA314" s="1" t="s">
        <v>4842</v>
      </c>
      <c r="AB314" s="3" t="s">
        <v>3</v>
      </c>
      <c r="AC314" s="1" t="s">
        <v>24</v>
      </c>
      <c r="AD314" s="1" t="s">
        <v>24</v>
      </c>
      <c r="AE314" s="1" t="s">
        <v>50</v>
      </c>
      <c r="AF314" s="1" t="s">
        <v>50</v>
      </c>
      <c r="AG314" s="1" t="s">
        <v>196</v>
      </c>
      <c r="AH314" s="1" t="s">
        <v>196</v>
      </c>
    </row>
    <row r="315" spans="1:34" ht="14.25" customHeight="1">
      <c r="A315" s="1">
        <v>391</v>
      </c>
      <c r="B315" s="1" t="s">
        <v>5598</v>
      </c>
      <c r="C315" s="1" t="s">
        <v>74</v>
      </c>
      <c r="D315" s="1" t="s">
        <v>11</v>
      </c>
      <c r="E315" s="3" t="s">
        <v>16</v>
      </c>
      <c r="G315" s="1" t="s">
        <v>4320</v>
      </c>
      <c r="H315" s="1" t="s">
        <v>4321</v>
      </c>
      <c r="R315" t="s">
        <v>75</v>
      </c>
      <c r="W315" s="1" t="str">
        <f>K315&amp;L315&amp;M315&amp;N315&amp;O315&amp;P315&amp;Q315&amp;R315&amp;S315&amp;T315</f>
        <v>CI_ Referenced_ Document. Revision_ Identification. Identifier</v>
      </c>
      <c r="X315" s="1" cm="1">
        <f t="array" ref="X315">_xlfn.IFS(LEN(K315)&gt;0,1,LEN(L315)&gt;0,2,LEN(M315)&gt;0,3,LEN(N315)&gt;0,4,LEN(O315)&gt;0,5,LEN(P315)&gt;0,6,LEN(Q315)&gt;0,7,LEN(R315)&gt;0,8,LEN(S315)&gt;0,9,LEN(T315)&gt;0,10,LEN(U315)&gt;0,11,LEN(V315)&gt;0,12,TRUE,13)</f>
        <v>8</v>
      </c>
      <c r="Y315" s="1" t="str">
        <f>IF(OR("ASMA"=D315,"MA"=D315),"rsm:","ram:")&amp;
IF("ABIE"=D315,
  SUBSTITUTE(
    SUBSTITUTE(
      SUBSTITUTE(W315,". Details","Type"),
      "_",""
    ),
    " ",""
  ),
  IF("ASMA"=D315,
  SUBSTITUTE(
    SUBSTITUTE(
      SUBSTITUTE(W315,". Details",""),
      "_",""
    ),
    " ",""
  ),
  SUBSTITUTE(
    SUBSTITUTE(
      SUBSTITUTE(
        SUBSTITUTE(
          SUBSTITUTE(
            SUBSTITUTE(
              MID(W315,FIND(".",W315)+2,LEN(W315)-FIND(".",W315)-1),
              "_",""
            ),
            "Identification",""
          ),
          "Text",""
        ),
        ".",""
      ),
      " ",""
    ),
    "Identifier","ID"
  )
))</f>
        <v>ram:RevisionID</v>
      </c>
      <c r="Z315" s="1" t="str">
        <f>Z$313&amp;"/"&amp;Y315</f>
        <v>//rsm:CIIHSupplyChainTradeTransaction/ram:IncludedCIILSupplyChainTradeLineItem/ram:SpecifiedCIILSupplyChainTradeAgreement/ram:BuyerOrderReferencedCIReferencedDocument/ram:RevisionID</v>
      </c>
      <c r="AA315" s="1" t="s">
        <v>4843</v>
      </c>
      <c r="AB315" s="3" t="s">
        <v>3</v>
      </c>
      <c r="AC315" s="1" t="s">
        <v>0</v>
      </c>
      <c r="AD315" s="1" t="s">
        <v>109</v>
      </c>
      <c r="AE315" s="1" t="s">
        <v>50</v>
      </c>
      <c r="AF315" s="1" t="s">
        <v>50</v>
      </c>
      <c r="AG315" s="1" t="s">
        <v>196</v>
      </c>
      <c r="AH315" s="1" t="s">
        <v>24</v>
      </c>
    </row>
    <row r="316" spans="1:34" ht="14.25" customHeight="1">
      <c r="A316" s="1">
        <v>392</v>
      </c>
      <c r="B316" s="1" t="s">
        <v>5598</v>
      </c>
      <c r="C316" s="1" t="s">
        <v>733</v>
      </c>
      <c r="D316" s="1" t="s">
        <v>19</v>
      </c>
      <c r="E316" s="3" t="s">
        <v>16</v>
      </c>
      <c r="G316" s="1" t="s">
        <v>4322</v>
      </c>
      <c r="H316" s="1" t="s">
        <v>4323</v>
      </c>
      <c r="P316" t="s">
        <v>296</v>
      </c>
      <c r="W316" s="1" t="str">
        <f>K316&amp;L316&amp;M316&amp;N316&amp;O316&amp;P316&amp;Q316&amp;R316&amp;S316&amp;T316</f>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IF(OR("ASMA"=D316,"MA"=D316),"rsm:","ram:")&amp;
IF("ABIE"=D316,
  SUBSTITUTE(
    SUBSTITUTE(
      SUBSTITUTE(W316,". Details","Type"),
      "_",""
    ),
    " ",""
  ),
  IF("ASMA"=D316,
  SUBSTITUTE(
    SUBSTITUTE(
      SUBSTITUTE(W316,". Details",""),
      "_",""
    ),
    " ",""
  ),
  SUBSTITUTE(
    SUBSTITUTE(
      SUBSTITUTE(
        SUBSTITUTE(
          SUBSTITUTE(
            SUBSTITUTE(
              MID(W316,FIND(".",W316)+2,LEN(W316)-FIND(".",W316)-1),
              "_",""
            ),
            "Identification",""
          ),
          "Text",""
        ),
        ".",""
      ),
      " ",""
    ),
    "Identifier","ID"
  )
))</f>
        <v>ram:ContractReferencedCIReferencedDocument</v>
      </c>
      <c r="Z316" s="1" t="str">
        <f>Z$309&amp;"/"&amp;Y316</f>
        <v>//rsm:CIIHSupplyChainTradeTransaction/ram:IncludedCIILSupplyChainTradeLineItem/ram:SpecifiedCIILSupplyChainTradeAgreement/ram:ContractReferencedCIReferencedDocument</v>
      </c>
      <c r="AA316" s="1" t="s">
        <v>4844</v>
      </c>
      <c r="AB316" s="3" t="s">
        <v>3</v>
      </c>
      <c r="AC316" s="1" t="s">
        <v>35</v>
      </c>
      <c r="AD316" s="1" t="s">
        <v>36</v>
      </c>
      <c r="AE316" s="1" t="s">
        <v>50</v>
      </c>
      <c r="AF316" s="1" t="s">
        <v>50</v>
      </c>
      <c r="AG316" s="1" t="s">
        <v>196</v>
      </c>
      <c r="AH316" s="1" t="s">
        <v>434</v>
      </c>
    </row>
    <row r="317" spans="1:34" ht="14.25" customHeight="1">
      <c r="A317" s="1">
        <v>394</v>
      </c>
      <c r="B317" s="1" t="s">
        <v>5598</v>
      </c>
      <c r="C317" s="1" t="s">
        <v>69</v>
      </c>
      <c r="D317" s="1" t="s">
        <v>11</v>
      </c>
      <c r="E317" s="3" t="s">
        <v>16</v>
      </c>
      <c r="G317" s="1" t="s">
        <v>4324</v>
      </c>
      <c r="H317" s="1" t="s">
        <v>4325</v>
      </c>
      <c r="R317" t="s">
        <v>70</v>
      </c>
      <c r="W317" s="1" t="str">
        <f>K317&amp;L317&amp;M317&amp;N317&amp;O317&amp;P317&amp;Q317&amp;R317&amp;S317&amp;T317</f>
        <v>CI_ Referenced_ Document. Issuer Assigned_ Identification. Identifier</v>
      </c>
      <c r="X317" s="1" cm="1">
        <f t="array" ref="X317">_xlfn.IFS(LEN(K317)&gt;0,1,LEN(L317)&gt;0,2,LEN(M317)&gt;0,3,LEN(N317)&gt;0,4,LEN(O317)&gt;0,5,LEN(P317)&gt;0,6,LEN(Q317)&gt;0,7,LEN(R317)&gt;0,8,LEN(S317)&gt;0,9,LEN(T317)&gt;0,10,LEN(U317)&gt;0,11,LEN(V317)&gt;0,12,TRUE,13)</f>
        <v>8</v>
      </c>
      <c r="Y317" s="1" t="str">
        <f>IF(OR("ASMA"=D317,"MA"=D317),"rsm:","ram:")&amp;
IF("ABIE"=D317,
  SUBSTITUTE(
    SUBSTITUTE(
      SUBSTITUTE(W317,". Details","Type"),
      "_",""
    ),
    " ",""
  ),
  IF("ASMA"=D317,
  SUBSTITUTE(
    SUBSTITUTE(
      SUBSTITUTE(W317,". Details",""),
      "_",""
    ),
    " ",""
  ),
  SUBSTITUTE(
    SUBSTITUTE(
      SUBSTITUTE(
        SUBSTITUTE(
          SUBSTITUTE(
            SUBSTITUTE(
              MID(W317,FIND(".",W317)+2,LEN(W317)-FIND(".",W317)-1),
              "_",""
            ),
            "Identification",""
          ),
          "Text",""
        ),
        ".",""
      ),
      " ",""
    ),
    "Identifier","ID"
  )
))</f>
        <v>ram:IssuerAssignedID</v>
      </c>
      <c r="Z317" s="1" t="str">
        <f>Z$316&amp;"/"&amp;Y317</f>
        <v>//rsm:CIIHSupplyChainTradeTransaction/ram:IncludedCIILSupplyChainTradeLineItem/ram:SpecifiedCIILSupplyChainTradeAgreement/ram:ContractReferencedCIReferencedDocument/ram:IssuerAssignedID</v>
      </c>
      <c r="AA317" s="1" t="s">
        <v>4845</v>
      </c>
      <c r="AB317" s="3" t="s">
        <v>3</v>
      </c>
      <c r="AC317" s="1" t="s">
        <v>24</v>
      </c>
      <c r="AD317" s="1" t="s">
        <v>24</v>
      </c>
      <c r="AE317" s="1" t="s">
        <v>24</v>
      </c>
      <c r="AF317" s="1" t="s">
        <v>196</v>
      </c>
      <c r="AG317" s="1" t="s">
        <v>196</v>
      </c>
      <c r="AH317" s="1" t="s">
        <v>24</v>
      </c>
    </row>
    <row r="318" spans="1:34" ht="14.25" customHeight="1">
      <c r="A318" s="1">
        <v>395</v>
      </c>
      <c r="B318" s="1" t="s">
        <v>5598</v>
      </c>
      <c r="C318" s="1" t="s">
        <v>74</v>
      </c>
      <c r="D318" s="1" t="s">
        <v>11</v>
      </c>
      <c r="E318" s="3" t="s">
        <v>16</v>
      </c>
      <c r="G318" s="1" t="s">
        <v>4326</v>
      </c>
      <c r="H318" s="1" t="s">
        <v>1019</v>
      </c>
      <c r="R318" t="s">
        <v>75</v>
      </c>
      <c r="W318" s="1" t="str">
        <f>K318&amp;L318&amp;M318&amp;N318&amp;O318&amp;P318&amp;Q318&amp;R318&amp;S318&amp;T318</f>
        <v>CI_ Referenced_ Document. Revision_ Identification. Identifier</v>
      </c>
      <c r="X318" s="1" cm="1">
        <f t="array" ref="X318">_xlfn.IFS(LEN(K318)&gt;0,1,LEN(L318)&gt;0,2,LEN(M318)&gt;0,3,LEN(N318)&gt;0,4,LEN(O318)&gt;0,5,LEN(P318)&gt;0,6,LEN(Q318)&gt;0,7,LEN(R318)&gt;0,8,LEN(S318)&gt;0,9,LEN(T318)&gt;0,10,LEN(U318)&gt;0,11,LEN(V318)&gt;0,12,TRUE,13)</f>
        <v>8</v>
      </c>
      <c r="Y318" s="1" t="str">
        <f>IF(OR("ASMA"=D318,"MA"=D318),"rsm:","ram:")&amp;
IF("ABIE"=D318,
  SUBSTITUTE(
    SUBSTITUTE(
      SUBSTITUTE(W318,". Details","Type"),
      "_",""
    ),
    " ",""
  ),
  IF("ASMA"=D318,
  SUBSTITUTE(
    SUBSTITUTE(
      SUBSTITUTE(W318,". Details",""),
      "_",""
    ),
    " ",""
  ),
  SUBSTITUTE(
    SUBSTITUTE(
      SUBSTITUTE(
        SUBSTITUTE(
          SUBSTITUTE(
            SUBSTITUTE(
              MID(W318,FIND(".",W318)+2,LEN(W318)-FIND(".",W318)-1),
              "_",""
            ),
            "Identification",""
          ),
          "Text",""
        ),
        ".",""
      ),
      " ",""
    ),
    "Identifier","ID"
  )
))</f>
        <v>ram:RevisionID</v>
      </c>
      <c r="Z318" s="1" t="str">
        <f>Z$316&amp;"/"&amp;Y318</f>
        <v>//rsm:CIIHSupplyChainTradeTransaction/ram:IncludedCIILSupplyChainTradeLineItem/ram:SpecifiedCIILSupplyChainTradeAgreement/ram:ContractReferencedCIReferencedDocument/ram:RevisionID</v>
      </c>
      <c r="AA318" s="1" t="s">
        <v>4846</v>
      </c>
      <c r="AB318" s="3" t="s">
        <v>3</v>
      </c>
      <c r="AC318" s="1" t="s">
        <v>24</v>
      </c>
      <c r="AD318" s="1" t="s">
        <v>24</v>
      </c>
      <c r="AE318" s="1" t="s">
        <v>50</v>
      </c>
      <c r="AF318" s="1" t="s">
        <v>50</v>
      </c>
      <c r="AG318" s="1" t="s">
        <v>196</v>
      </c>
      <c r="AH318" s="1" t="s">
        <v>434</v>
      </c>
    </row>
    <row r="319" spans="1:34" ht="14.25" customHeight="1">
      <c r="A319" s="1">
        <v>396</v>
      </c>
      <c r="B319" s="1" t="s">
        <v>5598</v>
      </c>
      <c r="C319" s="1" t="s">
        <v>297</v>
      </c>
      <c r="D319" s="1" t="s">
        <v>19</v>
      </c>
      <c r="E319" s="3" t="s">
        <v>16</v>
      </c>
      <c r="G319" s="1" t="s">
        <v>4327</v>
      </c>
      <c r="H319" s="1" t="s">
        <v>4328</v>
      </c>
      <c r="N319" t="s">
        <v>1020</v>
      </c>
      <c r="W319" s="1" t="str">
        <f>K319&amp;L319&amp;M319&amp;N319&amp;O319&amp;P319&amp;Q319&amp;R319&amp;S319&amp;T319</f>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IF(OR("ASMA"=D319,"MA"=D319),"rsm:","ram:")&amp;
IF("ABIE"=D319,
  SUBSTITUTE(
    SUBSTITUTE(
      SUBSTITUTE(W319,". Details","Type"),
      "_",""
    ),
    " ",""
  ),
  IF("ASMA"=D319,
  SUBSTITUTE(
    SUBSTITUTE(
      SUBSTITUTE(W319,". Details",""),
      "_",""
    ),
    " ",""
  ),
  SUBSTITUTE(
    SUBSTITUTE(
      SUBSTITUTE(
        SUBSTITUTE(
          SUBSTITUTE(
            SUBSTITUTE(
              MID(W319,FIND(".",W319)+2,LEN(W319)-FIND(".",W319)-1),
              "_",""
            ),
            "Identification",""
          ),
          "Text",""
        ),
        ".",""
      ),
      " ",""
    ),
    "Identifier","ID"
  )
))</f>
        <v>ram:SpecifiedCIILSupplyChainTradeDelivery</v>
      </c>
      <c r="Z319" s="1" t="str">
        <f>Z$295&amp;"/"&amp;Y319</f>
        <v>//rsm:CIIHSupplyChainTradeTransaction/ram:IncludedCIILSupplyChainTradeLineItem/ram:SpecifiedCIILSupplyChainTradeDelivery</v>
      </c>
      <c r="AA319" s="1" t="s">
        <v>4847</v>
      </c>
      <c r="AB319" s="3" t="s">
        <v>3</v>
      </c>
      <c r="AC319" s="1" t="s">
        <v>35</v>
      </c>
      <c r="AD319" s="1" t="s">
        <v>36</v>
      </c>
      <c r="AE319" s="1" t="s">
        <v>50</v>
      </c>
      <c r="AF319" s="1" t="s">
        <v>50</v>
      </c>
      <c r="AG319" s="1" t="s">
        <v>196</v>
      </c>
      <c r="AH319" s="1" t="s">
        <v>434</v>
      </c>
    </row>
    <row r="320" spans="1:34" ht="14.25" customHeight="1">
      <c r="A320" s="1">
        <v>398</v>
      </c>
      <c r="B320" s="1" t="s">
        <v>5598</v>
      </c>
      <c r="C320" s="1" t="s">
        <v>734</v>
      </c>
      <c r="D320" s="1" t="s">
        <v>19</v>
      </c>
      <c r="E320" s="3" t="s">
        <v>16</v>
      </c>
      <c r="G320" s="1" t="s">
        <v>4329</v>
      </c>
      <c r="H320" s="1" t="s">
        <v>4330</v>
      </c>
      <c r="P320" t="s">
        <v>298</v>
      </c>
      <c r="W320" s="1" t="str">
        <f>K320&amp;L320&amp;M320&amp;N320&amp;O320&amp;P320&amp;Q320&amp;R320&amp;S320&amp;T320</f>
        <v>CIIL_ Supply Chain_ Trade Delivery. Ship To. CI_ Trade_ Party</v>
      </c>
      <c r="X320" s="1" cm="1">
        <f t="array" ref="X320">_xlfn.IFS(LEN(K320)&gt;0,1,LEN(L320)&gt;0,2,LEN(M320)&gt;0,3,LEN(N320)&gt;0,4,LEN(O320)&gt;0,5,LEN(P320)&gt;0,6,LEN(Q320)&gt;0,7,LEN(R320)&gt;0,8,LEN(S320)&gt;0,9,LEN(T320)&gt;0,10,LEN(U320)&gt;0,11,LEN(V320)&gt;0,12,TRUE,13)</f>
        <v>6</v>
      </c>
      <c r="Y320" s="1" t="str">
        <f>IF(OR("ASMA"=D320,"MA"=D320),"rsm:","ram:")&amp;
IF("ABIE"=D320,
  SUBSTITUTE(
    SUBSTITUTE(
      SUBSTITUTE(W320,". Details","Type"),
      "_",""
    ),
    " ",""
  ),
  IF("ASMA"=D320,
  SUBSTITUTE(
    SUBSTITUTE(
      SUBSTITUTE(W320,". Details",""),
      "_",""
    ),
    " ",""
  ),
  SUBSTITUTE(
    SUBSTITUTE(
      SUBSTITUTE(
        SUBSTITUTE(
          SUBSTITUTE(
            SUBSTITUTE(
              MID(W320,FIND(".",W320)+2,LEN(W320)-FIND(".",W320)-1),
              "_",""
            ),
            "Identification",""
          ),
          "Text",""
        ),
        ".",""
      ),
      " ",""
    ),
    "Identifier","ID"
  )
))</f>
        <v>ram:ShipToCITradeParty</v>
      </c>
      <c r="Z320" s="1" t="str">
        <f>Z$319&amp;"/"&amp;Y320</f>
        <v>//rsm:CIIHSupplyChainTradeTransaction/ram:IncludedCIILSupplyChainTradeLineItem/ram:SpecifiedCIILSupplyChainTradeDelivery/ram:ShipToCITradeParty</v>
      </c>
      <c r="AA320" s="1" t="s">
        <v>4848</v>
      </c>
      <c r="AB320" s="3" t="s">
        <v>3</v>
      </c>
      <c r="AC320" s="1" t="s">
        <v>35</v>
      </c>
      <c r="AD320" s="1" t="s">
        <v>36</v>
      </c>
      <c r="AE320" s="1" t="s">
        <v>50</v>
      </c>
      <c r="AF320" s="1" t="s">
        <v>50</v>
      </c>
      <c r="AG320" s="1" t="s">
        <v>196</v>
      </c>
      <c r="AH320" s="1" t="s">
        <v>434</v>
      </c>
    </row>
    <row r="321" spans="1:34" ht="14.25" customHeight="1">
      <c r="A321" s="1">
        <v>400</v>
      </c>
      <c r="B321" s="1" t="s">
        <v>5598</v>
      </c>
      <c r="C321" s="1" t="s">
        <v>104</v>
      </c>
      <c r="D321" s="1" t="s">
        <v>11</v>
      </c>
      <c r="E321" s="3" t="s">
        <v>16</v>
      </c>
      <c r="G321" s="1" t="s">
        <v>4331</v>
      </c>
      <c r="H321" s="1" t="s">
        <v>4332</v>
      </c>
      <c r="R321" t="s">
        <v>105</v>
      </c>
      <c r="W321" s="1" t="str">
        <f>K321&amp;L321&amp;M321&amp;N321&amp;O321&amp;P321&amp;Q321&amp;R321&amp;S321&amp;T321</f>
        <v>CI_ Trade_ Party. Identification. Identifier</v>
      </c>
      <c r="X321" s="1" cm="1">
        <f t="array" ref="X321">_xlfn.IFS(LEN(K321)&gt;0,1,LEN(L321)&gt;0,2,LEN(M321)&gt;0,3,LEN(N321)&gt;0,4,LEN(O321)&gt;0,5,LEN(P321)&gt;0,6,LEN(Q321)&gt;0,7,LEN(R321)&gt;0,8,LEN(S321)&gt;0,9,LEN(T321)&gt;0,10,LEN(U321)&gt;0,11,LEN(V321)&gt;0,12,TRUE,13)</f>
        <v>8</v>
      </c>
      <c r="Y321" s="1" t="str">
        <f>IF(OR("ASMA"=D321,"MA"=D321),"rsm:","ram:")&amp;
IF("ABIE"=D321,
  SUBSTITUTE(
    SUBSTITUTE(
      SUBSTITUTE(W321,". Details","Type"),
      "_",""
    ),
    " ",""
  ),
  IF("ASMA"=D321,
  SUBSTITUTE(
    SUBSTITUTE(
      SUBSTITUTE(W321,". Details",""),
      "_",""
    ),
    " ",""
  ),
  SUBSTITUTE(
    SUBSTITUTE(
      SUBSTITUTE(
        SUBSTITUTE(
          SUBSTITUTE(
            SUBSTITUTE(
              MID(W321,FIND(".",W321)+2,LEN(W321)-FIND(".",W321)-1),
              "_",""
            ),
            "Identification",""
          ),
          "Text",""
        ),
        ".",""
      ),
      " ",""
    ),
    "Identifier","ID"
  )
))</f>
        <v>ram:ID</v>
      </c>
      <c r="Z321" s="1" t="str">
        <f>Z$320&amp;"/"&amp;Y321</f>
        <v>//rsm:CIIHSupplyChainTradeTransaction/ram:IncludedCIILSupplyChainTradeLineItem/ram:SpecifiedCIILSupplyChainTradeDelivery/ram:ShipToCITradeParty/ram:ID</v>
      </c>
      <c r="AA321" s="1" t="s">
        <v>4849</v>
      </c>
      <c r="AB321" s="3" t="s">
        <v>3</v>
      </c>
      <c r="AC321" s="1" t="s">
        <v>24</v>
      </c>
      <c r="AD321" s="1" t="s">
        <v>24</v>
      </c>
      <c r="AE321" s="1" t="s">
        <v>24</v>
      </c>
      <c r="AF321" s="1" t="s">
        <v>196</v>
      </c>
      <c r="AG321" s="1" t="s">
        <v>196</v>
      </c>
      <c r="AH321" s="1" t="s">
        <v>24</v>
      </c>
    </row>
    <row r="322" spans="1:34" ht="14.25" customHeight="1">
      <c r="A322" s="1">
        <v>401</v>
      </c>
      <c r="B322" s="1" t="s">
        <v>5598</v>
      </c>
      <c r="C322" s="1" t="s">
        <v>107</v>
      </c>
      <c r="D322" s="1" t="s">
        <v>11</v>
      </c>
      <c r="E322" s="3" t="s">
        <v>16</v>
      </c>
      <c r="G322" s="1" t="s">
        <v>4333</v>
      </c>
      <c r="H322" s="1" t="s">
        <v>4334</v>
      </c>
      <c r="R322" t="s">
        <v>108</v>
      </c>
      <c r="W322" s="1" t="str">
        <f>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IF(OR("ASMA"=D322,"MA"=D322),"rsm:","ram:")&amp;
IF("ABIE"=D322,
  SUBSTITUTE(
    SUBSTITUTE(
      SUBSTITUTE(W322,". Details","Type"),
      "_",""
    ),
    " ",""
  ),
  IF("ASMA"=D322,
  SUBSTITUTE(
    SUBSTITUTE(
      SUBSTITUTE(W322,". Details",""),
      "_",""
    ),
    " ",""
  ),
  SUBSTITUTE(
    SUBSTITUTE(
      SUBSTITUTE(
        SUBSTITUTE(
          SUBSTITUTE(
            SUBSTITUTE(
              MID(W322,FIND(".",W322)+2,LEN(W322)-FIND(".",W322)-1),
              "_",""
            ),
            "Identification",""
          ),
          "Text",""
        ),
        ".",""
      ),
      " ",""
    ),
    "Identifier","ID"
  )
))</f>
        <v>ram:GlobalID</v>
      </c>
      <c r="Z322" s="1" t="str">
        <f>Z$320&amp;"/"&amp;Y322</f>
        <v>//rsm:CIIHSupplyChainTradeTransaction/ram:IncludedCIILSupplyChainTradeLineItem/ram:SpecifiedCIILSupplyChainTradeDelivery/ram:ShipToCITradeParty/ram:GlobalID</v>
      </c>
      <c r="AA322" s="1" t="s">
        <v>4850</v>
      </c>
      <c r="AB322" s="3" t="s">
        <v>3</v>
      </c>
      <c r="AC322" s="1" t="s">
        <v>24</v>
      </c>
      <c r="AD322" s="1" t="s">
        <v>24</v>
      </c>
      <c r="AE322" s="1" t="s">
        <v>24</v>
      </c>
      <c r="AF322" s="1" t="s">
        <v>196</v>
      </c>
      <c r="AG322" s="1" t="s">
        <v>196</v>
      </c>
      <c r="AH322" s="1" t="s">
        <v>24</v>
      </c>
    </row>
    <row r="323" spans="1:34" ht="14.25" customHeight="1">
      <c r="A323" s="1">
        <v>402</v>
      </c>
      <c r="B323" s="1" t="s">
        <v>5598</v>
      </c>
      <c r="C323" s="1" t="s">
        <v>110</v>
      </c>
      <c r="D323" s="1" t="s">
        <v>11</v>
      </c>
      <c r="E323" s="3" t="s">
        <v>16</v>
      </c>
      <c r="G323" s="1" t="s">
        <v>739</v>
      </c>
      <c r="H323" s="1" t="s">
        <v>740</v>
      </c>
      <c r="R323" t="s">
        <v>141</v>
      </c>
      <c r="W323" s="1" t="str">
        <f>K323&amp;L323&amp;M323&amp;N323&amp;O323&amp;P323&amp;Q323&amp;R323&amp;S323&amp;T323</f>
        <v>CI_ Trade_ Party. Name. Text</v>
      </c>
      <c r="X323" s="1" cm="1">
        <f t="array" ref="X323">_xlfn.IFS(LEN(K323)&gt;0,1,LEN(L323)&gt;0,2,LEN(M323)&gt;0,3,LEN(N323)&gt;0,4,LEN(O323)&gt;0,5,LEN(P323)&gt;0,6,LEN(Q323)&gt;0,7,LEN(R323)&gt;0,8,LEN(S323)&gt;0,9,LEN(T323)&gt;0,10,LEN(U323)&gt;0,11,LEN(V323)&gt;0,12,TRUE,13)</f>
        <v>8</v>
      </c>
      <c r="Y323" s="1" t="str">
        <f>IF(OR("ASMA"=D323,"MA"=D323),"rsm:","ram:")&amp;
IF("ABIE"=D323,
  SUBSTITUTE(
    SUBSTITUTE(
      SUBSTITUTE(W323,". Details","Type"),
      "_",""
    ),
    " ",""
  ),
  IF("ASMA"=D323,
  SUBSTITUTE(
    SUBSTITUTE(
      SUBSTITUTE(W323,". Details",""),
      "_",""
    ),
    " ",""
  ),
  SUBSTITUTE(
    SUBSTITUTE(
      SUBSTITUTE(
        SUBSTITUTE(
          SUBSTITUTE(
            SUBSTITUTE(
              MID(W323,FIND(".",W323)+2,LEN(W323)-FIND(".",W323)-1),
              "_",""
            ),
            "Identification",""
          ),
          "Text",""
        ),
        ".",""
      ),
      " ",""
    ),
    "Identifier","ID"
  )
))</f>
        <v>ram:Name</v>
      </c>
      <c r="Z323" s="1" t="str">
        <f>Z$320&amp;"/"&amp;Y323</f>
        <v>//rsm:CIIHSupplyChainTradeTransaction/ram:IncludedCIILSupplyChainTradeLineItem/ram:SpecifiedCIILSupplyChainTradeDelivery/ram:ShipToCITradeParty/ram:Name</v>
      </c>
      <c r="AA323" s="1" t="s">
        <v>4851</v>
      </c>
      <c r="AB323" s="3" t="s">
        <v>3</v>
      </c>
      <c r="AC323" s="1" t="s">
        <v>73</v>
      </c>
      <c r="AD323" s="1" t="s">
        <v>24</v>
      </c>
      <c r="AE323" s="1" t="s">
        <v>50</v>
      </c>
      <c r="AF323" s="1" t="s">
        <v>50</v>
      </c>
      <c r="AG323" s="1" t="s">
        <v>196</v>
      </c>
      <c r="AH323" s="1" t="s">
        <v>434</v>
      </c>
    </row>
    <row r="324" spans="1:34" ht="14.25" customHeight="1">
      <c r="A324" s="1">
        <v>403</v>
      </c>
      <c r="B324" s="1" t="s">
        <v>5598</v>
      </c>
      <c r="C324" s="1" t="s">
        <v>129</v>
      </c>
      <c r="D324" s="1" t="s">
        <v>19</v>
      </c>
      <c r="E324" s="3" t="s">
        <v>16</v>
      </c>
      <c r="G324" s="1" t="s">
        <v>741</v>
      </c>
      <c r="H324" s="1" t="s">
        <v>742</v>
      </c>
      <c r="R324" t="s">
        <v>299</v>
      </c>
      <c r="W324" s="1" t="str">
        <f>K324&amp;L324&amp;M324&amp;N324&amp;O324&amp;P324&amp;Q324&amp;R324&amp;S324&amp;T324</f>
        <v>CI_ Trade_ Party. Postal. CI_ Trade_ Address</v>
      </c>
      <c r="X324" s="1" cm="1">
        <f t="array" ref="X324">_xlfn.IFS(LEN(K324)&gt;0,1,LEN(L324)&gt;0,2,LEN(M324)&gt;0,3,LEN(N324)&gt;0,4,LEN(O324)&gt;0,5,LEN(P324)&gt;0,6,LEN(Q324)&gt;0,7,LEN(R324)&gt;0,8,LEN(S324)&gt;0,9,LEN(T324)&gt;0,10,LEN(U324)&gt;0,11,LEN(V324)&gt;0,12,TRUE,13)</f>
        <v>8</v>
      </c>
      <c r="Y324" s="1" t="str">
        <f>IF(OR("ASMA"=D324,"MA"=D324),"rsm:","ram:")&amp;
IF("ABIE"=D324,
  SUBSTITUTE(
    SUBSTITUTE(
      SUBSTITUTE(W324,". Details","Type"),
      "_",""
    ),
    " ",""
  ),
  IF("ASMA"=D324,
  SUBSTITUTE(
    SUBSTITUTE(
      SUBSTITUTE(W324,". Details",""),
      "_",""
    ),
    " ",""
  ),
  SUBSTITUTE(
    SUBSTITUTE(
      SUBSTITUTE(
        SUBSTITUTE(
          SUBSTITUTE(
            SUBSTITUTE(
              MID(W324,FIND(".",W324)+2,LEN(W324)-FIND(".",W324)-1),
              "_",""
            ),
            "Identification",""
          ),
          "Text",""
        ),
        ".",""
      ),
      " ",""
    ),
    "Identifier","ID"
  )
))</f>
        <v>ram:PostalCITradeAddress</v>
      </c>
      <c r="Z324" s="1" t="str">
        <f>Z$320&amp;"/"&amp;Y324</f>
        <v>//rsm:CIIHSupplyChainTradeTransaction/ram:IncludedCIILSupplyChainTradeLineItem/ram:SpecifiedCIILSupplyChainTradeDelivery/ram:ShipToCITradeParty/ram:PostalCITradeAddress</v>
      </c>
      <c r="AA324" s="1" t="s">
        <v>4852</v>
      </c>
      <c r="AB324" s="3" t="s">
        <v>3</v>
      </c>
      <c r="AC324" s="1" t="s">
        <v>24</v>
      </c>
      <c r="AD324" s="1" t="s">
        <v>24</v>
      </c>
      <c r="AE324" s="1" t="s">
        <v>24</v>
      </c>
      <c r="AF324" s="1" t="s">
        <v>196</v>
      </c>
      <c r="AG324" s="1" t="s">
        <v>196</v>
      </c>
      <c r="AH324" s="1" t="s">
        <v>24</v>
      </c>
    </row>
    <row r="325" spans="1:34" ht="14.25" customHeight="1">
      <c r="A325" s="1">
        <v>405</v>
      </c>
      <c r="B325" s="1" t="s">
        <v>5598</v>
      </c>
      <c r="C325" s="1" t="s">
        <v>130</v>
      </c>
      <c r="D325" s="1" t="s">
        <v>11</v>
      </c>
      <c r="E325" s="3" t="s">
        <v>16</v>
      </c>
      <c r="G325" s="1" t="s">
        <v>743</v>
      </c>
      <c r="H325" s="1" t="s">
        <v>744</v>
      </c>
      <c r="T325" t="s">
        <v>300</v>
      </c>
      <c r="W325" s="1" t="str">
        <f>K325&amp;L325&amp;M325&amp;N325&amp;O325&amp;P325&amp;Q325&amp;R325&amp;S325&amp;T325</f>
        <v>CI_ Trade_ Address. Postcode. Code</v>
      </c>
      <c r="X325" s="1" cm="1">
        <f t="array" ref="X325">_xlfn.IFS(LEN(K325)&gt;0,1,LEN(L325)&gt;0,2,LEN(M325)&gt;0,3,LEN(N325)&gt;0,4,LEN(O325)&gt;0,5,LEN(P325)&gt;0,6,LEN(Q325)&gt;0,7,LEN(R325)&gt;0,8,LEN(S325)&gt;0,9,LEN(T325)&gt;0,10,LEN(U325)&gt;0,11,LEN(V325)&gt;0,12,TRUE,13)</f>
        <v>10</v>
      </c>
      <c r="Y325" s="1" t="str">
        <f>IF(OR("ASMA"=D325,"MA"=D325),"rsm:","ram:")&amp;
IF("ABIE"=D325,
  SUBSTITUTE(
    SUBSTITUTE(
      SUBSTITUTE(W325,". Details","Type"),
      "_",""
    ),
    " ",""
  ),
  IF("ASMA"=D325,
  SUBSTITUTE(
    SUBSTITUTE(
      SUBSTITUTE(W325,". Details",""),
      "_",""
    ),
    " ",""
  ),
  SUBSTITUTE(
    SUBSTITUTE(
      SUBSTITUTE(
        SUBSTITUTE(
          SUBSTITUTE(
            SUBSTITUTE(
              MID(W325,FIND(".",W325)+2,LEN(W325)-FIND(".",W325)-1),
              "_",""
            ),
            "Identification",""
          ),
          "Text",""
        ),
        ".",""
      ),
      " ",""
    ),
    "Identifier","ID"
  )
))</f>
        <v>ram:PostcodeCode</v>
      </c>
      <c r="Z325" s="1" t="str">
        <f>Z$324&amp;"/"&amp;Y325</f>
        <v>//rsm:CIIHSupplyChainTradeTransaction/ram:IncludedCIILSupplyChainTradeLineItem/ram:SpecifiedCIILSupplyChainTradeDelivery/ram:ShipToCITradeParty/ram:PostalCITradeAddress/ram:PostcodeCode</v>
      </c>
      <c r="AA325" s="1" t="s">
        <v>4853</v>
      </c>
      <c r="AB325" s="3" t="s">
        <v>3</v>
      </c>
      <c r="AC325" s="1" t="s">
        <v>24</v>
      </c>
      <c r="AD325" s="1" t="s">
        <v>24</v>
      </c>
      <c r="AE325" s="1" t="s">
        <v>50</v>
      </c>
      <c r="AF325" s="1" t="s">
        <v>50</v>
      </c>
      <c r="AG325" s="1" t="s">
        <v>196</v>
      </c>
      <c r="AH325" s="1" t="s">
        <v>434</v>
      </c>
    </row>
    <row r="326" spans="1:34" ht="14.25" customHeight="1">
      <c r="A326" s="1">
        <v>406</v>
      </c>
      <c r="B326" s="1" t="s">
        <v>5598</v>
      </c>
      <c r="C326" s="1" t="s">
        <v>131</v>
      </c>
      <c r="D326" s="1" t="s">
        <v>11</v>
      </c>
      <c r="E326" s="3" t="s">
        <v>16</v>
      </c>
      <c r="G326" s="1" t="s">
        <v>745</v>
      </c>
      <c r="H326" s="1" t="s">
        <v>746</v>
      </c>
      <c r="T326" t="s">
        <v>301</v>
      </c>
      <c r="W326" s="1" t="str">
        <f>K326&amp;L326&amp;M326&amp;N326&amp;O326&amp;P326&amp;Q326&amp;R326&amp;S326&amp;T326</f>
        <v>CI_ Trade_ Address. Line One. Text</v>
      </c>
      <c r="X326" s="1" cm="1">
        <f t="array" ref="X326">_xlfn.IFS(LEN(K326)&gt;0,1,LEN(L326)&gt;0,2,LEN(M326)&gt;0,3,LEN(N326)&gt;0,4,LEN(O326)&gt;0,5,LEN(P326)&gt;0,6,LEN(Q326)&gt;0,7,LEN(R326)&gt;0,8,LEN(S326)&gt;0,9,LEN(T326)&gt;0,10,LEN(U326)&gt;0,11,LEN(V326)&gt;0,12,TRUE,13)</f>
        <v>10</v>
      </c>
      <c r="Y326" s="1" t="str">
        <f>IF(OR("ASMA"=D326,"MA"=D326),"rsm:","ram:")&amp;
IF("ABIE"=D326,
  SUBSTITUTE(
    SUBSTITUTE(
      SUBSTITUTE(W326,". Details","Type"),
      "_",""
    ),
    " ",""
  ),
  IF("ASMA"=D326,
  SUBSTITUTE(
    SUBSTITUTE(
      SUBSTITUTE(W326,". Details",""),
      "_",""
    ),
    " ",""
  ),
  SUBSTITUTE(
    SUBSTITUTE(
      SUBSTITUTE(
        SUBSTITUTE(
          SUBSTITUTE(
            SUBSTITUTE(
              MID(W326,FIND(".",W326)+2,LEN(W326)-FIND(".",W326)-1),
              "_",""
            ),
            "Identification",""
          ),
          "Text",""
        ),
        ".",""
      ),
      " ",""
    ),
    "Identifier","ID"
  )
))</f>
        <v>ram:LineOne</v>
      </c>
      <c r="Z326" s="1" t="str">
        <f>Z$324&amp;"/"&amp;Y326</f>
        <v>//rsm:CIIHSupplyChainTradeTransaction/ram:IncludedCIILSupplyChainTradeLineItem/ram:SpecifiedCIILSupplyChainTradeDelivery/ram:ShipToCITradeParty/ram:PostalCITradeAddress/ram:LineOne</v>
      </c>
      <c r="AA326" s="1" t="s">
        <v>4854</v>
      </c>
      <c r="AB326" s="3" t="s">
        <v>3</v>
      </c>
      <c r="AE326" s="1" t="s">
        <v>50</v>
      </c>
      <c r="AF326" s="1" t="s">
        <v>50</v>
      </c>
      <c r="AG326" s="1" t="s">
        <v>24</v>
      </c>
      <c r="AH326" s="1" t="s">
        <v>24</v>
      </c>
    </row>
    <row r="327" spans="1:34" ht="14.25" customHeight="1">
      <c r="A327" s="1">
        <v>407</v>
      </c>
      <c r="B327" s="1" t="s">
        <v>5598</v>
      </c>
      <c r="C327" s="1" t="s">
        <v>132</v>
      </c>
      <c r="D327" s="1" t="s">
        <v>11</v>
      </c>
      <c r="E327" s="3" t="s">
        <v>16</v>
      </c>
      <c r="G327" s="1" t="s">
        <v>747</v>
      </c>
      <c r="H327" s="1" t="s">
        <v>748</v>
      </c>
      <c r="T327" t="s">
        <v>133</v>
      </c>
      <c r="W327" s="1" t="str">
        <f>K327&amp;L327&amp;M327&amp;N327&amp;O327&amp;P327&amp;Q327&amp;R327&amp;S327&amp;T327</f>
        <v>CI_ Trade_ Address. Line Two. Text</v>
      </c>
      <c r="X327" s="1" cm="1">
        <f t="array" ref="X327">_xlfn.IFS(LEN(K327)&gt;0,1,LEN(L327)&gt;0,2,LEN(M327)&gt;0,3,LEN(N327)&gt;0,4,LEN(O327)&gt;0,5,LEN(P327)&gt;0,6,LEN(Q327)&gt;0,7,LEN(R327)&gt;0,8,LEN(S327)&gt;0,9,LEN(T327)&gt;0,10,LEN(U327)&gt;0,11,LEN(V327)&gt;0,12,TRUE,13)</f>
        <v>10</v>
      </c>
      <c r="Y327" s="1" t="str">
        <f>IF(OR("ASMA"=D327,"MA"=D327),"rsm:","ram:")&amp;
IF("ABIE"=D327,
  SUBSTITUTE(
    SUBSTITUTE(
      SUBSTITUTE(W327,". Details","Type"),
      "_",""
    ),
    " ",""
  ),
  IF("ASMA"=D327,
  SUBSTITUTE(
    SUBSTITUTE(
      SUBSTITUTE(W327,". Details",""),
      "_",""
    ),
    " ",""
  ),
  SUBSTITUTE(
    SUBSTITUTE(
      SUBSTITUTE(
        SUBSTITUTE(
          SUBSTITUTE(
            SUBSTITUTE(
              MID(W327,FIND(".",W327)+2,LEN(W327)-FIND(".",W327)-1),
              "_",""
            ),
            "Identification",""
          ),
          "Text",""
        ),
        ".",""
      ),
      " ",""
    ),
    "Identifier","ID"
  )
))</f>
        <v>ram:LineTwo</v>
      </c>
      <c r="Z327" s="1" t="str">
        <f>Z$324&amp;"/"&amp;Y327</f>
        <v>//rsm:CIIHSupplyChainTradeTransaction/ram:IncludedCIILSupplyChainTradeLineItem/ram:SpecifiedCIILSupplyChainTradeDelivery/ram:ShipToCITradeParty/ram:PostalCITradeAddress/ram:LineTwo</v>
      </c>
      <c r="AA327" s="1" t="s">
        <v>4855</v>
      </c>
      <c r="AB327" s="3" t="s">
        <v>3</v>
      </c>
      <c r="AC327" s="1" t="s">
        <v>80</v>
      </c>
      <c r="AD327" s="1" t="s">
        <v>53</v>
      </c>
      <c r="AE327" s="1" t="s">
        <v>50</v>
      </c>
      <c r="AF327" s="1" t="s">
        <v>50</v>
      </c>
      <c r="AG327" s="1" t="s">
        <v>196</v>
      </c>
      <c r="AH327" s="1" t="s">
        <v>24</v>
      </c>
    </row>
    <row r="328" spans="1:34" ht="14.25" customHeight="1">
      <c r="A328" s="1">
        <v>408</v>
      </c>
      <c r="B328" s="1" t="s">
        <v>5598</v>
      </c>
      <c r="C328" s="1" t="s">
        <v>134</v>
      </c>
      <c r="D328" s="1" t="s">
        <v>11</v>
      </c>
      <c r="E328" s="3" t="s">
        <v>16</v>
      </c>
      <c r="G328" s="1" t="s">
        <v>749</v>
      </c>
      <c r="H328" s="1" t="s">
        <v>750</v>
      </c>
      <c r="T328" t="s">
        <v>135</v>
      </c>
      <c r="W328" s="1" t="str">
        <f>K328&amp;L328&amp;M328&amp;N328&amp;O328&amp;P328&amp;Q328&amp;R328&amp;S328&amp;T328</f>
        <v>CI_ Trade_ Address. Line Three. Text</v>
      </c>
      <c r="X328" s="1" cm="1">
        <f t="array" ref="X328">_xlfn.IFS(LEN(K328)&gt;0,1,LEN(L328)&gt;0,2,LEN(M328)&gt;0,3,LEN(N328)&gt;0,4,LEN(O328)&gt;0,5,LEN(P328)&gt;0,6,LEN(Q328)&gt;0,7,LEN(R328)&gt;0,8,LEN(S328)&gt;0,9,LEN(T328)&gt;0,10,LEN(U328)&gt;0,11,LEN(V328)&gt;0,12,TRUE,13)</f>
        <v>10</v>
      </c>
      <c r="Y328" s="1" t="str">
        <f>IF(OR("ASMA"=D328,"MA"=D328),"rsm:","ram:")&amp;
IF("ABIE"=D328,
  SUBSTITUTE(
    SUBSTITUTE(
      SUBSTITUTE(W328,". Details","Type"),
      "_",""
    ),
    " ",""
  ),
  IF("ASMA"=D328,
  SUBSTITUTE(
    SUBSTITUTE(
      SUBSTITUTE(W328,". Details",""),
      "_",""
    ),
    " ",""
  ),
  SUBSTITUTE(
    SUBSTITUTE(
      SUBSTITUTE(
        SUBSTITUTE(
          SUBSTITUTE(
            SUBSTITUTE(
              MID(W328,FIND(".",W328)+2,LEN(W328)-FIND(".",W328)-1),
              "_",""
            ),
            "Identification",""
          ),
          "Text",""
        ),
        ".",""
      ),
      " ",""
    ),
    "Identifier","ID"
  )
))</f>
        <v>ram:LineThree</v>
      </c>
      <c r="Z328" s="1" t="str">
        <f>Z$324&amp;"/"&amp;Y328</f>
        <v>//rsm:CIIHSupplyChainTradeTransaction/ram:IncludedCIILSupplyChainTradeLineItem/ram:SpecifiedCIILSupplyChainTradeDelivery/ram:ShipToCITradeParty/ram:PostalCITradeAddress/ram:LineThree</v>
      </c>
      <c r="AA328" s="1" t="s">
        <v>4856</v>
      </c>
      <c r="AB328" s="3" t="s">
        <v>3</v>
      </c>
      <c r="AC328" s="1" t="s">
        <v>29</v>
      </c>
      <c r="AD328" s="1" t="s">
        <v>30</v>
      </c>
      <c r="AE328" s="1" t="s">
        <v>50</v>
      </c>
      <c r="AF328" s="1" t="s">
        <v>50</v>
      </c>
      <c r="AG328" s="1" t="s">
        <v>196</v>
      </c>
      <c r="AH328" s="1" t="s">
        <v>24</v>
      </c>
    </row>
    <row r="329" spans="1:34" ht="14.25" customHeight="1">
      <c r="A329" s="1">
        <v>409</v>
      </c>
      <c r="B329" s="1" t="s">
        <v>5598</v>
      </c>
      <c r="C329" s="1" t="s">
        <v>136</v>
      </c>
      <c r="D329" s="1" t="s">
        <v>11</v>
      </c>
      <c r="E329" s="3" t="s">
        <v>21</v>
      </c>
      <c r="G329" s="1" t="s">
        <v>751</v>
      </c>
      <c r="H329" s="1" t="s">
        <v>752</v>
      </c>
      <c r="T329" t="s">
        <v>137</v>
      </c>
      <c r="W329" s="1" t="str">
        <f>K329&amp;L329&amp;M329&amp;N329&amp;O329&amp;P329&amp;Q329&amp;R329&amp;S329&amp;T329</f>
        <v>CI_ Trade_ Address. Country. Identifier</v>
      </c>
      <c r="X329" s="1" cm="1">
        <f t="array" ref="X329">_xlfn.IFS(LEN(K329)&gt;0,1,LEN(L329)&gt;0,2,LEN(M329)&gt;0,3,LEN(N329)&gt;0,4,LEN(O329)&gt;0,5,LEN(P329)&gt;0,6,LEN(Q329)&gt;0,7,LEN(R329)&gt;0,8,LEN(S329)&gt;0,9,LEN(T329)&gt;0,10,LEN(U329)&gt;0,11,LEN(V329)&gt;0,12,TRUE,13)</f>
        <v>10</v>
      </c>
      <c r="Y329" s="1" t="str">
        <f>IF(OR("ASMA"=D329,"MA"=D329),"rsm:","ram:")&amp;
IF("ABIE"=D329,
  SUBSTITUTE(
    SUBSTITUTE(
      SUBSTITUTE(W329,". Details","Type"),
      "_",""
    ),
    " ",""
  ),
  IF("ASMA"=D329,
  SUBSTITUTE(
    SUBSTITUTE(
      SUBSTITUTE(W329,". Details",""),
      "_",""
    ),
    " ",""
  ),
  SUBSTITUTE(
    SUBSTITUTE(
      SUBSTITUTE(
        SUBSTITUTE(
          SUBSTITUTE(
            SUBSTITUTE(
              MID(W329,FIND(".",W329)+2,LEN(W329)-FIND(".",W329)-1),
              "_",""
            ),
            "Identification",""
          ),
          "Text",""
        ),
        ".",""
      ),
      " ",""
    ),
    "Identifier","ID"
  )
))</f>
        <v>ram:CountryID</v>
      </c>
      <c r="Z329" s="1" t="str">
        <f>Z$324&amp;"/"&amp;Y329</f>
        <v>//rsm:CIIHSupplyChainTradeTransaction/ram:IncludedCIILSupplyChainTradeLineItem/ram:SpecifiedCIILSupplyChainTradeDelivery/ram:ShipToCITradeParty/ram:PostalCITradeAddress/ram:CountryID</v>
      </c>
      <c r="AA329" s="1" t="s">
        <v>4857</v>
      </c>
      <c r="AB329" s="3" t="s">
        <v>3</v>
      </c>
      <c r="AC329" s="1" t="s">
        <v>29</v>
      </c>
      <c r="AD329" s="1" t="s">
        <v>30</v>
      </c>
      <c r="AE329" s="1" t="s">
        <v>50</v>
      </c>
      <c r="AF329" s="1" t="s">
        <v>50</v>
      </c>
      <c r="AG329" s="1" t="s">
        <v>196</v>
      </c>
      <c r="AH329" s="1" t="s">
        <v>24</v>
      </c>
    </row>
    <row r="330" spans="1:34" ht="14.25" customHeight="1">
      <c r="A330" s="1">
        <v>410</v>
      </c>
      <c r="B330" s="1" t="s">
        <v>5598</v>
      </c>
      <c r="C330" s="1" t="s">
        <v>753</v>
      </c>
      <c r="D330" s="1" t="s">
        <v>19</v>
      </c>
      <c r="E330" s="3" t="s">
        <v>16</v>
      </c>
      <c r="G330" s="1" t="s">
        <v>4335</v>
      </c>
      <c r="H330" s="1" t="s">
        <v>4336</v>
      </c>
      <c r="P330" t="s">
        <v>302</v>
      </c>
      <c r="W330" s="1" t="str">
        <f>K330&amp;L330&amp;M330&amp;N330&amp;O330&amp;P330&amp;Q330&amp;R330&amp;S330&amp;T330</f>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IF(OR("ASMA"=D330,"MA"=D330),"rsm:","ram:")&amp;
IF("ABIE"=D330,
  SUBSTITUTE(
    SUBSTITUTE(
      SUBSTITUTE(W330,". Details","Type"),
      "_",""
    ),
    " ",""
  ),
  IF("ASMA"=D330,
  SUBSTITUTE(
    SUBSTITUTE(
      SUBSTITUTE(W330,". Details",""),
      "_",""
    ),
    " ",""
  ),
  SUBSTITUTE(
    SUBSTITUTE(
      SUBSTITUTE(
        SUBSTITUTE(
          SUBSTITUTE(
            SUBSTITUTE(
              MID(W330,FIND(".",W330)+2,LEN(W330)-FIND(".",W330)-1),
              "_",""
            ),
            "Identification",""
          ),
          "Text",""
        ),
        ".",""
      ),
      " ",""
    ),
    "Identifier","ID"
  )
))</f>
        <v>ram:ActualDeliveryCISupplyChainEvent</v>
      </c>
      <c r="Z330" s="1" t="str">
        <f>Z$319&amp;"/"&amp;Y330</f>
        <v>//rsm:CIIHSupplyChainTradeTransaction/ram:IncludedCIILSupplyChainTradeLineItem/ram:SpecifiedCIILSupplyChainTradeDelivery/ram:ActualDeliveryCISupplyChainEvent</v>
      </c>
      <c r="AA330" s="1" t="s">
        <v>4858</v>
      </c>
      <c r="AB330" s="3" t="s">
        <v>3</v>
      </c>
      <c r="AC330" s="1" t="s">
        <v>24</v>
      </c>
      <c r="AD330" s="1" t="s">
        <v>24</v>
      </c>
      <c r="AE330" s="1" t="s">
        <v>24</v>
      </c>
      <c r="AF330" s="1" t="s">
        <v>196</v>
      </c>
      <c r="AG330" s="1" t="s">
        <v>196</v>
      </c>
      <c r="AH330" s="1" t="s">
        <v>24</v>
      </c>
    </row>
    <row r="331" spans="1:34" ht="14.25" customHeight="1">
      <c r="A331" s="1">
        <v>412</v>
      </c>
      <c r="B331" s="1" t="s">
        <v>5598</v>
      </c>
      <c r="C331" s="1" t="s">
        <v>303</v>
      </c>
      <c r="D331" s="1" t="s">
        <v>11</v>
      </c>
      <c r="E331" s="3" t="s">
        <v>16</v>
      </c>
      <c r="G331" s="1" t="s">
        <v>754</v>
      </c>
      <c r="H331" s="1" t="s">
        <v>755</v>
      </c>
      <c r="R331" t="s">
        <v>304</v>
      </c>
      <c r="W331" s="1" t="str">
        <f>K331&amp;L331&amp;M331&amp;N331&amp;O331&amp;P331&amp;Q331&amp;R331&amp;S331&amp;T331</f>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5714</v>
      </c>
      <c r="AB331" s="3" t="s">
        <v>3</v>
      </c>
      <c r="AC331" s="1" t="s">
        <v>29</v>
      </c>
      <c r="AD331" s="1" t="s">
        <v>30</v>
      </c>
      <c r="AE331" s="1" t="s">
        <v>50</v>
      </c>
      <c r="AF331" s="1" t="s">
        <v>196</v>
      </c>
      <c r="AG331" s="1" t="s">
        <v>196</v>
      </c>
      <c r="AH331" s="1" t="s">
        <v>24</v>
      </c>
    </row>
    <row r="332" spans="1:34" ht="14.25" customHeight="1">
      <c r="A332" s="1">
        <v>413</v>
      </c>
      <c r="B332" s="1" t="s">
        <v>5598</v>
      </c>
      <c r="C332" s="1" t="s">
        <v>4337</v>
      </c>
      <c r="D332" s="1" t="s">
        <v>19</v>
      </c>
      <c r="E332" s="3" t="s">
        <v>65</v>
      </c>
      <c r="G332" s="1" t="s">
        <v>4338</v>
      </c>
      <c r="H332" s="1" t="s">
        <v>4339</v>
      </c>
      <c r="P332" t="s">
        <v>5779</v>
      </c>
      <c r="W332" s="1" t="str">
        <f>K332&amp;L332&amp;M332&amp;N332&amp;O332&amp;P332&amp;Q332&amp;R332&amp;S332&amp;T332</f>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4859</v>
      </c>
      <c r="AB332" s="3" t="s">
        <v>3</v>
      </c>
      <c r="AC332" s="1" t="s">
        <v>24</v>
      </c>
      <c r="AD332" s="1" t="s">
        <v>24</v>
      </c>
      <c r="AE332" s="1" t="s">
        <v>24</v>
      </c>
      <c r="AF332" s="1" t="s">
        <v>196</v>
      </c>
      <c r="AG332" s="1" t="s">
        <v>196</v>
      </c>
      <c r="AH332" s="1" t="s">
        <v>24</v>
      </c>
    </row>
    <row r="333" spans="1:34" ht="14.25" customHeight="1">
      <c r="A333" s="1">
        <v>415</v>
      </c>
      <c r="B333" s="1" t="s">
        <v>5598</v>
      </c>
      <c r="C333" s="1" t="s">
        <v>69</v>
      </c>
      <c r="D333" s="1" t="s">
        <v>11</v>
      </c>
      <c r="E333" s="3" t="s">
        <v>21</v>
      </c>
      <c r="G333" s="1" t="s">
        <v>4340</v>
      </c>
      <c r="H333" s="1" t="s">
        <v>4341</v>
      </c>
      <c r="R333" t="s">
        <v>70</v>
      </c>
      <c r="W333" s="1" t="str">
        <f>K333&amp;L333&amp;M333&amp;N333&amp;O333&amp;P333&amp;Q333&amp;R333&amp;S333&amp;T333</f>
        <v>CI_ Referenced_ Document. Issuer Assigned_ Identification. Identifier</v>
      </c>
      <c r="X333" s="1" cm="1">
        <f t="array" ref="X333">_xlfn.IFS(LEN(K333)&gt;0,1,LEN(L333)&gt;0,2,LEN(M333)&gt;0,3,LEN(N333)&gt;0,4,LEN(O333)&gt;0,5,LEN(P333)&gt;0,6,LEN(Q333)&gt;0,7,LEN(R333)&gt;0,8,LEN(S333)&gt;0,9,LEN(T333)&gt;0,10,LEN(U333)&gt;0,11,LEN(V333)&gt;0,12,TRUE,13)</f>
        <v>8</v>
      </c>
      <c r="Y333" s="1" t="str">
        <f>IF(OR("ASMA"=D333,"MA"=D333),"rsm:","ram:")&amp;
IF("ABIE"=D333,
  SUBSTITUTE(
    SUBSTITUTE(
      SUBSTITUTE(W333,". Details","Type"),
      "_",""
    ),
    " ",""
  ),
  IF("ASMA"=D333,
  SUBSTITUTE(
    SUBSTITUTE(
      SUBSTITUTE(W333,". Details",""),
      "_",""
    ),
    " ",""
  ),
  SUBSTITUTE(
    SUBSTITUTE(
      SUBSTITUTE(
        SUBSTITUTE(
          SUBSTITUTE(
            SUBSTITUTE(
              MID(W333,FIND(".",W333)+2,LEN(W333)-FIND(".",W333)-1),
              "_",""
            ),
            "Identification",""
          ),
          "Text",""
        ),
        ".",""
      ),
      " ",""
    ),
    "Identifier","ID"
  )
))</f>
        <v>ram:IssuerAssignedID</v>
      </c>
      <c r="Z333" s="1" t="str">
        <f>Z$332&amp;"/"&amp;Y333</f>
        <v>//rsm:CIIHSupplyChainTradeTransaction/ram:IncludedCIILSupplyChainTradeLineItem/ram:SpecifiedCIILSupplyChainTradeDelivery/ram:DespatchAdviceReferencedCIReferencedDocument/ram:IssuerAssignedID</v>
      </c>
      <c r="AA333" s="1" t="s">
        <v>4860</v>
      </c>
      <c r="AB333" s="3" t="s">
        <v>3</v>
      </c>
      <c r="AC333" s="1" t="s">
        <v>24</v>
      </c>
      <c r="AD333" s="1" t="s">
        <v>24</v>
      </c>
      <c r="AE333" s="1" t="s">
        <v>50</v>
      </c>
      <c r="AF333" s="1" t="s">
        <v>196</v>
      </c>
      <c r="AG333" s="1" t="s">
        <v>196</v>
      </c>
      <c r="AH333" s="1" t="s">
        <v>24</v>
      </c>
    </row>
    <row r="334" spans="1:34" ht="14.25" customHeight="1">
      <c r="A334" s="1">
        <v>416</v>
      </c>
      <c r="B334" s="1" t="s">
        <v>5598</v>
      </c>
      <c r="C334" s="1" t="s">
        <v>74</v>
      </c>
      <c r="D334" s="1" t="s">
        <v>11</v>
      </c>
      <c r="E334" s="3" t="s">
        <v>16</v>
      </c>
      <c r="G334" s="1" t="s">
        <v>4342</v>
      </c>
      <c r="H334" s="1" t="s">
        <v>4343</v>
      </c>
      <c r="R334" t="s">
        <v>75</v>
      </c>
      <c r="W334" s="1" t="str">
        <f>K334&amp;L334&amp;M334&amp;N334&amp;O334&amp;P334&amp;Q334&amp;R334&amp;S334&amp;T334</f>
        <v>CI_ Referenced_ Document. Revision_ Identification. Identifier</v>
      </c>
      <c r="X334" s="1" cm="1">
        <f t="array" ref="X334">_xlfn.IFS(LEN(K334)&gt;0,1,LEN(L334)&gt;0,2,LEN(M334)&gt;0,3,LEN(N334)&gt;0,4,LEN(O334)&gt;0,5,LEN(P334)&gt;0,6,LEN(Q334)&gt;0,7,LEN(R334)&gt;0,8,LEN(S334)&gt;0,9,LEN(T334)&gt;0,10,LEN(U334)&gt;0,11,LEN(V334)&gt;0,12,TRUE,13)</f>
        <v>8</v>
      </c>
      <c r="Y334" s="1" t="str">
        <f>IF(OR("ASMA"=D334,"MA"=D334),"rsm:","ram:")&amp;
IF("ABIE"=D334,
  SUBSTITUTE(
    SUBSTITUTE(
      SUBSTITUTE(W334,". Details","Type"),
      "_",""
    ),
    " ",""
  ),
  IF("ASMA"=D334,
  SUBSTITUTE(
    SUBSTITUTE(
      SUBSTITUTE(W334,". Details",""),
      "_",""
    ),
    " ",""
  ),
  SUBSTITUTE(
    SUBSTITUTE(
      SUBSTITUTE(
        SUBSTITUTE(
          SUBSTITUTE(
            SUBSTITUTE(
              MID(W334,FIND(".",W334)+2,LEN(W334)-FIND(".",W334)-1),
              "_",""
            ),
            "Identification",""
          ),
          "Text",""
        ),
        ".",""
      ),
      " ",""
    ),
    "Identifier","ID"
  )
))</f>
        <v>ram:RevisionID</v>
      </c>
      <c r="Z334" s="1" t="str">
        <f>Z$332&amp;"/"&amp;Y334</f>
        <v>//rsm:CIIHSupplyChainTradeTransaction/ram:IncludedCIILSupplyChainTradeLineItem/ram:SpecifiedCIILSupplyChainTradeDelivery/ram:DespatchAdviceReferencedCIReferencedDocument/ram:RevisionID</v>
      </c>
      <c r="AA334" s="1" t="s">
        <v>4861</v>
      </c>
      <c r="AB334" s="3" t="s">
        <v>3</v>
      </c>
      <c r="AC334" s="1" t="s">
        <v>24</v>
      </c>
      <c r="AD334" s="1" t="s">
        <v>24</v>
      </c>
      <c r="AE334" s="1" t="s">
        <v>24</v>
      </c>
      <c r="AF334" s="1" t="s">
        <v>196</v>
      </c>
      <c r="AG334" s="1" t="s">
        <v>196</v>
      </c>
      <c r="AH334" s="1" t="s">
        <v>24</v>
      </c>
    </row>
    <row r="335" spans="1:34" ht="14.25" customHeight="1">
      <c r="A335" s="1">
        <v>417</v>
      </c>
      <c r="B335" s="1" t="s">
        <v>5598</v>
      </c>
      <c r="C335" s="1" t="s">
        <v>78</v>
      </c>
      <c r="D335" s="1" t="s">
        <v>11</v>
      </c>
      <c r="E335" s="3" t="s">
        <v>21</v>
      </c>
      <c r="G335" s="1" t="s">
        <v>4344</v>
      </c>
      <c r="H335" s="1" t="s">
        <v>5780</v>
      </c>
      <c r="R335" t="s">
        <v>79</v>
      </c>
      <c r="W335" s="1" t="str">
        <f>K335&amp;L335&amp;M335&amp;N335&amp;O335&amp;P335&amp;Q335&amp;R335&amp;S335&amp;T335</f>
        <v>CI_ Referenced_ Document. Type. Code</v>
      </c>
      <c r="X335" s="1" cm="1">
        <f t="array" ref="X335">_xlfn.IFS(LEN(K335)&gt;0,1,LEN(L335)&gt;0,2,LEN(M335)&gt;0,3,LEN(N335)&gt;0,4,LEN(O335)&gt;0,5,LEN(P335)&gt;0,6,LEN(Q335)&gt;0,7,LEN(R335)&gt;0,8,LEN(S335)&gt;0,9,LEN(T335)&gt;0,10,LEN(U335)&gt;0,11,LEN(V335)&gt;0,12,TRUE,13)</f>
        <v>8</v>
      </c>
      <c r="Y335" s="1" t="str">
        <f>IF(OR("ASMA"=D335,"MA"=D335),"rsm:","ram:")&amp;
IF("ABIE"=D335,
  SUBSTITUTE(
    SUBSTITUTE(
      SUBSTITUTE(W335,". Details","Type"),
      "_",""
    ),
    " ",""
  ),
  IF("ASMA"=D335,
  SUBSTITUTE(
    SUBSTITUTE(
      SUBSTITUTE(W335,". Details",""),
      "_",""
    ),
    " ",""
  ),
  SUBSTITUTE(
    SUBSTITUTE(
      SUBSTITUTE(
        SUBSTITUTE(
          SUBSTITUTE(
            SUBSTITUTE(
              MID(W335,FIND(".",W335)+2,LEN(W335)-FIND(".",W335)-1),
              "_",""
            ),
            "Identification",""
          ),
          "Text",""
        ),
        ".",""
      ),
      " ",""
    ),
    "Identifier","ID"
  )
))</f>
        <v>ram:TypeCode</v>
      </c>
      <c r="Z335" s="1" t="str">
        <f>Z$332&amp;"/"&amp;Y335</f>
        <v>//rsm:CIIHSupplyChainTradeTransaction/ram:IncludedCIILSupplyChainTradeLineItem/ram:SpecifiedCIILSupplyChainTradeDelivery/ram:DespatchAdviceReferencedCIReferencedDocument/ram:TypeCode</v>
      </c>
      <c r="AA335" s="1" t="s">
        <v>4862</v>
      </c>
      <c r="AB335" s="3" t="s">
        <v>3</v>
      </c>
      <c r="AC335" s="1" t="s">
        <v>24</v>
      </c>
      <c r="AD335" s="1" t="s">
        <v>24</v>
      </c>
      <c r="AE335" s="1" t="s">
        <v>24</v>
      </c>
      <c r="AF335" s="1" t="s">
        <v>196</v>
      </c>
      <c r="AG335" s="1" t="s">
        <v>196</v>
      </c>
      <c r="AH335" s="1" t="s">
        <v>24</v>
      </c>
    </row>
    <row r="336" spans="1:34" ht="14.25" customHeight="1">
      <c r="A336" s="1">
        <v>418</v>
      </c>
      <c r="B336" s="1" t="s">
        <v>5598</v>
      </c>
      <c r="C336" s="1" t="s">
        <v>305</v>
      </c>
      <c r="D336" s="1" t="s">
        <v>11</v>
      </c>
      <c r="E336" s="3" t="s">
        <v>16</v>
      </c>
      <c r="G336" s="1" t="s">
        <v>4345</v>
      </c>
      <c r="H336" s="1" t="s">
        <v>5781</v>
      </c>
      <c r="R336" t="s">
        <v>306</v>
      </c>
      <c r="W336" s="1" t="str">
        <f>K336&amp;L336&amp;M336&amp;N336&amp;O336&amp;P336&amp;Q336&amp;R336&amp;S336&amp;T336</f>
        <v>CI_ Referenced_ Document. Category. Code</v>
      </c>
      <c r="X336" s="1" cm="1">
        <f t="array" ref="X336">_xlfn.IFS(LEN(K336)&gt;0,1,LEN(L336)&gt;0,2,LEN(M336)&gt;0,3,LEN(N336)&gt;0,4,LEN(O336)&gt;0,5,LEN(P336)&gt;0,6,LEN(Q336)&gt;0,7,LEN(R336)&gt;0,8,LEN(S336)&gt;0,9,LEN(T336)&gt;0,10,LEN(U336)&gt;0,11,LEN(V336)&gt;0,12,TRUE,13)</f>
        <v>8</v>
      </c>
      <c r="Y336" s="1" t="str">
        <f>IF(OR("ASMA"=D336,"MA"=D336),"rsm:","ram:")&amp;
IF("ABIE"=D336,
  SUBSTITUTE(
    SUBSTITUTE(
      SUBSTITUTE(W336,". Details","Type"),
      "_",""
    ),
    " ",""
  ),
  IF("ASMA"=D336,
  SUBSTITUTE(
    SUBSTITUTE(
      SUBSTITUTE(W336,". Details",""),
      "_",""
    ),
    " ",""
  ),
  SUBSTITUTE(
    SUBSTITUTE(
      SUBSTITUTE(
        SUBSTITUTE(
          SUBSTITUTE(
            SUBSTITUTE(
              MID(W336,FIND(".",W336)+2,LEN(W336)-FIND(".",W336)-1),
              "_",""
            ),
            "Identification",""
          ),
          "Text",""
        ),
        ".",""
      ),
      " ",""
    ),
    "Identifier","ID"
  )
))</f>
        <v>ram:CategoryCode</v>
      </c>
      <c r="Z336" s="1" t="str">
        <f>Z$332&amp;"/"&amp;Y336</f>
        <v>//rsm:CIIHSupplyChainTradeTransaction/ram:IncludedCIILSupplyChainTradeLineItem/ram:SpecifiedCIILSupplyChainTradeDelivery/ram:DespatchAdviceReferencedCIReferencedDocument/ram:CategoryCode</v>
      </c>
      <c r="AA336" s="1" t="s">
        <v>4863</v>
      </c>
      <c r="AB336" s="3" t="s">
        <v>3</v>
      </c>
      <c r="AC336" s="1" t="s">
        <v>255</v>
      </c>
      <c r="AD336" s="1" t="s">
        <v>36</v>
      </c>
      <c r="AE336" s="1" t="s">
        <v>50</v>
      </c>
      <c r="AF336" s="1" t="s">
        <v>196</v>
      </c>
      <c r="AG336" s="1" t="s">
        <v>196</v>
      </c>
      <c r="AH336" s="1" t="s">
        <v>24</v>
      </c>
    </row>
    <row r="337" spans="1:34" ht="14.25" customHeight="1">
      <c r="A337" s="1">
        <v>419</v>
      </c>
      <c r="B337" s="1" t="s">
        <v>5598</v>
      </c>
      <c r="C337" s="1" t="s">
        <v>84</v>
      </c>
      <c r="D337" s="1" t="s">
        <v>11</v>
      </c>
      <c r="E337" s="3" t="s">
        <v>21</v>
      </c>
      <c r="G337" s="1" t="s">
        <v>4346</v>
      </c>
      <c r="H337" s="1" t="s">
        <v>5782</v>
      </c>
      <c r="R337" t="s">
        <v>85</v>
      </c>
      <c r="W337" s="1" t="str">
        <f>K337&amp;L337&amp;M337&amp;N337&amp;O337&amp;P337&amp;Q337&amp;R337&amp;S337&amp;T337</f>
        <v>CI_ Referenced_ Document. Subtype. Code</v>
      </c>
      <c r="X337" s="1" cm="1">
        <f t="array" ref="X337">_xlfn.IFS(LEN(K337)&gt;0,1,LEN(L337)&gt;0,2,LEN(M337)&gt;0,3,LEN(N337)&gt;0,4,LEN(O337)&gt;0,5,LEN(P337)&gt;0,6,LEN(Q337)&gt;0,7,LEN(R337)&gt;0,8,LEN(S337)&gt;0,9,LEN(T337)&gt;0,10,LEN(U337)&gt;0,11,LEN(V337)&gt;0,12,TRUE,13)</f>
        <v>8</v>
      </c>
      <c r="Y337" s="1" t="str">
        <f>IF(OR("ASMA"=D337,"MA"=D337),"rsm:","ram:")&amp;
IF("ABIE"=D337,
  SUBSTITUTE(
    SUBSTITUTE(
      SUBSTITUTE(W337,". Details","Type"),
      "_",""
    ),
    " ",""
  ),
  IF("ASMA"=D337,
  SUBSTITUTE(
    SUBSTITUTE(
      SUBSTITUTE(W337,". Details",""),
      "_",""
    ),
    " ",""
  ),
  SUBSTITUTE(
    SUBSTITUTE(
      SUBSTITUTE(
        SUBSTITUTE(
          SUBSTITUTE(
            SUBSTITUTE(
              MID(W337,FIND(".",W337)+2,LEN(W337)-FIND(".",W337)-1),
              "_",""
            ),
            "Identification",""
          ),
          "Text",""
        ),
        ".",""
      ),
      " ",""
    ),
    "Identifier","ID"
  )
))</f>
        <v>ram:SubtypeCode</v>
      </c>
      <c r="Z337" s="1" t="str">
        <f>Z$332&amp;"/"&amp;Y337</f>
        <v>//rsm:CIIHSupplyChainTradeTransaction/ram:IncludedCIILSupplyChainTradeLineItem/ram:SpecifiedCIILSupplyChainTradeDelivery/ram:DespatchAdviceReferencedCIReferencedDocument/ram:SubtypeCode</v>
      </c>
      <c r="AA337" s="1" t="s">
        <v>4864</v>
      </c>
      <c r="AB337" s="3" t="s">
        <v>3</v>
      </c>
      <c r="AC337" s="1" t="s">
        <v>24</v>
      </c>
      <c r="AD337" s="1" t="s">
        <v>24</v>
      </c>
      <c r="AE337" s="1" t="s">
        <v>50</v>
      </c>
      <c r="AF337" s="1" t="s">
        <v>196</v>
      </c>
      <c r="AG337" s="1" t="s">
        <v>196</v>
      </c>
      <c r="AH337" s="1" t="s">
        <v>24</v>
      </c>
    </row>
    <row r="338" spans="1:34" ht="14.25" customHeight="1">
      <c r="A338" s="1">
        <v>420</v>
      </c>
      <c r="B338" s="1" t="s">
        <v>5598</v>
      </c>
      <c r="C338" s="1" t="s">
        <v>4347</v>
      </c>
      <c r="D338" s="1" t="s">
        <v>19</v>
      </c>
      <c r="E338" s="3" t="s">
        <v>65</v>
      </c>
      <c r="G338" s="1" t="s">
        <v>4348</v>
      </c>
      <c r="H338" s="1" t="s">
        <v>4349</v>
      </c>
      <c r="P338" t="s">
        <v>5783</v>
      </c>
      <c r="W338" s="1" t="str">
        <f>K338&amp;L338&amp;M338&amp;N338&amp;O338&amp;P338&amp;Q338&amp;R338&amp;S338&amp;T338</f>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IF(OR("ASMA"=D338,"MA"=D338),"rsm:","ram:")&amp;
IF("ABIE"=D338,
  SUBSTITUTE(
    SUBSTITUTE(
      SUBSTITUTE(W338,". Details","Type"),
      "_",""
    ),
    " ",""
  ),
  IF("ASMA"=D338,
  SUBSTITUTE(
    SUBSTITUTE(
      SUBSTITUTE(W338,". Details",""),
      "_",""
    ),
    " ",""
  ),
  SUBSTITUTE(
    SUBSTITUTE(
      SUBSTITUTE(
        SUBSTITUTE(
          SUBSTITUTE(
            SUBSTITUTE(
              MID(W338,FIND(".",W338)+2,LEN(W338)-FIND(".",W338)-1),
              "_",""
            ),
            "Identification",""
          ),
          "Text",""
        ),
        ".",""
      ),
      " ",""
    ),
    "Identifier","ID"
  )
))</f>
        <v>ram:ReceivingAdviceReferencedCIReferencedDocument</v>
      </c>
      <c r="Z338" s="1" t="str">
        <f>Z$319&amp;"/"&amp;Y338</f>
        <v>//rsm:CIIHSupplyChainTradeTransaction/ram:IncludedCIILSupplyChainTradeLineItem/ram:SpecifiedCIILSupplyChainTradeDelivery/ram:ReceivingAdviceReferencedCIReferencedDocument</v>
      </c>
      <c r="AA338" s="1" t="s">
        <v>4865</v>
      </c>
      <c r="AB338" s="3" t="s">
        <v>3</v>
      </c>
      <c r="AC338" s="1" t="s">
        <v>255</v>
      </c>
      <c r="AD338" s="1" t="s">
        <v>36</v>
      </c>
      <c r="AE338" s="1" t="s">
        <v>50</v>
      </c>
      <c r="AF338" s="1" t="s">
        <v>196</v>
      </c>
      <c r="AG338" s="1" t="s">
        <v>196</v>
      </c>
      <c r="AH338" s="1" t="s">
        <v>24</v>
      </c>
    </row>
    <row r="339" spans="1:34" ht="14.25" customHeight="1">
      <c r="A339" s="1">
        <v>422</v>
      </c>
      <c r="B339" s="1" t="s">
        <v>5598</v>
      </c>
      <c r="C339" s="1" t="s">
        <v>69</v>
      </c>
      <c r="D339" s="1" t="s">
        <v>11</v>
      </c>
      <c r="E339" s="3" t="s">
        <v>21</v>
      </c>
      <c r="G339" s="1" t="s">
        <v>4350</v>
      </c>
      <c r="H339" s="1" t="s">
        <v>4351</v>
      </c>
      <c r="R339" t="s">
        <v>70</v>
      </c>
      <c r="W339" s="1" t="str">
        <f>K339&amp;L339&amp;M339&amp;N339&amp;O339&amp;P339&amp;Q339&amp;R339&amp;S339&amp;T339</f>
        <v>CI_ Referenced_ Document. Issuer Assigned_ Identification. Identifier</v>
      </c>
      <c r="X339" s="1" cm="1">
        <f t="array" ref="X339">_xlfn.IFS(LEN(K339)&gt;0,1,LEN(L339)&gt;0,2,LEN(M339)&gt;0,3,LEN(N339)&gt;0,4,LEN(O339)&gt;0,5,LEN(P339)&gt;0,6,LEN(Q339)&gt;0,7,LEN(R339)&gt;0,8,LEN(S339)&gt;0,9,LEN(T339)&gt;0,10,LEN(U339)&gt;0,11,LEN(V339)&gt;0,12,TRUE,13)</f>
        <v>8</v>
      </c>
      <c r="Y339" s="1" t="str">
        <f>IF(OR("ASMA"=D339,"MA"=D339),"rsm:","ram:")&amp;
IF("ABIE"=D339,
  SUBSTITUTE(
    SUBSTITUTE(
      SUBSTITUTE(W339,". Details","Type"),
      "_",""
    ),
    " ",""
  ),
  IF("ASMA"=D339,
  SUBSTITUTE(
    SUBSTITUTE(
      SUBSTITUTE(W339,". Details",""),
      "_",""
    ),
    " ",""
  ),
  SUBSTITUTE(
    SUBSTITUTE(
      SUBSTITUTE(
        SUBSTITUTE(
          SUBSTITUTE(
            SUBSTITUTE(
              MID(W339,FIND(".",W339)+2,LEN(W339)-FIND(".",W339)-1),
              "_",""
            ),
            "Identification",""
          ),
          "Text",""
        ),
        ".",""
      ),
      " ",""
    ),
    "Identifier","ID"
  )
))</f>
        <v>ram:IssuerAssignedID</v>
      </c>
      <c r="Z339" s="1" t="str">
        <f>Z$338&amp;"/"&amp;Y339</f>
        <v>//rsm:CIIHSupplyChainTradeTransaction/ram:IncludedCIILSupplyChainTradeLineItem/ram:SpecifiedCIILSupplyChainTradeDelivery/ram:ReceivingAdviceReferencedCIReferencedDocument/ram:IssuerAssignedID</v>
      </c>
      <c r="AA339" s="1" t="s">
        <v>4866</v>
      </c>
      <c r="AB339" s="3" t="s">
        <v>3</v>
      </c>
      <c r="AC339" s="1" t="s">
        <v>24</v>
      </c>
      <c r="AD339" s="1" t="s">
        <v>24</v>
      </c>
      <c r="AE339" s="1" t="s">
        <v>24</v>
      </c>
      <c r="AF339" s="1" t="s">
        <v>196</v>
      </c>
      <c r="AG339" s="1" t="s">
        <v>196</v>
      </c>
      <c r="AH339" s="1" t="s">
        <v>24</v>
      </c>
    </row>
    <row r="340" spans="1:34" ht="14.25" customHeight="1">
      <c r="A340" s="1">
        <v>423</v>
      </c>
      <c r="B340" s="1" t="s">
        <v>5598</v>
      </c>
      <c r="C340" s="1" t="s">
        <v>74</v>
      </c>
      <c r="D340" s="1" t="s">
        <v>11</v>
      </c>
      <c r="E340" s="3" t="s">
        <v>16</v>
      </c>
      <c r="G340" s="1" t="s">
        <v>4352</v>
      </c>
      <c r="H340" s="1" t="s">
        <v>4353</v>
      </c>
      <c r="R340" t="s">
        <v>75</v>
      </c>
      <c r="W340" s="1" t="str">
        <f>K340&amp;L340&amp;M340&amp;N340&amp;O340&amp;P340&amp;Q340&amp;R340&amp;S340&amp;T340</f>
        <v>CI_ Referenced_ Document. Revision_ Identification. Identifier</v>
      </c>
      <c r="X340" s="1" cm="1">
        <f t="array" ref="X340">_xlfn.IFS(LEN(K340)&gt;0,1,LEN(L340)&gt;0,2,LEN(M340)&gt;0,3,LEN(N340)&gt;0,4,LEN(O340)&gt;0,5,LEN(P340)&gt;0,6,LEN(Q340)&gt;0,7,LEN(R340)&gt;0,8,LEN(S340)&gt;0,9,LEN(T340)&gt;0,10,LEN(U340)&gt;0,11,LEN(V340)&gt;0,12,TRUE,13)</f>
        <v>8</v>
      </c>
      <c r="Y340" s="1" t="str">
        <f>IF(OR("ASMA"=D340,"MA"=D340),"rsm:","ram:")&amp;
IF("ABIE"=D340,
  SUBSTITUTE(
    SUBSTITUTE(
      SUBSTITUTE(W340,". Details","Type"),
      "_",""
    ),
    " ",""
  ),
  IF("ASMA"=D340,
  SUBSTITUTE(
    SUBSTITUTE(
      SUBSTITUTE(W340,". Details",""),
      "_",""
    ),
    " ",""
  ),
  SUBSTITUTE(
    SUBSTITUTE(
      SUBSTITUTE(
        SUBSTITUTE(
          SUBSTITUTE(
            SUBSTITUTE(
              MID(W340,FIND(".",W340)+2,LEN(W340)-FIND(".",W340)-1),
              "_",""
            ),
            "Identification",""
          ),
          "Text",""
        ),
        ".",""
      ),
      " ",""
    ),
    "Identifier","ID"
  )
))</f>
        <v>ram:RevisionID</v>
      </c>
      <c r="Z340" s="1" t="str">
        <f>Z$338&amp;"/"&amp;Y340</f>
        <v>//rsm:CIIHSupplyChainTradeTransaction/ram:IncludedCIILSupplyChainTradeLineItem/ram:SpecifiedCIILSupplyChainTradeDelivery/ram:ReceivingAdviceReferencedCIReferencedDocument/ram:RevisionID</v>
      </c>
      <c r="AA340" s="1" t="s">
        <v>4867</v>
      </c>
      <c r="AB340" s="3" t="s">
        <v>3</v>
      </c>
      <c r="AC340" s="1" t="s">
        <v>24</v>
      </c>
      <c r="AD340" s="1" t="s">
        <v>24</v>
      </c>
      <c r="AE340" s="1" t="s">
        <v>24</v>
      </c>
      <c r="AF340" s="1" t="s">
        <v>196</v>
      </c>
      <c r="AG340" s="1" t="s">
        <v>196</v>
      </c>
      <c r="AH340" s="1" t="s">
        <v>24</v>
      </c>
    </row>
    <row r="341" spans="1:34" ht="14.25" customHeight="1">
      <c r="A341" s="1">
        <v>424</v>
      </c>
      <c r="B341" s="1" t="s">
        <v>5598</v>
      </c>
      <c r="C341" s="1" t="s">
        <v>78</v>
      </c>
      <c r="D341" s="1" t="s">
        <v>11</v>
      </c>
      <c r="E341" s="3" t="s">
        <v>21</v>
      </c>
      <c r="G341" s="1" t="s">
        <v>4354</v>
      </c>
      <c r="H341" s="1" t="s">
        <v>5784</v>
      </c>
      <c r="R341" t="s">
        <v>79</v>
      </c>
      <c r="W341" s="1" t="str">
        <f>K341&amp;L341&amp;M341&amp;N341&amp;O341&amp;P341&amp;Q341&amp;R341&amp;S341&amp;T341</f>
        <v>CI_ Referenced_ Document. Type. Code</v>
      </c>
      <c r="X341" s="1" cm="1">
        <f t="array" ref="X341">_xlfn.IFS(LEN(K341)&gt;0,1,LEN(L341)&gt;0,2,LEN(M341)&gt;0,3,LEN(N341)&gt;0,4,LEN(O341)&gt;0,5,LEN(P341)&gt;0,6,LEN(Q341)&gt;0,7,LEN(R341)&gt;0,8,LEN(S341)&gt;0,9,LEN(T341)&gt;0,10,LEN(U341)&gt;0,11,LEN(V341)&gt;0,12,TRUE,13)</f>
        <v>8</v>
      </c>
      <c r="Y341" s="1" t="str">
        <f>IF(OR("ASMA"=D341,"MA"=D341),"rsm:","ram:")&amp;
IF("ABIE"=D341,
  SUBSTITUTE(
    SUBSTITUTE(
      SUBSTITUTE(W341,". Details","Type"),
      "_",""
    ),
    " ",""
  ),
  IF("ASMA"=D341,
  SUBSTITUTE(
    SUBSTITUTE(
      SUBSTITUTE(W341,". Details",""),
      "_",""
    ),
    " ",""
  ),
  SUBSTITUTE(
    SUBSTITUTE(
      SUBSTITUTE(
        SUBSTITUTE(
          SUBSTITUTE(
            SUBSTITUTE(
              MID(W341,FIND(".",W341)+2,LEN(W341)-FIND(".",W341)-1),
              "_",""
            ),
            "Identification",""
          ),
          "Text",""
        ),
        ".",""
      ),
      " ",""
    ),
    "Identifier","ID"
  )
))</f>
        <v>ram:TypeCode</v>
      </c>
      <c r="Z341" s="1" t="str">
        <f>Z$338&amp;"/"&amp;Y341</f>
        <v>//rsm:CIIHSupplyChainTradeTransaction/ram:IncludedCIILSupplyChainTradeLineItem/ram:SpecifiedCIILSupplyChainTradeDelivery/ram:ReceivingAdviceReferencedCIReferencedDocument/ram:TypeCode</v>
      </c>
      <c r="AA341" s="1" t="s">
        <v>4868</v>
      </c>
      <c r="AB341" s="3" t="s">
        <v>3</v>
      </c>
      <c r="AC341" s="1" t="s">
        <v>255</v>
      </c>
      <c r="AD341" s="1" t="s">
        <v>36</v>
      </c>
      <c r="AE341" s="1" t="s">
        <v>111</v>
      </c>
      <c r="AF341" s="1" t="s">
        <v>196</v>
      </c>
      <c r="AG341" s="1" t="s">
        <v>196</v>
      </c>
      <c r="AH341" s="1" t="s">
        <v>24</v>
      </c>
    </row>
    <row r="342" spans="1:34" ht="14.25" customHeight="1">
      <c r="A342" s="1">
        <v>425</v>
      </c>
      <c r="B342" s="1" t="s">
        <v>5598</v>
      </c>
      <c r="C342" s="1" t="s">
        <v>84</v>
      </c>
      <c r="D342" s="1" t="s">
        <v>11</v>
      </c>
      <c r="E342" s="3" t="s">
        <v>21</v>
      </c>
      <c r="G342" s="1" t="s">
        <v>4346</v>
      </c>
      <c r="H342" s="1" t="s">
        <v>5785</v>
      </c>
      <c r="R342" t="s">
        <v>85</v>
      </c>
      <c r="W342" s="1" t="str">
        <f>K342&amp;L342&amp;M342&amp;N342&amp;O342&amp;P342&amp;Q342&amp;R342&amp;S342&amp;T342</f>
        <v>CI_ Referenced_ Document. Subtype. Code</v>
      </c>
      <c r="X342" s="1" cm="1">
        <f t="array" ref="X342">_xlfn.IFS(LEN(K342)&gt;0,1,LEN(L342)&gt;0,2,LEN(M342)&gt;0,3,LEN(N342)&gt;0,4,LEN(O342)&gt;0,5,LEN(P342)&gt;0,6,LEN(Q342)&gt;0,7,LEN(R342)&gt;0,8,LEN(S342)&gt;0,9,LEN(T342)&gt;0,10,LEN(U342)&gt;0,11,LEN(V342)&gt;0,12,TRUE,13)</f>
        <v>8</v>
      </c>
      <c r="Y342" s="1" t="str">
        <f>IF(OR("ASMA"=D342,"MA"=D342),"rsm:","ram:")&amp;
IF("ABIE"=D342,
  SUBSTITUTE(
    SUBSTITUTE(
      SUBSTITUTE(W342,". Details","Type"),
      "_",""
    ),
    " ",""
  ),
  IF("ASMA"=D342,
  SUBSTITUTE(
    SUBSTITUTE(
      SUBSTITUTE(W342,". Details",""),
      "_",""
    ),
    " ",""
  ),
  SUBSTITUTE(
    SUBSTITUTE(
      SUBSTITUTE(
        SUBSTITUTE(
          SUBSTITUTE(
            SUBSTITUTE(
              MID(W342,FIND(".",W342)+2,LEN(W342)-FIND(".",W342)-1),
              "_",""
            ),
            "Identification",""
          ),
          "Text",""
        ),
        ".",""
      ),
      " ",""
    ),
    "Identifier","ID"
  )
))</f>
        <v>ram:SubtypeCode</v>
      </c>
      <c r="Z342" s="1" t="str">
        <f>Z$338&amp;"/"&amp;Y342</f>
        <v>//rsm:CIIHSupplyChainTradeTransaction/ram:IncludedCIILSupplyChainTradeLineItem/ram:SpecifiedCIILSupplyChainTradeDelivery/ram:ReceivingAdviceReferencedCIReferencedDocument/ram:SubtypeCode</v>
      </c>
      <c r="AA342" s="1" t="s">
        <v>4869</v>
      </c>
      <c r="AB342" s="3" t="s">
        <v>3</v>
      </c>
      <c r="AC342" s="1" t="s">
        <v>314</v>
      </c>
      <c r="AD342" s="1" t="s">
        <v>53</v>
      </c>
      <c r="AE342" s="1" t="s">
        <v>50</v>
      </c>
      <c r="AF342" s="1" t="s">
        <v>196</v>
      </c>
      <c r="AG342" s="1" t="s">
        <v>196</v>
      </c>
      <c r="AH342" s="1" t="s">
        <v>24</v>
      </c>
    </row>
    <row r="343" spans="1:34" ht="14.25" customHeight="1">
      <c r="A343" s="1">
        <v>426</v>
      </c>
      <c r="B343" s="1" t="s">
        <v>5598</v>
      </c>
      <c r="C343" s="1" t="s">
        <v>1023</v>
      </c>
      <c r="D343" s="1" t="s">
        <v>19</v>
      </c>
      <c r="E343" s="3" t="s">
        <v>16</v>
      </c>
      <c r="G343" s="1" t="s">
        <v>4357</v>
      </c>
      <c r="H343" s="1" t="s">
        <v>5786</v>
      </c>
      <c r="N343" t="s">
        <v>1024</v>
      </c>
      <c r="W343" s="1" t="str">
        <f>K343&amp;L343&amp;M343&amp;N343&amp;O343&amp;P343&amp;Q343&amp;R343&amp;S343&amp;T343</f>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IF(OR("ASMA"=D343,"MA"=D343),"rsm:","ram:")&amp;
IF("ABIE"=D343,
  SUBSTITUTE(
    SUBSTITUTE(
      SUBSTITUTE(W343,". Details","Type"),
      "_",""
    ),
    " ",""
  ),
  IF("ASMA"=D343,
  SUBSTITUTE(
    SUBSTITUTE(
      SUBSTITUTE(W343,". Details",""),
      "_",""
    ),
    " ",""
  ),
  SUBSTITUTE(
    SUBSTITUTE(
      SUBSTITUTE(
        SUBSTITUTE(
          SUBSTITUTE(
            SUBSTITUTE(
              MID(W343,FIND(".",W343)+2,LEN(W343)-FIND(".",W343)-1),
              "_",""
            ),
            "Identification",""
          ),
          "Text",""
        ),
        ".",""
      ),
      " ",""
    ),
    "Identifier","ID"
  )
))</f>
        <v>ram:SpecifiedCIILSupplyChainTradeSettlement</v>
      </c>
      <c r="Z343" s="1" t="str">
        <f>Z$295&amp;"/"&amp;Y343</f>
        <v>//rsm:CIIHSupplyChainTradeTransaction/ram:IncludedCIILSupplyChainTradeLineItem/ram:SpecifiedCIILSupplyChainTradeSettlement</v>
      </c>
      <c r="AA343" s="1" t="s">
        <v>4870</v>
      </c>
      <c r="AB343" s="3" t="s">
        <v>3</v>
      </c>
      <c r="AC343" s="1" t="s">
        <v>255</v>
      </c>
      <c r="AD343" s="1" t="s">
        <v>36</v>
      </c>
      <c r="AE343" s="1" t="s">
        <v>233</v>
      </c>
      <c r="AF343" s="1" t="s">
        <v>196</v>
      </c>
      <c r="AG343" s="1" t="s">
        <v>196</v>
      </c>
      <c r="AH343" s="1" t="s">
        <v>24</v>
      </c>
    </row>
    <row r="344" spans="1:34" ht="14.25" customHeight="1">
      <c r="A344" s="1">
        <v>428</v>
      </c>
      <c r="B344" s="1" t="s">
        <v>5598</v>
      </c>
      <c r="C344" s="1" t="s">
        <v>307</v>
      </c>
      <c r="D344" s="1" t="s">
        <v>11</v>
      </c>
      <c r="E344" s="3" t="s">
        <v>16</v>
      </c>
      <c r="G344" s="1" t="s">
        <v>4359</v>
      </c>
      <c r="H344" s="1" t="s">
        <v>5787</v>
      </c>
      <c r="P344" t="s">
        <v>1025</v>
      </c>
      <c r="W344" s="1" t="str">
        <f>K344&amp;L344&amp;M344&amp;N344&amp;O344&amp;P344&amp;Q344&amp;R344&amp;S344&amp;T344</f>
        <v>CIIL_ Supply Chain_ Trade Settlement. Direction. Code</v>
      </c>
      <c r="X344" s="1" cm="1">
        <f t="array" ref="X344">_xlfn.IFS(LEN(K344)&gt;0,1,LEN(L344)&gt;0,2,LEN(M344)&gt;0,3,LEN(N344)&gt;0,4,LEN(O344)&gt;0,5,LEN(P344)&gt;0,6,LEN(Q344)&gt;0,7,LEN(R344)&gt;0,8,LEN(S344)&gt;0,9,LEN(T344)&gt;0,10,LEN(U344)&gt;0,11,LEN(V344)&gt;0,12,TRUE,13)</f>
        <v>6</v>
      </c>
      <c r="Y344" s="1" t="str">
        <f>IF(OR("ASMA"=D344,"MA"=D344),"rsm:","ram:")&amp;
IF("ABIE"=D344,
  SUBSTITUTE(
    SUBSTITUTE(
      SUBSTITUTE(W344,". Details","Type"),
      "_",""
    ),
    " ",""
  ),
  IF("ASMA"=D344,
  SUBSTITUTE(
    SUBSTITUTE(
      SUBSTITUTE(W344,". Details",""),
      "_",""
    ),
    " ",""
  ),
  SUBSTITUTE(
    SUBSTITUTE(
      SUBSTITUTE(
        SUBSTITUTE(
          SUBSTITUTE(
            SUBSTITUTE(
              MID(W344,FIND(".",W344)+2,LEN(W344)-FIND(".",W344)-1),
              "_",""
            ),
            "Identification",""
          ),
          "Text",""
        ),
        ".",""
      ),
      " ",""
    ),
    "Identifier","ID"
  )
))</f>
        <v>ram:DirectionCode</v>
      </c>
      <c r="Z344" s="1" t="str">
        <f>Z$343&amp;"/"&amp;Y344</f>
        <v>//rsm:CIIHSupplyChainTradeTransaction/ram:IncludedCIILSupplyChainTradeLineItem/ram:SpecifiedCIILSupplyChainTradeSettlement/ram:DirectionCode</v>
      </c>
      <c r="AA344" s="1" t="s">
        <v>4871</v>
      </c>
      <c r="AB344" s="3" t="s">
        <v>3</v>
      </c>
      <c r="AC344" s="1" t="s">
        <v>35</v>
      </c>
      <c r="AD344" s="1" t="s">
        <v>36</v>
      </c>
      <c r="AE344" s="1" t="s">
        <v>50</v>
      </c>
      <c r="AF344" s="1" t="s">
        <v>196</v>
      </c>
      <c r="AG344" s="1" t="s">
        <v>196</v>
      </c>
      <c r="AH344" s="1" t="s">
        <v>24</v>
      </c>
    </row>
    <row r="345" spans="1:34" ht="14.25" customHeight="1">
      <c r="A345" s="1">
        <v>429</v>
      </c>
      <c r="B345" s="1" t="s">
        <v>5598</v>
      </c>
      <c r="C345" s="1" t="s">
        <v>308</v>
      </c>
      <c r="D345" s="1" t="s">
        <v>19</v>
      </c>
      <c r="E345" s="3" t="s">
        <v>65</v>
      </c>
      <c r="G345" s="1" t="s">
        <v>4360</v>
      </c>
      <c r="H345" s="1" t="s">
        <v>4361</v>
      </c>
      <c r="P345" t="s">
        <v>309</v>
      </c>
      <c r="W345" s="1" t="str">
        <f>K345&amp;L345&amp;M345&amp;N345&amp;O345&amp;P345&amp;Q345&amp;R345&amp;S345&amp;T345</f>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5730</v>
      </c>
      <c r="AB345" s="3" t="s">
        <v>3</v>
      </c>
      <c r="AE345" s="1" t="s">
        <v>111</v>
      </c>
      <c r="AF345" s="1" t="s">
        <v>196</v>
      </c>
      <c r="AG345" s="1" t="s">
        <v>196</v>
      </c>
      <c r="AH345" s="1" t="s">
        <v>24</v>
      </c>
    </row>
    <row r="346" spans="1:34" ht="14.25" customHeight="1">
      <c r="A346" s="1">
        <v>431</v>
      </c>
      <c r="B346" s="1" t="s">
        <v>5598</v>
      </c>
      <c r="C346" s="1" t="s">
        <v>310</v>
      </c>
      <c r="D346" s="1" t="s">
        <v>11</v>
      </c>
      <c r="E346" s="3" t="s">
        <v>21</v>
      </c>
      <c r="G346" s="1" t="s">
        <v>4362</v>
      </c>
      <c r="H346" s="1" t="s">
        <v>5788</v>
      </c>
      <c r="R346" t="s">
        <v>311</v>
      </c>
      <c r="W346" s="1" t="str">
        <f>K346&amp;L346&amp;M346&amp;N346&amp;O346&amp;P346&amp;Q346&amp;R346&amp;S346&amp;T346</f>
        <v>CI_ Trade_ Allowance Charge. Charge. Indicator</v>
      </c>
      <c r="X346" s="1" cm="1">
        <f t="array" ref="X346">_xlfn.IFS(LEN(K346)&gt;0,1,LEN(L346)&gt;0,2,LEN(M346)&gt;0,3,LEN(N346)&gt;0,4,LEN(O346)&gt;0,5,LEN(P346)&gt;0,6,LEN(Q346)&gt;0,7,LEN(R346)&gt;0,8,LEN(S346)&gt;0,9,LEN(T346)&gt;0,10,LEN(U346)&gt;0,11,LEN(V346)&gt;0,12,TRUE,13)</f>
        <v>8</v>
      </c>
      <c r="Y346" s="1" t="str">
        <f>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Z$345&amp;"/"&amp;Y346</f>
        <v>//rsm:CIIHSupplyChainTradeTransaction/ram:IncludedCIILSupplyChainTradeLineItem/ram:SpecifiedCIILSupplyChainTradeSettlement/ram:SpecifiedCITradeAllowanceCharge[ram:ChargeIndicator/udt:Indicator=false()]/ram:ChargeIndicator</v>
      </c>
      <c r="AA346" s="1" t="s">
        <v>5731</v>
      </c>
      <c r="AB346" s="3" t="s">
        <v>3</v>
      </c>
      <c r="AC346" s="1" t="s">
        <v>29</v>
      </c>
      <c r="AD346" s="1" t="s">
        <v>30</v>
      </c>
      <c r="AE346" s="1" t="s">
        <v>106</v>
      </c>
      <c r="AF346" s="1" t="s">
        <v>196</v>
      </c>
      <c r="AG346" s="1" t="s">
        <v>196</v>
      </c>
      <c r="AH346" s="1" t="s">
        <v>24</v>
      </c>
    </row>
    <row r="347" spans="1:34" ht="14.25" customHeight="1">
      <c r="A347" s="1">
        <v>432</v>
      </c>
      <c r="B347" s="1" t="s">
        <v>5598</v>
      </c>
      <c r="C347" s="1" t="s">
        <v>3831</v>
      </c>
      <c r="D347" s="1" t="s">
        <v>11</v>
      </c>
      <c r="E347" s="3" t="s">
        <v>16</v>
      </c>
      <c r="G347" s="1" t="s">
        <v>4363</v>
      </c>
      <c r="H347" s="1" t="s">
        <v>4364</v>
      </c>
      <c r="R347" t="s">
        <v>3832</v>
      </c>
      <c r="W347" s="1" t="str">
        <f>K347&amp;L347&amp;M347&amp;N347&amp;O347&amp;P347&amp;Q347&amp;R347&amp;S347&amp;T347</f>
        <v>CI_ Trade_ Allowance Charge. Calculation. Percent</v>
      </c>
      <c r="X347" s="1" cm="1">
        <f t="array" ref="X347">_xlfn.IFS(LEN(K347)&gt;0,1,LEN(L347)&gt;0,2,LEN(M347)&gt;0,3,LEN(N347)&gt;0,4,LEN(O347)&gt;0,5,LEN(P347)&gt;0,6,LEN(Q347)&gt;0,7,LEN(R347)&gt;0,8,LEN(S347)&gt;0,9,LEN(T347)&gt;0,10,LEN(U347)&gt;0,11,LEN(V347)&gt;0,12,TRUE,13)</f>
        <v>8</v>
      </c>
      <c r="Y347" s="1" t="str">
        <f>IF(OR("ASMA"=D347,"MA"=D347),"rsm:","ram:")&amp;
IF("ABIE"=D347,
  SUBSTITUTE(
    SUBSTITUTE(
      SUBSTITUTE(W347,". Details","Type"),
      "_",""
    ),
    " ",""
  ),
  IF("ASMA"=D347,
  SUBSTITUTE(
    SUBSTITUTE(
      SUBSTITUTE(W347,". Details",""),
      "_",""
    ),
    " ",""
  ),
  SUBSTITUTE(
    SUBSTITUTE(
      SUBSTITUTE(
        SUBSTITUTE(
          SUBSTITUTE(
            SUBSTITUTE(
              MID(W347,FIND(".",W347)+2,LEN(W347)-FIND(".",W347)-1),
              "_",""
            ),
            "Identification",""
          ),
          "Text",""
        ),
        ".",""
      ),
      " ",""
    ),
    "Identifier","ID"
  )
))</f>
        <v>ram:CalculationPercent</v>
      </c>
      <c r="Z347" s="1" t="str">
        <f>Z$345&amp;"/"&amp;Y347</f>
        <v>//rsm:CIIHSupplyChainTradeTransaction/ram:IncludedCIILSupplyChainTradeLineItem/ram:SpecifiedCIILSupplyChainTradeSettlement/ram:SpecifiedCITradeAllowanceCharge[ram:ChargeIndicator/udt:Indicator=false()]/ram:CalculationPercent</v>
      </c>
      <c r="AA347" s="1" t="s">
        <v>5732</v>
      </c>
      <c r="AB347" s="3" t="s">
        <v>3</v>
      </c>
      <c r="AC347" s="1" t="s">
        <v>29</v>
      </c>
      <c r="AD347" s="1" t="s">
        <v>30</v>
      </c>
      <c r="AE347" s="1" t="s">
        <v>50</v>
      </c>
      <c r="AF347" s="1" t="s">
        <v>196</v>
      </c>
      <c r="AG347" s="1" t="s">
        <v>196</v>
      </c>
      <c r="AH347" s="1" t="s">
        <v>24</v>
      </c>
    </row>
    <row r="348" spans="1:34" ht="14.25" customHeight="1">
      <c r="A348" s="1">
        <v>433</v>
      </c>
      <c r="B348" s="1" t="s">
        <v>5598</v>
      </c>
      <c r="C348" s="1" t="s">
        <v>362</v>
      </c>
      <c r="D348" s="1" t="s">
        <v>11</v>
      </c>
      <c r="E348" s="3" t="s">
        <v>16</v>
      </c>
      <c r="G348" s="1" t="s">
        <v>4365</v>
      </c>
      <c r="H348" s="1" t="s">
        <v>4580</v>
      </c>
      <c r="R348" t="s">
        <v>363</v>
      </c>
      <c r="W348" s="1" t="str">
        <f>K348&amp;L348&amp;M348&amp;N348&amp;O348&amp;P348&amp;Q348&amp;R348&amp;S348&amp;T348</f>
        <v>CI_ Trade_ Allowance Charge. Actual. Amount</v>
      </c>
      <c r="X348" s="1" cm="1">
        <f t="array" ref="X348">_xlfn.IFS(LEN(K348)&gt;0,1,LEN(L348)&gt;0,2,LEN(M348)&gt;0,3,LEN(N348)&gt;0,4,LEN(O348)&gt;0,5,LEN(P348)&gt;0,6,LEN(Q348)&gt;0,7,LEN(R348)&gt;0,8,LEN(S348)&gt;0,9,LEN(T348)&gt;0,10,LEN(U348)&gt;0,11,LEN(V348)&gt;0,12,TRUE,13)</f>
        <v>8</v>
      </c>
      <c r="Y348" s="1" t="str">
        <f>IF(OR("ASMA"=D348,"MA"=D348),"rsm:","ram:")&amp;
IF("ABIE"=D348,
  SUBSTITUTE(
    SUBSTITUTE(
      SUBSTITUTE(W348,". Details","Type"),
      "_",""
    ),
    " ",""
  ),
  IF("ASMA"=D348,
  SUBSTITUTE(
    SUBSTITUTE(
      SUBSTITUTE(W348,". Details",""),
      "_",""
    ),
    " ",""
  ),
  SUBSTITUTE(
    SUBSTITUTE(
      SUBSTITUTE(
        SUBSTITUTE(
          SUBSTITUTE(
            SUBSTITUTE(
              MID(W348,FIND(".",W348)+2,LEN(W348)-FIND(".",W348)-1),
              "_",""
            ),
            "Identification",""
          ),
          "Text",""
        ),
        ".",""
      ),
      " ",""
    ),
    "Identifier","ID"
  )
))</f>
        <v>ram:ActualAmount</v>
      </c>
      <c r="Z348" s="1" t="str">
        <f>Z$345&amp;"/"&amp;Y348</f>
        <v>//rsm:CIIHSupplyChainTradeTransaction/ram:IncludedCIILSupplyChainTradeLineItem/ram:SpecifiedCIILSupplyChainTradeSettlement/ram:SpecifiedCITradeAllowanceCharge[ram:ChargeIndicator/udt:Indicator=false()]/ram:ActualAmount</v>
      </c>
      <c r="AA348" s="1" t="s">
        <v>5733</v>
      </c>
      <c r="AB348" s="3" t="s">
        <v>3</v>
      </c>
      <c r="AC348" s="1" t="s">
        <v>24</v>
      </c>
      <c r="AD348" s="1" t="s">
        <v>24</v>
      </c>
      <c r="AE348" s="1" t="s">
        <v>24</v>
      </c>
      <c r="AF348" s="1" t="s">
        <v>196</v>
      </c>
      <c r="AG348" s="1" t="s">
        <v>196</v>
      </c>
      <c r="AH348" s="1" t="s">
        <v>24</v>
      </c>
    </row>
    <row r="349" spans="1:34" ht="14.25" customHeight="1">
      <c r="A349" s="1">
        <v>434</v>
      </c>
      <c r="B349" s="1" t="s">
        <v>5598</v>
      </c>
      <c r="C349" s="1" t="s">
        <v>364</v>
      </c>
      <c r="D349" s="1" t="s">
        <v>11</v>
      </c>
      <c r="E349" s="3" t="s">
        <v>16</v>
      </c>
      <c r="G349" s="1" t="s">
        <v>4366</v>
      </c>
      <c r="H349" s="1" t="s">
        <v>4367</v>
      </c>
      <c r="R349" t="s">
        <v>365</v>
      </c>
      <c r="W349" s="1" t="str">
        <f>K349&amp;L349&amp;M349&amp;N349&amp;O349&amp;P349&amp;Q349&amp;R349&amp;S349&amp;T349</f>
        <v>CI_ Trade_ Allowance Charge. Reason. Code</v>
      </c>
      <c r="X349" s="1" cm="1">
        <f t="array" ref="X349">_xlfn.IFS(LEN(K349)&gt;0,1,LEN(L349)&gt;0,2,LEN(M349)&gt;0,3,LEN(N349)&gt;0,4,LEN(O349)&gt;0,5,LEN(P349)&gt;0,6,LEN(Q349)&gt;0,7,LEN(R349)&gt;0,8,LEN(S349)&gt;0,9,LEN(T349)&gt;0,10,LEN(U349)&gt;0,11,LEN(V349)&gt;0,12,TRUE,13)</f>
        <v>8</v>
      </c>
      <c r="Y349" s="1" t="str">
        <f>IF(OR("ASMA"=D349,"MA"=D349),"rsm:","ram:")&amp;
IF("ABIE"=D349,
  SUBSTITUTE(
    SUBSTITUTE(
      SUBSTITUTE(W349,". Details","Type"),
      "_",""
    ),
    " ",""
  ),
  IF("ASMA"=D349,
  SUBSTITUTE(
    SUBSTITUTE(
      SUBSTITUTE(W349,". Details",""),
      "_",""
    ),
    " ",""
  ),
  SUBSTITUTE(
    SUBSTITUTE(
      SUBSTITUTE(
        SUBSTITUTE(
          SUBSTITUTE(
            SUBSTITUTE(
              MID(W349,FIND(".",W349)+2,LEN(W349)-FIND(".",W349)-1),
              "_",""
            ),
            "Identification",""
          ),
          "Text",""
        ),
        ".",""
      ),
      " ",""
    ),
    "Identifier","ID"
  )
))</f>
        <v>ram:ReasonCode</v>
      </c>
      <c r="Z349" s="1" t="str">
        <f>Z$345&amp;"/"&amp;Y349</f>
        <v>//rsm:CIIHSupplyChainTradeTransaction/ram:IncludedCIILSupplyChainTradeLineItem/ram:SpecifiedCIILSupplyChainTradeSettlement/ram:SpecifiedCITradeAllowanceCharge[ram:ChargeIndicator/udt:Indicator=false()]/ram:ReasonCode</v>
      </c>
      <c r="AA349" s="1" t="s">
        <v>5734</v>
      </c>
      <c r="AB349" s="3" t="s">
        <v>3</v>
      </c>
      <c r="AC349" s="1" t="s">
        <v>24</v>
      </c>
      <c r="AD349" s="1" t="s">
        <v>24</v>
      </c>
      <c r="AE349" s="1" t="s">
        <v>24</v>
      </c>
      <c r="AF349" s="1" t="s">
        <v>196</v>
      </c>
      <c r="AG349" s="1" t="s">
        <v>196</v>
      </c>
      <c r="AH349" s="1" t="s">
        <v>24</v>
      </c>
    </row>
    <row r="350" spans="1:34" ht="14.25" customHeight="1">
      <c r="A350" s="1">
        <v>435</v>
      </c>
      <c r="B350" s="1" t="s">
        <v>5598</v>
      </c>
      <c r="C350" s="1" t="s">
        <v>366</v>
      </c>
      <c r="D350" s="1" t="s">
        <v>11</v>
      </c>
      <c r="E350" s="3" t="s">
        <v>16</v>
      </c>
      <c r="G350" s="1" t="s">
        <v>4368</v>
      </c>
      <c r="H350" s="1" t="s">
        <v>4369</v>
      </c>
      <c r="R350" t="s">
        <v>367</v>
      </c>
      <c r="W350" s="1" t="str">
        <f>K350&amp;L350&amp;M350&amp;N350&amp;O350&amp;P350&amp;Q350&amp;R350&amp;S350&amp;T350</f>
        <v>CI_ Trade_ Allowance Charge. Reason. Text</v>
      </c>
      <c r="X350" s="1" cm="1">
        <f t="array" ref="X350">_xlfn.IFS(LEN(K350)&gt;0,1,LEN(L350)&gt;0,2,LEN(M350)&gt;0,3,LEN(N350)&gt;0,4,LEN(O350)&gt;0,5,LEN(P350)&gt;0,6,LEN(Q350)&gt;0,7,LEN(R350)&gt;0,8,LEN(S350)&gt;0,9,LEN(T350)&gt;0,10,LEN(U350)&gt;0,11,LEN(V350)&gt;0,12,TRUE,13)</f>
        <v>8</v>
      </c>
      <c r="Y350" s="1" t="str">
        <f>IF(OR("ASMA"=D350,"MA"=D350),"rsm:","ram:")&amp;
IF("ABIE"=D350,
  SUBSTITUTE(
    SUBSTITUTE(
      SUBSTITUTE(W350,". Details","Type"),
      "_",""
    ),
    " ",""
  ),
  IF("ASMA"=D350,
  SUBSTITUTE(
    SUBSTITUTE(
      SUBSTITUTE(W350,". Details",""),
      "_",""
    ),
    " ",""
  ),
  SUBSTITUTE(
    SUBSTITUTE(
      SUBSTITUTE(
        SUBSTITUTE(
          SUBSTITUTE(
            SUBSTITUTE(
              MID(W350,FIND(".",W350)+2,LEN(W350)-FIND(".",W350)-1),
              "_",""
            ),
            "Identification",""
          ),
          "Text",""
        ),
        ".",""
      ),
      " ",""
    ),
    "Identifier","ID"
  )
))</f>
        <v>ram:Reason</v>
      </c>
      <c r="Z350" s="1" t="str">
        <f>Z$345&amp;"/"&amp;Y350</f>
        <v>//rsm:CIIHSupplyChainTradeTransaction/ram:IncludedCIILSupplyChainTradeLineItem/ram:SpecifiedCIILSupplyChainTradeSettlement/ram:SpecifiedCITradeAllowanceCharge[ram:ChargeIndicator/udt:Indicator=false()]/ram:Reason</v>
      </c>
      <c r="AA350" s="1" t="s">
        <v>5735</v>
      </c>
      <c r="AB350" s="3" t="s">
        <v>3</v>
      </c>
      <c r="AC350" s="1" t="s">
        <v>73</v>
      </c>
      <c r="AD350" s="1" t="s">
        <v>59</v>
      </c>
      <c r="AE350" s="1" t="s">
        <v>50</v>
      </c>
      <c r="AF350" s="1" t="s">
        <v>196</v>
      </c>
      <c r="AG350" s="1" t="s">
        <v>196</v>
      </c>
      <c r="AH350" s="1" t="s">
        <v>24</v>
      </c>
    </row>
    <row r="351" spans="1:34" ht="14.25" customHeight="1">
      <c r="A351" s="1">
        <v>436</v>
      </c>
      <c r="B351" s="1" t="s">
        <v>5598</v>
      </c>
      <c r="C351" s="1" t="s">
        <v>3833</v>
      </c>
      <c r="D351" s="1" t="s">
        <v>11</v>
      </c>
      <c r="E351" s="3" t="s">
        <v>16</v>
      </c>
      <c r="G351" s="1" t="s">
        <v>5289</v>
      </c>
      <c r="H351" s="1" t="s">
        <v>4370</v>
      </c>
      <c r="R351" t="s">
        <v>3834</v>
      </c>
      <c r="W351" s="1" t="str">
        <f>K351&amp;L351&amp;M351&amp;N351&amp;O351&amp;P351&amp;Q351&amp;R351&amp;S351&amp;T351</f>
        <v>CI_ Trade_ Allowance Charge. Basis. Amount</v>
      </c>
      <c r="X351" s="1" cm="1">
        <f t="array" ref="X351">_xlfn.IFS(LEN(K351)&gt;0,1,LEN(L351)&gt;0,2,LEN(M351)&gt;0,3,LEN(N351)&gt;0,4,LEN(O351)&gt;0,5,LEN(P351)&gt;0,6,LEN(Q351)&gt;0,7,LEN(R351)&gt;0,8,LEN(S351)&gt;0,9,LEN(T351)&gt;0,10,LEN(U351)&gt;0,11,LEN(V351)&gt;0,12,TRUE,13)</f>
        <v>8</v>
      </c>
      <c r="Y351" s="1" t="str">
        <f>IF(OR("ASMA"=D351,"MA"=D351),"rsm:","ram:")&amp;
IF("ABIE"=D351,
  SUBSTITUTE(
    SUBSTITUTE(
      SUBSTITUTE(W351,". Details","Type"),
      "_",""
    ),
    " ",""
  ),
  IF("ASMA"=D351,
  SUBSTITUTE(
    SUBSTITUTE(
      SUBSTITUTE(W351,". Details",""),
      "_",""
    ),
    " ",""
  ),
  SUBSTITUTE(
    SUBSTITUTE(
      SUBSTITUTE(
        SUBSTITUTE(
          SUBSTITUTE(
            SUBSTITUTE(
              MID(W351,FIND(".",W351)+2,LEN(W351)-FIND(".",W351)-1),
              "_",""
            ),
            "Identification",""
          ),
          "Text",""
        ),
        ".",""
      ),
      " ",""
    ),
    "Identifier","ID"
  )
))</f>
        <v>ram:BasisAmount</v>
      </c>
      <c r="Z351" s="1" t="str">
        <f>Z$345&amp;"/"&amp;Y351</f>
        <v>//rsm:CIIHSupplyChainTradeTransaction/ram:IncludedCIILSupplyChainTradeLineItem/ram:SpecifiedCIILSupplyChainTradeSettlement/ram:SpecifiedCITradeAllowanceCharge[ram:ChargeIndicator/udt:Indicator=false()]/ram:BasisAmount</v>
      </c>
      <c r="AA351" s="1" t="s">
        <v>5736</v>
      </c>
      <c r="AB351" s="3" t="s">
        <v>3</v>
      </c>
      <c r="AC351" s="1" t="s">
        <v>73</v>
      </c>
      <c r="AD351" s="1" t="s">
        <v>59</v>
      </c>
      <c r="AE351" s="1" t="s">
        <v>50</v>
      </c>
      <c r="AF351" s="1" t="s">
        <v>196</v>
      </c>
      <c r="AG351" s="1" t="s">
        <v>196</v>
      </c>
      <c r="AH351" s="1" t="s">
        <v>24</v>
      </c>
    </row>
    <row r="352" spans="1:34" ht="14.25" customHeight="1">
      <c r="A352" s="1">
        <v>437</v>
      </c>
      <c r="B352" s="1" t="s">
        <v>5598</v>
      </c>
      <c r="C352" s="1" t="s">
        <v>223</v>
      </c>
      <c r="D352" s="1" t="s">
        <v>19</v>
      </c>
      <c r="E352" s="3" t="s">
        <v>65</v>
      </c>
      <c r="G352" s="1" t="s">
        <v>4371</v>
      </c>
      <c r="H352" s="1" t="s">
        <v>4372</v>
      </c>
      <c r="R352" t="s">
        <v>224</v>
      </c>
      <c r="W352" s="1" t="str">
        <f>K352&amp;L352&amp;M352&amp;N352&amp;O352&amp;P352&amp;Q352&amp;R352&amp;S352&amp;T352</f>
        <v>CI_ Trade_ Allowance Charge. Category. CI_ Trade_ Tax</v>
      </c>
      <c r="X352" s="1" cm="1">
        <f t="array" ref="X352">_xlfn.IFS(LEN(K352)&gt;0,1,LEN(L352)&gt;0,2,LEN(M352)&gt;0,3,LEN(N352)&gt;0,4,LEN(O352)&gt;0,5,LEN(P352)&gt;0,6,LEN(Q352)&gt;0,7,LEN(R352)&gt;0,8,LEN(S352)&gt;0,9,LEN(T352)&gt;0,10,LEN(U352)&gt;0,11,LEN(V352)&gt;0,12,TRUE,13)</f>
        <v>8</v>
      </c>
      <c r="Y352" s="1" t="str">
        <f>IF(OR("ASMA"=D352,"MA"=D352),"rsm:","ram:")&amp;
IF("ABIE"=D352,
  SUBSTITUTE(
    SUBSTITUTE(
      SUBSTITUTE(W352,". Details","Type"),
      "_",""
    ),
    " ",""
  ),
  IF("ASMA"=D352,
  SUBSTITUTE(
    SUBSTITUTE(
      SUBSTITUTE(W352,". Details",""),
      "_",""
    ),
    " ",""
  ),
  SUBSTITUTE(
    SUBSTITUTE(
      SUBSTITUTE(
        SUBSTITUTE(
          SUBSTITUTE(
            SUBSTITUTE(
              MID(W352,FIND(".",W352)+2,LEN(W352)-FIND(".",W352)-1),
              "_",""
            ),
            "Identification",""
          ),
          "Text",""
        ),
        ".",""
      ),
      " ",""
    ),
    "Identifier","ID"
  )
))</f>
        <v>ram:CategoryCITradeTax</v>
      </c>
      <c r="Z352" s="1" t="str">
        <f>Z$345&amp;"/"&amp;Y352</f>
        <v>//rsm:CIIHSupplyChainTradeTransaction/ram:IncludedCIILSupplyChainTradeLineItem/ram:SpecifiedCIILSupplyChainTradeSettlement/ram:SpecifiedCITradeAllowanceCharge[ram:ChargeIndicator/udt:Indicator=false()]/ram:CategoryCITradeTax</v>
      </c>
      <c r="AA352" s="1" t="s">
        <v>5737</v>
      </c>
      <c r="AB352" s="3" t="s">
        <v>3</v>
      </c>
      <c r="AC352" s="1" t="s">
        <v>24</v>
      </c>
      <c r="AD352" s="1" t="s">
        <v>24</v>
      </c>
      <c r="AE352" s="1" t="s">
        <v>24</v>
      </c>
      <c r="AF352" s="1" t="s">
        <v>196</v>
      </c>
      <c r="AG352" s="1" t="s">
        <v>196</v>
      </c>
      <c r="AH352" s="1" t="s">
        <v>24</v>
      </c>
    </row>
    <row r="353" spans="1:34" ht="14.25" customHeight="1">
      <c r="A353" s="1">
        <v>439</v>
      </c>
      <c r="B353" s="1" t="s">
        <v>5598</v>
      </c>
      <c r="C353" s="1" t="s">
        <v>227</v>
      </c>
      <c r="D353" s="1" t="s">
        <v>11</v>
      </c>
      <c r="E353" s="3" t="s">
        <v>21</v>
      </c>
      <c r="G353" s="1" t="s">
        <v>4373</v>
      </c>
      <c r="H353" s="1" t="s">
        <v>4374</v>
      </c>
      <c r="T353" t="s">
        <v>228</v>
      </c>
      <c r="W353" s="1" t="str">
        <f>K353&amp;L353&amp;M353&amp;N353&amp;O353&amp;P353&amp;Q353&amp;R353&amp;S353&amp;T353</f>
        <v>CI_ Trade_ Tax. Calculated. Rate</v>
      </c>
      <c r="X353" s="1" cm="1">
        <f t="array" ref="X353">_xlfn.IFS(LEN(K353)&gt;0,1,LEN(L353)&gt;0,2,LEN(M353)&gt;0,3,LEN(N353)&gt;0,4,LEN(O353)&gt;0,5,LEN(P353)&gt;0,6,LEN(Q353)&gt;0,7,LEN(R353)&gt;0,8,LEN(S353)&gt;0,9,LEN(T353)&gt;0,10,LEN(U353)&gt;0,11,LEN(V353)&gt;0,12,TRUE,13)</f>
        <v>10</v>
      </c>
      <c r="Y353" s="1" t="str">
        <f>IF(OR("ASMA"=D353,"MA"=D353),"rsm:","ram:")&amp;
IF("ABIE"=D353,
  SUBSTITUTE(
    SUBSTITUTE(
      SUBSTITUTE(W353,". Details","Type"),
      "_",""
    ),
    " ",""
  ),
  IF("ASMA"=D353,
  SUBSTITUTE(
    SUBSTITUTE(
      SUBSTITUTE(W353,". Details",""),
      "_",""
    ),
    " ",""
  ),
  SUBSTITUTE(
    SUBSTITUTE(
      SUBSTITUTE(
        SUBSTITUTE(
          SUBSTITUTE(
            SUBSTITUTE(
              MID(W353,FIND(".",W353)+2,LEN(W353)-FIND(".",W353)-1),
              "_",""
            ),
            "Identification",""
          ),
          "Text",""
        ),
        ".",""
      ),
      " ",""
    ),
    "Identifier","ID"
  )
))</f>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5738</v>
      </c>
      <c r="AB353" s="3" t="s">
        <v>3</v>
      </c>
      <c r="AC353" s="1" t="s">
        <v>255</v>
      </c>
      <c r="AD353" s="1" t="s">
        <v>36</v>
      </c>
      <c r="AE353" s="1" t="s">
        <v>50</v>
      </c>
      <c r="AF353" s="1" t="s">
        <v>196</v>
      </c>
      <c r="AG353" s="1" t="s">
        <v>196</v>
      </c>
      <c r="AH353" s="1" t="s">
        <v>24</v>
      </c>
    </row>
    <row r="354" spans="1:34" ht="14.25" customHeight="1">
      <c r="A354" s="1">
        <v>440</v>
      </c>
      <c r="B354" s="1" t="s">
        <v>5598</v>
      </c>
      <c r="C354" s="1" t="s">
        <v>231</v>
      </c>
      <c r="D354" s="1" t="s">
        <v>11</v>
      </c>
      <c r="E354" s="3" t="s">
        <v>21</v>
      </c>
      <c r="G354" s="1" t="s">
        <v>4375</v>
      </c>
      <c r="H354" s="1" t="s">
        <v>4376</v>
      </c>
      <c r="T354" t="s">
        <v>232</v>
      </c>
      <c r="W354" s="1" t="str">
        <f>K354&amp;L354&amp;M354&amp;N354&amp;O354&amp;P354&amp;Q354&amp;R354&amp;S354&amp;T354</f>
        <v>CI_ Trade_ Tax. Category. Code</v>
      </c>
      <c r="X354" s="1" cm="1">
        <f t="array" ref="X354">_xlfn.IFS(LEN(K354)&gt;0,1,LEN(L354)&gt;0,2,LEN(M354)&gt;0,3,LEN(N354)&gt;0,4,LEN(O354)&gt;0,5,LEN(P354)&gt;0,6,LEN(Q354)&gt;0,7,LEN(R354)&gt;0,8,LEN(S354)&gt;0,9,LEN(T354)&gt;0,10,LEN(U354)&gt;0,11,LEN(V354)&gt;0,12,TRUE,13)</f>
        <v>10</v>
      </c>
      <c r="Y354" s="1" t="str">
        <f>IF(OR("ASMA"=D354,"MA"=D354),"rsm:","ram:")&amp;
IF("ABIE"=D354,
  SUBSTITUTE(
    SUBSTITUTE(
      SUBSTITUTE(W354,". Details","Type"),
      "_",""
    ),
    " ",""
  ),
  IF("ASMA"=D354,
  SUBSTITUTE(
    SUBSTITUTE(
      SUBSTITUTE(W354,". Details",""),
      "_",""
    ),
    " ",""
  ),
  SUBSTITUTE(
    SUBSTITUTE(
      SUBSTITUTE(
        SUBSTITUTE(
          SUBSTITUTE(
            SUBSTITUTE(
              MID(W354,FIND(".",W354)+2,LEN(W354)-FIND(".",W354)-1),
              "_",""
            ),
            "Identification",""
          ),
          "Text",""
        ),
        ".",""
      ),
      " ",""
    ),
    "Identifier","ID"
  )
))</f>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5739</v>
      </c>
      <c r="AB354" s="3" t="s">
        <v>3</v>
      </c>
      <c r="AC354" s="1" t="s">
        <v>255</v>
      </c>
      <c r="AD354" s="1" t="s">
        <v>36</v>
      </c>
      <c r="AE354" s="1" t="s">
        <v>50</v>
      </c>
      <c r="AF354" s="1" t="s">
        <v>196</v>
      </c>
      <c r="AG354" s="1" t="s">
        <v>196</v>
      </c>
      <c r="AH354" s="1" t="s">
        <v>24</v>
      </c>
    </row>
    <row r="355" spans="1:34" ht="14.25" customHeight="1">
      <c r="A355" s="1">
        <v>441</v>
      </c>
      <c r="B355" s="1" t="s">
        <v>5598</v>
      </c>
      <c r="C355" s="1" t="s">
        <v>308</v>
      </c>
      <c r="D355" s="1" t="s">
        <v>19</v>
      </c>
      <c r="E355" s="3" t="s">
        <v>65</v>
      </c>
      <c r="G355" s="1" t="s">
        <v>4377</v>
      </c>
      <c r="H355" s="1" t="s">
        <v>4378</v>
      </c>
      <c r="P355" t="s">
        <v>309</v>
      </c>
      <c r="W355" s="1" t="str">
        <f>K355&amp;L355&amp;M355&amp;N355&amp;O355&amp;P355&amp;Q355&amp;R355&amp;S355&amp;T355</f>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5740</v>
      </c>
      <c r="AB355" s="3" t="s">
        <v>3</v>
      </c>
      <c r="AC355" s="1" t="s">
        <v>255</v>
      </c>
      <c r="AD355" s="1" t="s">
        <v>36</v>
      </c>
      <c r="AE355" s="1" t="s">
        <v>50</v>
      </c>
      <c r="AF355" s="1" t="s">
        <v>196</v>
      </c>
      <c r="AG355" s="1" t="s">
        <v>196</v>
      </c>
      <c r="AH355" s="1" t="s">
        <v>24</v>
      </c>
    </row>
    <row r="356" spans="1:34" ht="14.25" customHeight="1">
      <c r="A356" s="1">
        <v>443</v>
      </c>
      <c r="B356" s="1" t="s">
        <v>5598</v>
      </c>
      <c r="C356" s="1" t="s">
        <v>310</v>
      </c>
      <c r="D356" s="1" t="s">
        <v>11</v>
      </c>
      <c r="E356" s="3" t="s">
        <v>21</v>
      </c>
      <c r="G356" s="1" t="s">
        <v>4379</v>
      </c>
      <c r="H356" s="1" t="s">
        <v>5789</v>
      </c>
      <c r="R356" t="s">
        <v>311</v>
      </c>
      <c r="W356" s="1" t="str">
        <f>K356&amp;L356&amp;M356&amp;N356&amp;O356&amp;P356&amp;Q356&amp;R356&amp;S356&amp;T356</f>
        <v>CI_ Trade_ Allowance Charge. Charge. Indicator</v>
      </c>
      <c r="X356" s="1" cm="1">
        <f t="array" ref="X356">_xlfn.IFS(LEN(K356)&gt;0,1,LEN(L356)&gt;0,2,LEN(M356)&gt;0,3,LEN(N356)&gt;0,4,LEN(O356)&gt;0,5,LEN(P356)&gt;0,6,LEN(Q356)&gt;0,7,LEN(R356)&gt;0,8,LEN(S356)&gt;0,9,LEN(T356)&gt;0,10,LEN(U356)&gt;0,11,LEN(V356)&gt;0,12,TRUE,13)</f>
        <v>8</v>
      </c>
      <c r="Y356" s="1" t="str">
        <f>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Z$355&amp;"/"&amp;Y356</f>
        <v>//rsm:CIIHSupplyChainTradeTransaction/ram:IncludedCIILSupplyChainTradeLineItem/ram:SpecifiedCIILSupplyChainTradeSettlement/ram:SpecifiedCITradeAllowanceCharge[ram:ChargeIndicator/udt:Indicator=true()]/ram:ChargeIndicator</v>
      </c>
      <c r="AA356" s="1" t="s">
        <v>5741</v>
      </c>
      <c r="AB356" s="3" t="s">
        <v>3</v>
      </c>
      <c r="AC356" s="1" t="s">
        <v>24</v>
      </c>
      <c r="AD356" s="1" t="s">
        <v>24</v>
      </c>
      <c r="AE356" s="1" t="s">
        <v>24</v>
      </c>
      <c r="AF356" s="1" t="s">
        <v>196</v>
      </c>
      <c r="AG356" s="1" t="s">
        <v>196</v>
      </c>
      <c r="AH356" s="1" t="s">
        <v>24</v>
      </c>
    </row>
    <row r="357" spans="1:34" ht="14.25" customHeight="1">
      <c r="A357" s="1">
        <v>444</v>
      </c>
      <c r="B357" s="1" t="s">
        <v>5598</v>
      </c>
      <c r="C357" s="1" t="s">
        <v>3831</v>
      </c>
      <c r="D357" s="1" t="s">
        <v>11</v>
      </c>
      <c r="E357" s="3" t="s">
        <v>16</v>
      </c>
      <c r="G357" s="1" t="s">
        <v>4381</v>
      </c>
      <c r="H357" s="1" t="s">
        <v>4382</v>
      </c>
      <c r="R357" t="s">
        <v>3832</v>
      </c>
      <c r="W357" s="1" t="str">
        <f>K357&amp;L357&amp;M357&amp;N357&amp;O357&amp;P357&amp;Q357&amp;R357&amp;S357&amp;T357</f>
        <v>CI_ Trade_ Allowance Charge. Calculation. Percent</v>
      </c>
      <c r="X357" s="1" cm="1">
        <f t="array" ref="X357">_xlfn.IFS(LEN(K357)&gt;0,1,LEN(L357)&gt;0,2,LEN(M357)&gt;0,3,LEN(N357)&gt;0,4,LEN(O357)&gt;0,5,LEN(P357)&gt;0,6,LEN(Q357)&gt;0,7,LEN(R357)&gt;0,8,LEN(S357)&gt;0,9,LEN(T357)&gt;0,10,LEN(U357)&gt;0,11,LEN(V357)&gt;0,12,TRUE,13)</f>
        <v>8</v>
      </c>
      <c r="Y357" s="1" t="str">
        <f>IF(OR("ASMA"=D357,"MA"=D357),"rsm:","ram:")&amp;
IF("ABIE"=D357,
  SUBSTITUTE(
    SUBSTITUTE(
      SUBSTITUTE(W357,". Details","Type"),
      "_",""
    ),
    " ",""
  ),
  IF("ASMA"=D357,
  SUBSTITUTE(
    SUBSTITUTE(
      SUBSTITUTE(W357,". Details",""),
      "_",""
    ),
    " ",""
  ),
  SUBSTITUTE(
    SUBSTITUTE(
      SUBSTITUTE(
        SUBSTITUTE(
          SUBSTITUTE(
            SUBSTITUTE(
              MID(W357,FIND(".",W357)+2,LEN(W357)-FIND(".",W357)-1),
              "_",""
            ),
            "Identification",""
          ),
          "Text",""
        ),
        ".",""
      ),
      " ",""
    ),
    "Identifier","ID"
  )
))</f>
        <v>ram:CalculationPercent</v>
      </c>
      <c r="Z357" s="1" t="str">
        <f>Z$355&amp;"/"&amp;Y357</f>
        <v>//rsm:CIIHSupplyChainTradeTransaction/ram:IncludedCIILSupplyChainTradeLineItem/ram:SpecifiedCIILSupplyChainTradeSettlement/ram:SpecifiedCITradeAllowanceCharge[ram:ChargeIndicator/udt:Indicator=true()]/ram:CalculationPercent</v>
      </c>
      <c r="AA357" s="1" t="s">
        <v>5742</v>
      </c>
      <c r="AB357" s="3" t="s">
        <v>3</v>
      </c>
      <c r="AC357" s="1" t="s">
        <v>24</v>
      </c>
      <c r="AD357" s="1" t="s">
        <v>24</v>
      </c>
      <c r="AE357" s="1" t="s">
        <v>24</v>
      </c>
      <c r="AF357" s="1" t="s">
        <v>196</v>
      </c>
      <c r="AG357" s="1" t="s">
        <v>196</v>
      </c>
      <c r="AH357" s="1" t="s">
        <v>24</v>
      </c>
    </row>
    <row r="358" spans="1:34" ht="14.25" customHeight="1">
      <c r="A358" s="1">
        <v>445</v>
      </c>
      <c r="B358" s="1" t="s">
        <v>5598</v>
      </c>
      <c r="C358" s="1" t="s">
        <v>362</v>
      </c>
      <c r="D358" s="1" t="s">
        <v>11</v>
      </c>
      <c r="E358" s="3" t="s">
        <v>16</v>
      </c>
      <c r="G358" s="1" t="s">
        <v>4383</v>
      </c>
      <c r="H358" s="1" t="s">
        <v>4581</v>
      </c>
      <c r="R358" t="s">
        <v>363</v>
      </c>
      <c r="W358" s="1" t="str">
        <f>K358&amp;L358&amp;M358&amp;N358&amp;O358&amp;P358&amp;Q358&amp;R358&amp;S358&amp;T358</f>
        <v>CI_ Trade_ Allowance Charge. Actual. Amount</v>
      </c>
      <c r="X358" s="1" cm="1">
        <f t="array" ref="X358">_xlfn.IFS(LEN(K358)&gt;0,1,LEN(L358)&gt;0,2,LEN(M358)&gt;0,3,LEN(N358)&gt;0,4,LEN(O358)&gt;0,5,LEN(P358)&gt;0,6,LEN(Q358)&gt;0,7,LEN(R358)&gt;0,8,LEN(S358)&gt;0,9,LEN(T358)&gt;0,10,LEN(U358)&gt;0,11,LEN(V358)&gt;0,12,TRUE,13)</f>
        <v>8</v>
      </c>
      <c r="Y358" s="1" t="str">
        <f>IF(OR("ASMA"=D358,"MA"=D358),"rsm:","ram:")&amp;
IF("ABIE"=D358,
  SUBSTITUTE(
    SUBSTITUTE(
      SUBSTITUTE(W358,". Details","Type"),
      "_",""
    ),
    " ",""
  ),
  IF("ASMA"=D358,
  SUBSTITUTE(
    SUBSTITUTE(
      SUBSTITUTE(W358,". Details",""),
      "_",""
    ),
    " ",""
  ),
  SUBSTITUTE(
    SUBSTITUTE(
      SUBSTITUTE(
        SUBSTITUTE(
          SUBSTITUTE(
            SUBSTITUTE(
              MID(W358,FIND(".",W358)+2,LEN(W358)-FIND(".",W358)-1),
              "_",""
            ),
            "Identification",""
          ),
          "Text",""
        ),
        ".",""
      ),
      " ",""
    ),
    "Identifier","ID"
  )
))</f>
        <v>ram:ActualAmount</v>
      </c>
      <c r="Z358" s="1" t="str">
        <f>Z$355&amp;"/"&amp;Y358</f>
        <v>//rsm:CIIHSupplyChainTradeTransaction/ram:IncludedCIILSupplyChainTradeLineItem/ram:SpecifiedCIILSupplyChainTradeSettlement/ram:SpecifiedCITradeAllowanceCharge[ram:ChargeIndicator/udt:Indicator=true()]/ram:ActualAmount</v>
      </c>
      <c r="AA358" s="1" t="s">
        <v>5743</v>
      </c>
      <c r="AB358" s="3" t="s">
        <v>3</v>
      </c>
      <c r="AC358" s="1" t="s">
        <v>691</v>
      </c>
      <c r="AD358" s="1" t="s">
        <v>53</v>
      </c>
      <c r="AE358" s="1" t="s">
        <v>50</v>
      </c>
      <c r="AF358" s="1" t="s">
        <v>196</v>
      </c>
      <c r="AG358" s="1" t="s">
        <v>196</v>
      </c>
      <c r="AH358" s="1" t="s">
        <v>24</v>
      </c>
    </row>
    <row r="359" spans="1:34" ht="14.25" customHeight="1">
      <c r="A359" s="1">
        <v>446</v>
      </c>
      <c r="B359" s="1" t="s">
        <v>5598</v>
      </c>
      <c r="C359" s="1" t="s">
        <v>364</v>
      </c>
      <c r="D359" s="1" t="s">
        <v>11</v>
      </c>
      <c r="E359" s="3" t="s">
        <v>16</v>
      </c>
      <c r="G359" s="1" t="s">
        <v>4384</v>
      </c>
      <c r="H359" s="1" t="s">
        <v>4385</v>
      </c>
      <c r="R359" t="s">
        <v>365</v>
      </c>
      <c r="W359" s="1" t="str">
        <f>K359&amp;L359&amp;M359&amp;N359&amp;O359&amp;P359&amp;Q359&amp;R359&amp;S359&amp;T359</f>
        <v>CI_ Trade_ Allowance Charge. Reason. Code</v>
      </c>
      <c r="X359" s="1" cm="1">
        <f t="array" ref="X359">_xlfn.IFS(LEN(K359)&gt;0,1,LEN(L359)&gt;0,2,LEN(M359)&gt;0,3,LEN(N359)&gt;0,4,LEN(O359)&gt;0,5,LEN(P359)&gt;0,6,LEN(Q359)&gt;0,7,LEN(R359)&gt;0,8,LEN(S359)&gt;0,9,LEN(T359)&gt;0,10,LEN(U359)&gt;0,11,LEN(V359)&gt;0,12,TRUE,13)</f>
        <v>8</v>
      </c>
      <c r="Y359" s="1" t="str">
        <f>IF(OR("ASMA"=D359,"MA"=D359),"rsm:","ram:")&amp;
IF("ABIE"=D359,
  SUBSTITUTE(
    SUBSTITUTE(
      SUBSTITUTE(W359,". Details","Type"),
      "_",""
    ),
    " ",""
  ),
  IF("ASMA"=D359,
  SUBSTITUTE(
    SUBSTITUTE(
      SUBSTITUTE(W359,". Details",""),
      "_",""
    ),
    " ",""
  ),
  SUBSTITUTE(
    SUBSTITUTE(
      SUBSTITUTE(
        SUBSTITUTE(
          SUBSTITUTE(
            SUBSTITUTE(
              MID(W359,FIND(".",W359)+2,LEN(W359)-FIND(".",W359)-1),
              "_",""
            ),
            "Identification",""
          ),
          "Text",""
        ),
        ".",""
      ),
      " ",""
    ),
    "Identifier","ID"
  )
))</f>
        <v>ram:ReasonCode</v>
      </c>
      <c r="Z359" s="1" t="str">
        <f>Z$355&amp;"/"&amp;Y359</f>
        <v>//rsm:CIIHSupplyChainTradeTransaction/ram:IncludedCIILSupplyChainTradeLineItem/ram:SpecifiedCIILSupplyChainTradeSettlement/ram:SpecifiedCITradeAllowanceCharge[ram:ChargeIndicator/udt:Indicator=true()]/ram:ReasonCode</v>
      </c>
      <c r="AA359" s="1" t="s">
        <v>5744</v>
      </c>
      <c r="AB359" s="3" t="s">
        <v>3</v>
      </c>
      <c r="AC359" s="1" t="s">
        <v>35</v>
      </c>
      <c r="AD359" s="1" t="s">
        <v>36</v>
      </c>
      <c r="AE359" s="1" t="s">
        <v>50</v>
      </c>
      <c r="AF359" s="1" t="s">
        <v>196</v>
      </c>
      <c r="AG359" s="1" t="s">
        <v>196</v>
      </c>
      <c r="AH359" s="1" t="s">
        <v>24</v>
      </c>
    </row>
    <row r="360" spans="1:34" ht="14.25" customHeight="1">
      <c r="A360" s="1">
        <v>447</v>
      </c>
      <c r="B360" s="1" t="s">
        <v>5598</v>
      </c>
      <c r="C360" s="1" t="s">
        <v>366</v>
      </c>
      <c r="D360" s="1" t="s">
        <v>11</v>
      </c>
      <c r="E360" s="3" t="s">
        <v>16</v>
      </c>
      <c r="G360" s="1" t="s">
        <v>4386</v>
      </c>
      <c r="H360" s="1" t="s">
        <v>4387</v>
      </c>
      <c r="R360" t="s">
        <v>367</v>
      </c>
      <c r="W360" s="1" t="str">
        <f>K360&amp;L360&amp;M360&amp;N360&amp;O360&amp;P360&amp;Q360&amp;R360&amp;S360&amp;T360</f>
        <v>CI_ Trade_ Allowance Charge. Reason. Text</v>
      </c>
      <c r="X360" s="1" cm="1">
        <f t="array" ref="X360">_xlfn.IFS(LEN(K360)&gt;0,1,LEN(L360)&gt;0,2,LEN(M360)&gt;0,3,LEN(N360)&gt;0,4,LEN(O360)&gt;0,5,LEN(P360)&gt;0,6,LEN(Q360)&gt;0,7,LEN(R360)&gt;0,8,LEN(S360)&gt;0,9,LEN(T360)&gt;0,10,LEN(U360)&gt;0,11,LEN(V360)&gt;0,12,TRUE,13)</f>
        <v>8</v>
      </c>
      <c r="Y360" s="1" t="str">
        <f>IF(OR("ASMA"=D360,"MA"=D360),"rsm:","ram:")&amp;
IF("ABIE"=D360,
  SUBSTITUTE(
    SUBSTITUTE(
      SUBSTITUTE(W360,". Details","Type"),
      "_",""
    ),
    " ",""
  ),
  IF("ASMA"=D360,
  SUBSTITUTE(
    SUBSTITUTE(
      SUBSTITUTE(W360,". Details",""),
      "_",""
    ),
    " ",""
  ),
  SUBSTITUTE(
    SUBSTITUTE(
      SUBSTITUTE(
        SUBSTITUTE(
          SUBSTITUTE(
            SUBSTITUTE(
              MID(W360,FIND(".",W360)+2,LEN(W360)-FIND(".",W360)-1),
              "_",""
            ),
            "Identification",""
          ),
          "Text",""
        ),
        ".",""
      ),
      " ",""
    ),
    "Identifier","ID"
  )
))</f>
        <v>ram:Reason</v>
      </c>
      <c r="Z360" s="1" t="str">
        <f>Z$355&amp;"/"&amp;Y360</f>
        <v>//rsm:CIIHSupplyChainTradeTransaction/ram:IncludedCIILSupplyChainTradeLineItem/ram:SpecifiedCIILSupplyChainTradeSettlement/ram:SpecifiedCITradeAllowanceCharge[ram:ChargeIndicator/udt:Indicator=true()]/ram:Reason</v>
      </c>
      <c r="AA360" s="1" t="s">
        <v>5745</v>
      </c>
      <c r="AB360" s="3" t="s">
        <v>3</v>
      </c>
      <c r="AC360" s="1" t="s">
        <v>255</v>
      </c>
      <c r="AD360" s="1" t="s">
        <v>36</v>
      </c>
      <c r="AE360" s="1" t="s">
        <v>50</v>
      </c>
      <c r="AF360" s="1" t="s">
        <v>196</v>
      </c>
      <c r="AG360" s="1" t="s">
        <v>196</v>
      </c>
      <c r="AH360" s="1" t="s">
        <v>24</v>
      </c>
    </row>
    <row r="361" spans="1:34" ht="14.25" customHeight="1">
      <c r="A361" s="1">
        <v>448</v>
      </c>
      <c r="B361" s="1" t="s">
        <v>5598</v>
      </c>
      <c r="C361" s="1" t="s">
        <v>3833</v>
      </c>
      <c r="D361" s="1" t="s">
        <v>11</v>
      </c>
      <c r="E361" s="3" t="s">
        <v>16</v>
      </c>
      <c r="G361" s="1" t="s">
        <v>5290</v>
      </c>
      <c r="H361" s="1" t="s">
        <v>4388</v>
      </c>
      <c r="R361" t="s">
        <v>3834</v>
      </c>
      <c r="W361" s="1" t="str">
        <f>K361&amp;L361&amp;M361&amp;N361&amp;O361&amp;P361&amp;Q361&amp;R361&amp;S361&amp;T361</f>
        <v>CI_ Trade_ Allowance Charge. Basis. Amount</v>
      </c>
      <c r="X361" s="1" cm="1">
        <f t="array" ref="X361">_xlfn.IFS(LEN(K361)&gt;0,1,LEN(L361)&gt;0,2,LEN(M361)&gt;0,3,LEN(N361)&gt;0,4,LEN(O361)&gt;0,5,LEN(P361)&gt;0,6,LEN(Q361)&gt;0,7,LEN(R361)&gt;0,8,LEN(S361)&gt;0,9,LEN(T361)&gt;0,10,LEN(U361)&gt;0,11,LEN(V361)&gt;0,12,TRUE,13)</f>
        <v>8</v>
      </c>
      <c r="Y361" s="1" t="str">
        <f>IF(OR("ASMA"=D361,"MA"=D361),"rsm:","ram:")&amp;
IF("ABIE"=D361,
  SUBSTITUTE(
    SUBSTITUTE(
      SUBSTITUTE(W361,". Details","Type"),
      "_",""
    ),
    " ",""
  ),
  IF("ASMA"=D361,
  SUBSTITUTE(
    SUBSTITUTE(
      SUBSTITUTE(W361,". Details",""),
      "_",""
    ),
    " ",""
  ),
  SUBSTITUTE(
    SUBSTITUTE(
      SUBSTITUTE(
        SUBSTITUTE(
          SUBSTITUTE(
            SUBSTITUTE(
              MID(W361,FIND(".",W361)+2,LEN(W361)-FIND(".",W361)-1),
              "_",""
            ),
            "Identification",""
          ),
          "Text",""
        ),
        ".",""
      ),
      " ",""
    ),
    "Identifier","ID"
  )
))</f>
        <v>ram:BasisAmount</v>
      </c>
      <c r="Z361" s="1" t="str">
        <f>Z$355&amp;"/"&amp;Y361</f>
        <v>//rsm:CIIHSupplyChainTradeTransaction/ram:IncludedCIILSupplyChainTradeLineItem/ram:SpecifiedCIILSupplyChainTradeSettlement/ram:SpecifiedCITradeAllowanceCharge[ram:ChargeIndicator/udt:Indicator=true()]/ram:BasisAmount</v>
      </c>
      <c r="AA361" s="1" t="s">
        <v>5746</v>
      </c>
      <c r="AB361" s="3" t="s">
        <v>3</v>
      </c>
      <c r="AC361" s="1" t="s">
        <v>29</v>
      </c>
      <c r="AD361" s="1" t="s">
        <v>30</v>
      </c>
      <c r="AE361" s="1" t="s">
        <v>50</v>
      </c>
      <c r="AF361" s="1" t="s">
        <v>196</v>
      </c>
      <c r="AG361" s="1" t="s">
        <v>196</v>
      </c>
      <c r="AH361" s="1" t="s">
        <v>24</v>
      </c>
    </row>
    <row r="362" spans="1:34" ht="14.25" customHeight="1">
      <c r="A362" s="1">
        <v>449</v>
      </c>
      <c r="B362" s="1" t="s">
        <v>5598</v>
      </c>
      <c r="C362" s="1" t="s">
        <v>223</v>
      </c>
      <c r="D362" s="1" t="s">
        <v>19</v>
      </c>
      <c r="E362" s="3" t="s">
        <v>65</v>
      </c>
      <c r="G362" s="1" t="s">
        <v>4389</v>
      </c>
      <c r="H362" s="1" t="s">
        <v>4390</v>
      </c>
      <c r="R362" t="s">
        <v>224</v>
      </c>
      <c r="W362" s="1" t="str">
        <f>K362&amp;L362&amp;M362&amp;N362&amp;O362&amp;P362&amp;Q362&amp;R362&amp;S362&amp;T362</f>
        <v>CI_ Trade_ Allowance Charge. Category. CI_ Trade_ Tax</v>
      </c>
      <c r="X362" s="1" cm="1">
        <f t="array" ref="X362">_xlfn.IFS(LEN(K362)&gt;0,1,LEN(L362)&gt;0,2,LEN(M362)&gt;0,3,LEN(N362)&gt;0,4,LEN(O362)&gt;0,5,LEN(P362)&gt;0,6,LEN(Q362)&gt;0,7,LEN(R362)&gt;0,8,LEN(S362)&gt;0,9,LEN(T362)&gt;0,10,LEN(U362)&gt;0,11,LEN(V362)&gt;0,12,TRUE,13)</f>
        <v>8</v>
      </c>
      <c r="Y362" s="1" t="str">
        <f>IF(OR("ASMA"=D362,"MA"=D362),"rsm:","ram:")&amp;
IF("ABIE"=D362,
  SUBSTITUTE(
    SUBSTITUTE(
      SUBSTITUTE(W362,". Details","Type"),
      "_",""
    ),
    " ",""
  ),
  IF("ASMA"=D362,
  SUBSTITUTE(
    SUBSTITUTE(
      SUBSTITUTE(W362,". Details",""),
      "_",""
    ),
    " ",""
  ),
  SUBSTITUTE(
    SUBSTITUTE(
      SUBSTITUTE(
        SUBSTITUTE(
          SUBSTITUTE(
            SUBSTITUTE(
              MID(W362,FIND(".",W362)+2,LEN(W362)-FIND(".",W362)-1),
              "_",""
            ),
            "Identification",""
          ),
          "Text",""
        ),
        ".",""
      ),
      " ",""
    ),
    "Identifier","ID"
  )
))</f>
        <v>ram:CategoryCITradeTax</v>
      </c>
      <c r="Z362" s="1" t="str">
        <f>Z$355&amp;"/"&amp;Y362</f>
        <v>//rsm:CIIHSupplyChainTradeTransaction/ram:IncludedCIILSupplyChainTradeLineItem/ram:SpecifiedCIILSupplyChainTradeSettlement/ram:SpecifiedCITradeAllowanceCharge[ram:ChargeIndicator/udt:Indicator=true()]/ram:CategoryCITradeTax</v>
      </c>
      <c r="AA362" s="1" t="s">
        <v>5747</v>
      </c>
      <c r="AB362" s="3" t="s">
        <v>3</v>
      </c>
      <c r="AC362" s="1" t="s">
        <v>24</v>
      </c>
      <c r="AD362" s="1" t="s">
        <v>24</v>
      </c>
      <c r="AE362" s="1" t="s">
        <v>24</v>
      </c>
      <c r="AF362" s="1" t="s">
        <v>196</v>
      </c>
      <c r="AG362" s="1" t="s">
        <v>196</v>
      </c>
      <c r="AH362" s="1" t="s">
        <v>24</v>
      </c>
    </row>
    <row r="363" spans="1:34" ht="14.25" customHeight="1">
      <c r="A363" s="1">
        <v>451</v>
      </c>
      <c r="B363" s="1" t="s">
        <v>5598</v>
      </c>
      <c r="C363" s="1" t="s">
        <v>227</v>
      </c>
      <c r="D363" s="1" t="s">
        <v>11</v>
      </c>
      <c r="E363" s="3" t="s">
        <v>21</v>
      </c>
      <c r="G363" s="1" t="s">
        <v>4391</v>
      </c>
      <c r="H363" s="1" t="s">
        <v>4392</v>
      </c>
      <c r="T363" t="s">
        <v>228</v>
      </c>
      <c r="W363" s="1" t="str">
        <f>K363&amp;L363&amp;M363&amp;N363&amp;O363&amp;P363&amp;Q363&amp;R363&amp;S363&amp;T363</f>
        <v>CI_ Trade_ Tax. Calculated. Rate</v>
      </c>
      <c r="X363" s="1" cm="1">
        <f t="array" ref="X363">_xlfn.IFS(LEN(K363)&gt;0,1,LEN(L363)&gt;0,2,LEN(M363)&gt;0,3,LEN(N363)&gt;0,4,LEN(O363)&gt;0,5,LEN(P363)&gt;0,6,LEN(Q363)&gt;0,7,LEN(R363)&gt;0,8,LEN(S363)&gt;0,9,LEN(T363)&gt;0,10,LEN(U363)&gt;0,11,LEN(V363)&gt;0,12,TRUE,13)</f>
        <v>10</v>
      </c>
      <c r="Y363" s="1" t="str">
        <f>IF(OR("ASMA"=D363,"MA"=D363),"rsm:","ram:")&amp;
IF("ABIE"=D363,
  SUBSTITUTE(
    SUBSTITUTE(
      SUBSTITUTE(W363,". Details","Type"),
      "_",""
    ),
    " ",""
  ),
  IF("ASMA"=D363,
  SUBSTITUTE(
    SUBSTITUTE(
      SUBSTITUTE(W363,". Details",""),
      "_",""
    ),
    " ",""
  ),
  SUBSTITUTE(
    SUBSTITUTE(
      SUBSTITUTE(
        SUBSTITUTE(
          SUBSTITUTE(
            SUBSTITUTE(
              MID(W363,FIND(".",W363)+2,LEN(W363)-FIND(".",W363)-1),
              "_",""
            ),
            "Identification",""
          ),
          "Text",""
        ),
        ".",""
      ),
      " ",""
    ),
    "Identifier","ID"
  )
))</f>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5748</v>
      </c>
      <c r="AB363" s="3" t="s">
        <v>3</v>
      </c>
      <c r="AC363" s="1" t="s">
        <v>24</v>
      </c>
      <c r="AD363" s="1" t="s">
        <v>24</v>
      </c>
      <c r="AE363" s="1" t="s">
        <v>50</v>
      </c>
      <c r="AF363" s="1" t="s">
        <v>196</v>
      </c>
      <c r="AG363" s="1" t="s">
        <v>196</v>
      </c>
      <c r="AH363" s="1" t="s">
        <v>24</v>
      </c>
    </row>
    <row r="364" spans="1:34" ht="14.25" customHeight="1">
      <c r="A364" s="1">
        <v>452</v>
      </c>
      <c r="B364" s="1" t="s">
        <v>5598</v>
      </c>
      <c r="C364" s="1" t="s">
        <v>231</v>
      </c>
      <c r="D364" s="1" t="s">
        <v>11</v>
      </c>
      <c r="E364" s="3" t="s">
        <v>21</v>
      </c>
      <c r="G364" s="1" t="s">
        <v>4393</v>
      </c>
      <c r="H364" s="1" t="s">
        <v>4394</v>
      </c>
      <c r="T364" t="s">
        <v>232</v>
      </c>
      <c r="W364" s="1" t="str">
        <f>K364&amp;L364&amp;M364&amp;N364&amp;O364&amp;P364&amp;Q364&amp;R364&amp;S364&amp;T364</f>
        <v>CI_ Trade_ Tax. Category. Code</v>
      </c>
      <c r="X364" s="1" cm="1">
        <f t="array" ref="X364">_xlfn.IFS(LEN(K364)&gt;0,1,LEN(L364)&gt;0,2,LEN(M364)&gt;0,3,LEN(N364)&gt;0,4,LEN(O364)&gt;0,5,LEN(P364)&gt;0,6,LEN(Q364)&gt;0,7,LEN(R364)&gt;0,8,LEN(S364)&gt;0,9,LEN(T364)&gt;0,10,LEN(U364)&gt;0,11,LEN(V364)&gt;0,12,TRUE,13)</f>
        <v>10</v>
      </c>
      <c r="Y364" s="1" t="str">
        <f>IF(OR("ASMA"=D364,"MA"=D364),"rsm:","ram:")&amp;
IF("ABIE"=D364,
  SUBSTITUTE(
    SUBSTITUTE(
      SUBSTITUTE(W364,". Details","Type"),
      "_",""
    ),
    " ",""
  ),
  IF("ASMA"=D364,
  SUBSTITUTE(
    SUBSTITUTE(
      SUBSTITUTE(W364,". Details",""),
      "_",""
    ),
    " ",""
  ),
  SUBSTITUTE(
    SUBSTITUTE(
      SUBSTITUTE(
        SUBSTITUTE(
          SUBSTITUTE(
            SUBSTITUTE(
              MID(W364,FIND(".",W364)+2,LEN(W364)-FIND(".",W364)-1),
              "_",""
            ),
            "Identification",""
          ),
          "Text",""
        ),
        ".",""
      ),
      " ",""
    ),
    "Identifier","ID"
  )
))</f>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5749</v>
      </c>
      <c r="AB364" s="3" t="s">
        <v>3</v>
      </c>
      <c r="AC364" s="1" t="s">
        <v>73</v>
      </c>
      <c r="AD364" s="1" t="s">
        <v>59</v>
      </c>
      <c r="AE364" s="1" t="s">
        <v>50</v>
      </c>
      <c r="AF364" s="1" t="s">
        <v>196</v>
      </c>
      <c r="AG364" s="1" t="s">
        <v>196</v>
      </c>
      <c r="AH364" s="1" t="s">
        <v>24</v>
      </c>
    </row>
    <row r="365" spans="1:34" ht="14.25" customHeight="1">
      <c r="A365" s="1">
        <v>453</v>
      </c>
      <c r="B365" s="1" t="s">
        <v>5598</v>
      </c>
      <c r="C365" s="1" t="s">
        <v>1026</v>
      </c>
      <c r="D365" s="1" t="s">
        <v>19</v>
      </c>
      <c r="E365" s="3" t="s">
        <v>725</v>
      </c>
      <c r="G365" s="1" t="s">
        <v>4395</v>
      </c>
      <c r="H365" s="1" t="s">
        <v>4396</v>
      </c>
      <c r="P365" t="s">
        <v>1027</v>
      </c>
      <c r="W365" s="1" t="str">
        <f>K365&amp;L365&amp;M365&amp;N365&amp;O365&amp;P365&amp;Q365&amp;R365&amp;S365&amp;T365</f>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5626</v>
      </c>
      <c r="AB365" s="3" t="s">
        <v>3</v>
      </c>
      <c r="AC365" s="1" t="s">
        <v>1046</v>
      </c>
      <c r="AD365" s="1" t="s">
        <v>53</v>
      </c>
      <c r="AE365" s="1" t="s">
        <v>50</v>
      </c>
      <c r="AF365" s="1" t="s">
        <v>196</v>
      </c>
      <c r="AG365" s="1" t="s">
        <v>196</v>
      </c>
      <c r="AH365" s="1" t="s">
        <v>24</v>
      </c>
    </row>
    <row r="366" spans="1:34" ht="14.25" customHeight="1">
      <c r="A366" s="1">
        <v>455</v>
      </c>
      <c r="B366" s="1" t="s">
        <v>5598</v>
      </c>
      <c r="C366" s="1" t="s">
        <v>225</v>
      </c>
      <c r="D366" s="1" t="s">
        <v>11</v>
      </c>
      <c r="E366" s="3" t="s">
        <v>21</v>
      </c>
      <c r="G366" s="1" t="s">
        <v>4397</v>
      </c>
      <c r="H366" s="1" t="s">
        <v>5790</v>
      </c>
      <c r="R366" t="s">
        <v>226</v>
      </c>
      <c r="W366" s="1" t="str">
        <f>K366&amp;L366&amp;M366&amp;N366&amp;O366&amp;P366&amp;Q366&amp;R366&amp;S366&amp;T366</f>
        <v>CI_ Trade_ Tax. Calculated. Amount</v>
      </c>
      <c r="X366" s="1" cm="1">
        <f t="array" ref="X366">_xlfn.IFS(LEN(K366)&gt;0,1,LEN(L366)&gt;0,2,LEN(M366)&gt;0,3,LEN(N366)&gt;0,4,LEN(O366)&gt;0,5,LEN(P366)&gt;0,6,LEN(Q366)&gt;0,7,LEN(R366)&gt;0,8,LEN(S366)&gt;0,9,LEN(T366)&gt;0,10,LEN(U366)&gt;0,11,LEN(V366)&gt;0,12,TRUE,13)</f>
        <v>8</v>
      </c>
      <c r="Y366" s="1" t="str">
        <f>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5861</v>
      </c>
      <c r="AB366" s="3" t="s">
        <v>3</v>
      </c>
      <c r="AC366" s="1" t="s">
        <v>80</v>
      </c>
      <c r="AD366" s="1" t="s">
        <v>53</v>
      </c>
      <c r="AE366" s="1" t="s">
        <v>50</v>
      </c>
      <c r="AF366" s="1" t="s">
        <v>196</v>
      </c>
      <c r="AG366" s="1" t="s">
        <v>196</v>
      </c>
      <c r="AH366" s="1" t="s">
        <v>24</v>
      </c>
    </row>
    <row r="367" spans="1:34" ht="14.25" customHeight="1">
      <c r="A367" s="1">
        <v>456</v>
      </c>
      <c r="B367" s="1" t="s">
        <v>5598</v>
      </c>
      <c r="C367" s="1" t="s">
        <v>312</v>
      </c>
      <c r="D367" s="1" t="s">
        <v>11</v>
      </c>
      <c r="E367" s="3" t="s">
        <v>16</v>
      </c>
      <c r="G367" s="1" t="s">
        <v>4399</v>
      </c>
      <c r="H367" s="1" t="s">
        <v>645</v>
      </c>
      <c r="R367" t="s">
        <v>313</v>
      </c>
      <c r="W367" s="1" t="str">
        <f>K367&amp;L367&amp;M367&amp;N367&amp;O367&amp;P367&amp;Q367&amp;R367&amp;S367&amp;T367</f>
        <v>CI_ Trade_ Tax. Type. Code</v>
      </c>
      <c r="X367" s="1" cm="1">
        <f t="array" ref="X367">_xlfn.IFS(LEN(K367)&gt;0,1,LEN(L367)&gt;0,2,LEN(M367)&gt;0,3,LEN(N367)&gt;0,4,LEN(O367)&gt;0,5,LEN(P367)&gt;0,6,LEN(Q367)&gt;0,7,LEN(R367)&gt;0,8,LEN(S367)&gt;0,9,LEN(T367)&gt;0,10,LEN(U367)&gt;0,11,LEN(V367)&gt;0,12,TRUE,13)</f>
        <v>8</v>
      </c>
      <c r="Y367" s="1" t="str">
        <f>IF(OR("ASMA"=D367,"MA"=D367),"rsm:","ram:")&amp;
IF("ABIE"=D367,
  SUBSTITUTE(
    SUBSTITUTE(
      SUBSTITUTE(W367,". Details","Type"),
      "_",""
    ),
    " ",""
  ),
  IF("ASMA"=D367,
  SUBSTITUTE(
    SUBSTITUTE(
      SUBSTITUTE(W367,". Details",""),
      "_",""
    ),
    " ",""
  ),
  SUBSTITUTE(
    SUBSTITUTE(
      SUBSTITUTE(
        SUBSTITUTE(
          SUBSTITUTE(
            SUBSTITUTE(
              MID(W367,FIND(".",W367)+2,LEN(W367)-FIND(".",W367)-1),
              "_",""
            ),
            "Identification",""
          ),
          "Text",""
        ),
        ".",""
      ),
      " ",""
    ),
    "Identifier","ID"
  )
))</f>
        <v>ram:TypeCode</v>
      </c>
      <c r="Z367" s="1" t="str">
        <f>Z$365&amp;"/"&amp;Y367</f>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5862</v>
      </c>
      <c r="AB367" s="3" t="s">
        <v>3</v>
      </c>
      <c r="AC367" s="1" t="s">
        <v>29</v>
      </c>
      <c r="AD367" s="1" t="s">
        <v>30</v>
      </c>
      <c r="AE367" s="1" t="s">
        <v>50</v>
      </c>
      <c r="AF367" s="1" t="s">
        <v>196</v>
      </c>
      <c r="AG367" s="1" t="s">
        <v>196</v>
      </c>
      <c r="AH367" s="1" t="s">
        <v>24</v>
      </c>
    </row>
    <row r="368" spans="1:34" ht="14.25" customHeight="1">
      <c r="A368" s="1">
        <v>457</v>
      </c>
      <c r="B368" s="1" t="s">
        <v>5598</v>
      </c>
      <c r="C368" s="1" t="s">
        <v>229</v>
      </c>
      <c r="D368" s="1" t="s">
        <v>11</v>
      </c>
      <c r="E368" s="3" t="s">
        <v>21</v>
      </c>
      <c r="G368" s="1" t="s">
        <v>4400</v>
      </c>
      <c r="H368" s="1" t="s">
        <v>5791</v>
      </c>
      <c r="R368" t="s">
        <v>230</v>
      </c>
      <c r="W368" s="1" t="str">
        <f>K368&amp;L368&amp;M368&amp;N368&amp;O368&amp;P368&amp;Q368&amp;R368&amp;S368&amp;T368</f>
        <v>CI_ Trade_ Tax. Basis. Amount</v>
      </c>
      <c r="X368" s="1" cm="1">
        <f t="array" ref="X368">_xlfn.IFS(LEN(K368)&gt;0,1,LEN(L368)&gt;0,2,LEN(M368)&gt;0,3,LEN(N368)&gt;0,4,LEN(O368)&gt;0,5,LEN(P368)&gt;0,6,LEN(Q368)&gt;0,7,LEN(R368)&gt;0,8,LEN(S368)&gt;0,9,LEN(T368)&gt;0,10,LEN(U368)&gt;0,11,LEN(V368)&gt;0,12,TRUE,13)</f>
        <v>8</v>
      </c>
      <c r="Y368" s="1" t="str">
        <f>IF(OR("ASMA"=D368,"MA"=D368),"rsm:","ram:")&amp;
IF("ABIE"=D368,
  SUBSTITUTE(
    SUBSTITUTE(
      SUBSTITUTE(W368,". Details","Type"),
      "_",""
    ),
    " ",""
  ),
  IF("ASMA"=D368,
  SUBSTITUTE(
    SUBSTITUTE(
      SUBSTITUTE(W368,". Details",""),
      "_",""
    ),
    " ",""
  ),
  SUBSTITUTE(
    SUBSTITUTE(
      SUBSTITUTE(
        SUBSTITUTE(
          SUBSTITUTE(
            SUBSTITUTE(
              MID(W368,FIND(".",W368)+2,LEN(W368)-FIND(".",W368)-1),
              "_",""
            ),
            "Identification",""
          ),
          "Text",""
        ),
        ".",""
      ),
      " ",""
    ),
    "Identifier","ID"
  )
))</f>
        <v>ram:BasisAmount</v>
      </c>
      <c r="Z368" s="1" t="str">
        <f>Z$365&amp;"/"&amp;Y368</f>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5863</v>
      </c>
      <c r="AB368" s="3" t="s">
        <v>3</v>
      </c>
      <c r="AC368" s="1" t="s">
        <v>24</v>
      </c>
      <c r="AD368" s="1" t="s">
        <v>24</v>
      </c>
      <c r="AE368" s="1" t="s">
        <v>24</v>
      </c>
      <c r="AF368" s="1" t="s">
        <v>196</v>
      </c>
      <c r="AG368" s="1" t="s">
        <v>196</v>
      </c>
      <c r="AH368" s="1" t="s">
        <v>24</v>
      </c>
    </row>
    <row r="369" spans="1:34" ht="14.25" customHeight="1">
      <c r="A369" s="1">
        <v>458</v>
      </c>
      <c r="B369" s="1" t="s">
        <v>5598</v>
      </c>
      <c r="C369" s="1" t="s">
        <v>231</v>
      </c>
      <c r="D369" s="1" t="s">
        <v>11</v>
      </c>
      <c r="E369" s="3" t="s">
        <v>21</v>
      </c>
      <c r="G369" s="1" t="s">
        <v>4402</v>
      </c>
      <c r="H369" s="1" t="s">
        <v>5792</v>
      </c>
      <c r="R369" t="s">
        <v>232</v>
      </c>
      <c r="W369" s="1" t="str">
        <f>K369&amp;L369&amp;M369&amp;N369&amp;O369&amp;P369&amp;Q369&amp;R369&amp;S369&amp;T369</f>
        <v>CI_ Trade_ Tax. Category. Code</v>
      </c>
      <c r="X369" s="1" cm="1">
        <f t="array" ref="X369">_xlfn.IFS(LEN(K369)&gt;0,1,LEN(L369)&gt;0,2,LEN(M369)&gt;0,3,LEN(N369)&gt;0,4,LEN(O369)&gt;0,5,LEN(P369)&gt;0,6,LEN(Q369)&gt;0,7,LEN(R369)&gt;0,8,LEN(S369)&gt;0,9,LEN(T369)&gt;0,10,LEN(U369)&gt;0,11,LEN(V369)&gt;0,12,TRUE,13)</f>
        <v>8</v>
      </c>
      <c r="Y369" s="1" t="str">
        <f>IF(OR("ASMA"=D369,"MA"=D369),"rsm:","ram:")&amp;
IF("ABIE"=D369,
  SUBSTITUTE(
    SUBSTITUTE(
      SUBSTITUTE(W369,". Details","Type"),
      "_",""
    ),
    " ",""
  ),
  IF("ASMA"=D369,
  SUBSTITUTE(
    SUBSTITUTE(
      SUBSTITUTE(W369,". Details",""),
      "_",""
    ),
    " ",""
  ),
  SUBSTITUTE(
    SUBSTITUTE(
      SUBSTITUTE(
        SUBSTITUTE(
          SUBSTITUTE(
            SUBSTITUTE(
              MID(W369,FIND(".",W369)+2,LEN(W369)-FIND(".",W369)-1),
              "_",""
            ),
            "Identification",""
          ),
          "Text",""
        ),
        ".",""
      ),
      " ",""
    ),
    "Identifier","ID"
  )
))</f>
        <v>ram:CategoryCode</v>
      </c>
      <c r="Z369" s="1" t="str">
        <f>Z$365&amp;"/"&amp;Y369</f>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5864</v>
      </c>
      <c r="AB369" s="3" t="s">
        <v>3</v>
      </c>
      <c r="AC369" s="1" t="s">
        <v>24</v>
      </c>
      <c r="AD369" s="1" t="s">
        <v>24</v>
      </c>
      <c r="AE369" s="1" t="s">
        <v>24</v>
      </c>
      <c r="AF369" s="1" t="s">
        <v>196</v>
      </c>
      <c r="AG369" s="1" t="s">
        <v>196</v>
      </c>
      <c r="AH369" s="1" t="s">
        <v>24</v>
      </c>
    </row>
    <row r="370" spans="1:34" ht="14.25" customHeight="1">
      <c r="A370" s="1">
        <v>459</v>
      </c>
      <c r="B370" s="1" t="s">
        <v>5598</v>
      </c>
      <c r="C370" s="1" t="s">
        <v>236</v>
      </c>
      <c r="D370" s="1" t="s">
        <v>11</v>
      </c>
      <c r="E370" s="3" t="s">
        <v>21</v>
      </c>
      <c r="G370" s="1" t="s">
        <v>648</v>
      </c>
      <c r="H370" s="1" t="s">
        <v>5793</v>
      </c>
      <c r="R370" t="s">
        <v>237</v>
      </c>
      <c r="W370" s="1" t="str">
        <f>K370&amp;L370&amp;M370&amp;N370&amp;O370&amp;P370&amp;Q370&amp;R370&amp;S370&amp;T370</f>
        <v>CI_ Trade_ Tax. Currency. Code</v>
      </c>
      <c r="X370" s="1" cm="1">
        <f t="array" ref="X370">_xlfn.IFS(LEN(K370)&gt;0,1,LEN(L370)&gt;0,2,LEN(M370)&gt;0,3,LEN(N370)&gt;0,4,LEN(O370)&gt;0,5,LEN(P370)&gt;0,6,LEN(Q370)&gt;0,7,LEN(R370)&gt;0,8,LEN(S370)&gt;0,9,LEN(T370)&gt;0,10,LEN(U370)&gt;0,11,LEN(V370)&gt;0,12,TRUE,13)</f>
        <v>8</v>
      </c>
      <c r="Y370" s="1" t="str">
        <f>IF(OR("ASMA"=D370,"MA"=D370),"rsm:","ram:")&amp;
IF("ABIE"=D370,
  SUBSTITUTE(
    SUBSTITUTE(
      SUBSTITUTE(W370,". Details","Type"),
      "_",""
    ),
    " ",""
  ),
  IF("ASMA"=D370,
  SUBSTITUTE(
    SUBSTITUTE(
      SUBSTITUTE(W370,". Details",""),
      "_",""
    ),
    " ",""
  ),
  SUBSTITUTE(
    SUBSTITUTE(
      SUBSTITUTE(
        SUBSTITUTE(
          SUBSTITUTE(
            SUBSTITUTE(
              MID(W370,FIND(".",W370)+2,LEN(W370)-FIND(".",W370)-1),
              "_",""
            ),
            "Identification",""
          ),
          "Text",""
        ),
        ".",""
      ),
      " ",""
    ),
    "Identifier","ID"
  )
))</f>
        <v>ram:CurrencyCode</v>
      </c>
      <c r="Z370" s="1" t="str">
        <f>Z$365&amp;"/"&amp;Y370</f>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5865</v>
      </c>
      <c r="AB370" s="3" t="s">
        <v>3</v>
      </c>
      <c r="AC370" s="1" t="s">
        <v>255</v>
      </c>
      <c r="AD370" s="1" t="s">
        <v>36</v>
      </c>
      <c r="AE370" s="1" t="s">
        <v>50</v>
      </c>
      <c r="AF370" s="1" t="s">
        <v>196</v>
      </c>
      <c r="AG370" s="1" t="s">
        <v>196</v>
      </c>
      <c r="AH370" s="1" t="s">
        <v>24</v>
      </c>
    </row>
    <row r="371" spans="1:34" ht="14.25" customHeight="1">
      <c r="A371" s="1">
        <v>460</v>
      </c>
      <c r="B371" s="1" t="s">
        <v>5598</v>
      </c>
      <c r="C371" s="1" t="s">
        <v>649</v>
      </c>
      <c r="D371" s="1" t="s">
        <v>11</v>
      </c>
      <c r="E371" s="3" t="s">
        <v>16</v>
      </c>
      <c r="G371" s="1" t="s">
        <v>4404</v>
      </c>
      <c r="H371" s="1" t="s">
        <v>4405</v>
      </c>
      <c r="R371" t="s">
        <v>238</v>
      </c>
      <c r="W371" s="1" t="str">
        <f>K371&amp;L371&amp;M371&amp;N371&amp;O371&amp;P371&amp;Q371&amp;R371&amp;S371&amp;T371</f>
        <v>CI_ Trade_ Tax. Category Name. Text</v>
      </c>
      <c r="X371" s="1" cm="1">
        <f t="array" ref="X371">_xlfn.IFS(LEN(K371)&gt;0,1,LEN(L371)&gt;0,2,LEN(M371)&gt;0,3,LEN(N371)&gt;0,4,LEN(O371)&gt;0,5,LEN(P371)&gt;0,6,LEN(Q371)&gt;0,7,LEN(R371)&gt;0,8,LEN(S371)&gt;0,9,LEN(T371)&gt;0,10,LEN(U371)&gt;0,11,LEN(V371)&gt;0,12,TRUE,13)</f>
        <v>8</v>
      </c>
      <c r="Y371" s="1" t="str">
        <f>IF(OR("ASMA"=D371,"MA"=D371),"rsm:","ram:")&amp;
IF("ABIE"=D371,
  SUBSTITUTE(
    SUBSTITUTE(
      SUBSTITUTE(W371,". Details","Type"),
      "_",""
    ),
    " ",""
  ),
  IF("ASMA"=D371,
  SUBSTITUTE(
    SUBSTITUTE(
      SUBSTITUTE(W371,". Details",""),
      "_",""
    ),
    " ",""
  ),
  SUBSTITUTE(
    SUBSTITUTE(
      SUBSTITUTE(
        SUBSTITUTE(
          SUBSTITUTE(
            SUBSTITUTE(
              MID(W371,FIND(".",W371)+2,LEN(W371)-FIND(".",W371)-1),
              "_",""
            ),
            "Identification",""
          ),
          "Text",""
        ),
        ".",""
      ),
      " ",""
    ),
    "Identifier","ID"
  )
))</f>
        <v>ram:CategoryName</v>
      </c>
      <c r="Z371" s="1" t="str">
        <f>Z$365&amp;"/"&amp;Y371</f>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5866</v>
      </c>
      <c r="AB371" s="3" t="s">
        <v>3</v>
      </c>
      <c r="AE371" s="1" t="s">
        <v>50</v>
      </c>
      <c r="AF371" s="1" t="s">
        <v>196</v>
      </c>
      <c r="AG371" s="1" t="s">
        <v>196</v>
      </c>
      <c r="AH371" s="1" t="s">
        <v>24</v>
      </c>
    </row>
    <row r="372" spans="1:34" ht="14.25" customHeight="1">
      <c r="A372" s="1">
        <v>461</v>
      </c>
      <c r="B372" s="1" t="s">
        <v>5598</v>
      </c>
      <c r="C372" s="1" t="s">
        <v>315</v>
      </c>
      <c r="D372" s="1" t="s">
        <v>11</v>
      </c>
      <c r="E372" s="3" t="s">
        <v>21</v>
      </c>
      <c r="G372" s="1" t="s">
        <v>4406</v>
      </c>
      <c r="H372" s="1" t="s">
        <v>4407</v>
      </c>
      <c r="R372" t="s">
        <v>989</v>
      </c>
      <c r="W372" s="1" t="str">
        <f>K372&amp;L372&amp;M372&amp;N372&amp;O372&amp;P372&amp;Q372&amp;R372&amp;S372&amp;T372</f>
        <v>CI_ Trade_ Tax. Rate_ Applicable. Percent</v>
      </c>
      <c r="X372" s="1" cm="1">
        <f t="array" ref="X372">_xlfn.IFS(LEN(K372)&gt;0,1,LEN(L372)&gt;0,2,LEN(M372)&gt;0,3,LEN(N372)&gt;0,4,LEN(O372)&gt;0,5,LEN(P372)&gt;0,6,LEN(Q372)&gt;0,7,LEN(R372)&gt;0,8,LEN(S372)&gt;0,9,LEN(T372)&gt;0,10,LEN(U372)&gt;0,11,LEN(V372)&gt;0,12,TRUE,13)</f>
        <v>8</v>
      </c>
      <c r="Y372" s="1" t="str">
        <f>IF(OR("ASMA"=D372,"MA"=D372),"rsm:","ram:")&amp;
IF("ABIE"=D372,
  SUBSTITUTE(
    SUBSTITUTE(
      SUBSTITUTE(W372,". Details","Type"),
      "_",""
    ),
    " ",""
  ),
  IF("ASMA"=D372,
  SUBSTITUTE(
    SUBSTITUTE(
      SUBSTITUTE(W372,". Details",""),
      "_",""
    ),
    " ",""
  ),
  SUBSTITUTE(
    SUBSTITUTE(
      SUBSTITUTE(
        SUBSTITUTE(
          SUBSTITUTE(
            SUBSTITUTE(
              MID(W372,FIND(".",W372)+2,LEN(W372)-FIND(".",W372)-1),
              "_",""
            ),
            "Identification",""
          ),
          "Text",""
        ),
        ".",""
      ),
      " ",""
    ),
    "Identifier","ID"
  )
))</f>
        <v>ram:RateApplicablePercent</v>
      </c>
      <c r="Z372" s="1" t="str">
        <f>Z$365&amp;"/"&amp;Y372</f>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5867</v>
      </c>
      <c r="AB372" s="3" t="s">
        <v>3</v>
      </c>
      <c r="AC372" s="1" t="s">
        <v>235</v>
      </c>
      <c r="AD372" s="1" t="s">
        <v>53</v>
      </c>
      <c r="AE372" s="1" t="s">
        <v>50</v>
      </c>
      <c r="AF372" s="1" t="s">
        <v>196</v>
      </c>
      <c r="AG372" s="1" t="s">
        <v>196</v>
      </c>
      <c r="AH372" s="1" t="s">
        <v>24</v>
      </c>
    </row>
    <row r="373" spans="1:34" ht="14.25" customHeight="1">
      <c r="A373" s="1">
        <v>462</v>
      </c>
      <c r="B373" s="1" t="s">
        <v>5598</v>
      </c>
      <c r="C373" s="1" t="s">
        <v>653</v>
      </c>
      <c r="D373" s="1" t="s">
        <v>11</v>
      </c>
      <c r="E373" s="3" t="s">
        <v>21</v>
      </c>
      <c r="G373" s="1" t="s">
        <v>4408</v>
      </c>
      <c r="H373" s="1" t="s">
        <v>1036</v>
      </c>
      <c r="R373" t="s">
        <v>990</v>
      </c>
      <c r="W373" s="1" t="str">
        <f>K373&amp;L373&amp;M373&amp;N373&amp;O373&amp;P373&amp;Q373&amp;R373&amp;S373&amp;T373</f>
        <v>CI_ Trade_ Tax. Grand Total. Amount</v>
      </c>
      <c r="X373" s="1" cm="1">
        <f t="array" ref="X373">_xlfn.IFS(LEN(K373)&gt;0,1,LEN(L373)&gt;0,2,LEN(M373)&gt;0,3,LEN(N373)&gt;0,4,LEN(O373)&gt;0,5,LEN(P373)&gt;0,6,LEN(Q373)&gt;0,7,LEN(R373)&gt;0,8,LEN(S373)&gt;0,9,LEN(T373)&gt;0,10,LEN(U373)&gt;0,11,LEN(V373)&gt;0,12,TRUE,13)</f>
        <v>8</v>
      </c>
      <c r="Y373" s="1" t="str">
        <f>IF(OR("ASMA"=D373,"MA"=D373),"rsm:","ram:")&amp;
IF("ABIE"=D373,
  SUBSTITUTE(
    SUBSTITUTE(
      SUBSTITUTE(W373,". Details","Type"),
      "_",""
    ),
    " ",""
  ),
  IF("ASMA"=D373,
  SUBSTITUTE(
    SUBSTITUTE(
      SUBSTITUTE(W373,". Details",""),
      "_",""
    ),
    " ",""
  ),
  SUBSTITUTE(
    SUBSTITUTE(
      SUBSTITUTE(
        SUBSTITUTE(
          SUBSTITUTE(
            SUBSTITUTE(
              MID(W373,FIND(".",W373)+2,LEN(W373)-FIND(".",W373)-1),
              "_",""
            ),
            "Identification",""
          ),
          "Text",""
        ),
        ".",""
      ),
      " ",""
    ),
    "Identifier","ID"
  )
))</f>
        <v>ram:GrandTotalAmount</v>
      </c>
      <c r="Z373" s="1" t="str">
        <f>Z$365&amp;"/"&amp;Y373</f>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5868</v>
      </c>
      <c r="AB373" s="3" t="s">
        <v>3</v>
      </c>
      <c r="AC373" s="1" t="s">
        <v>24</v>
      </c>
      <c r="AD373" s="1" t="s">
        <v>24</v>
      </c>
      <c r="AE373" s="1" t="s">
        <v>24</v>
      </c>
      <c r="AF373" s="1" t="s">
        <v>196</v>
      </c>
      <c r="AG373" s="1" t="s">
        <v>196</v>
      </c>
      <c r="AH373" s="1" t="s">
        <v>24</v>
      </c>
    </row>
    <row r="374" spans="1:34" ht="14.25" customHeight="1">
      <c r="A374" s="1">
        <v>463</v>
      </c>
      <c r="B374" s="1" t="s">
        <v>5598</v>
      </c>
      <c r="C374" s="1" t="s">
        <v>239</v>
      </c>
      <c r="D374" s="1" t="s">
        <v>11</v>
      </c>
      <c r="E374" s="3" t="s">
        <v>21</v>
      </c>
      <c r="G374" s="1" t="s">
        <v>4409</v>
      </c>
      <c r="H374" s="1" t="s">
        <v>5794</v>
      </c>
      <c r="R374" t="s">
        <v>316</v>
      </c>
      <c r="W374" s="1" t="str">
        <f>K374&amp;L374&amp;M374&amp;N374&amp;O374&amp;P374&amp;Q374&amp;R374&amp;S374&amp;T374</f>
        <v>CI_ Trade_ Tax. Calculation Method. Code</v>
      </c>
      <c r="X374" s="1" cm="1">
        <f t="array" ref="X374">_xlfn.IFS(LEN(K374)&gt;0,1,LEN(L374)&gt;0,2,LEN(M374)&gt;0,3,LEN(N374)&gt;0,4,LEN(O374)&gt;0,5,LEN(P374)&gt;0,6,LEN(Q374)&gt;0,7,LEN(R374)&gt;0,8,LEN(S374)&gt;0,9,LEN(T374)&gt;0,10,LEN(U374)&gt;0,11,LEN(V374)&gt;0,12,TRUE,13)</f>
        <v>8</v>
      </c>
      <c r="Y374" s="1" t="str">
        <f>IF(OR("ASMA"=D374,"MA"=D374),"rsm:","ram:")&amp;
IF("ABIE"=D374,
  SUBSTITUTE(
    SUBSTITUTE(
      SUBSTITUTE(W374,". Details","Type"),
      "_",""
    ),
    " ",""
  ),
  IF("ASMA"=D374,
  SUBSTITUTE(
    SUBSTITUTE(
      SUBSTITUTE(W374,". Details",""),
      "_",""
    ),
    " ",""
  ),
  SUBSTITUTE(
    SUBSTITUTE(
      SUBSTITUTE(
        SUBSTITUTE(
          SUBSTITUTE(
            SUBSTITUTE(
              MID(W374,FIND(".",W374)+2,LEN(W374)-FIND(".",W374)-1),
              "_",""
            ),
            "Identification",""
          ),
          "Text",""
        ),
        ".",""
      ),
      " ",""
    ),
    "Identifier","ID"
  )
))</f>
        <v>ram:CalculationMethodCode</v>
      </c>
      <c r="Z374" s="1" t="str">
        <f>Z$365&amp;"/"&amp;Y374</f>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5869</v>
      </c>
      <c r="AB374" s="3" t="s">
        <v>3</v>
      </c>
      <c r="AC374" s="1" t="s">
        <v>24</v>
      </c>
      <c r="AD374" s="1" t="s">
        <v>24</v>
      </c>
      <c r="AE374" s="1" t="s">
        <v>24</v>
      </c>
      <c r="AF374" s="1" t="s">
        <v>196</v>
      </c>
      <c r="AG374" s="1" t="s">
        <v>196</v>
      </c>
      <c r="AH374" s="1" t="s">
        <v>24</v>
      </c>
    </row>
    <row r="375" spans="1:34" ht="14.25" customHeight="1">
      <c r="A375" s="1">
        <v>464</v>
      </c>
      <c r="B375" s="1" t="s">
        <v>5598</v>
      </c>
      <c r="C375" s="1" t="s">
        <v>240</v>
      </c>
      <c r="D375" s="1" t="s">
        <v>11</v>
      </c>
      <c r="E375" s="3" t="s">
        <v>16</v>
      </c>
      <c r="G375" s="1" t="s">
        <v>4411</v>
      </c>
      <c r="H375" s="1" t="s">
        <v>657</v>
      </c>
      <c r="R375" t="s">
        <v>317</v>
      </c>
      <c r="W375" s="1" t="str">
        <f>K375&amp;L375&amp;M375&amp;N375&amp;O375&amp;P375&amp;Q375&amp;R375&amp;S375&amp;T375</f>
        <v>CI_ Trade_ Tax. Local Tax System. Identifier</v>
      </c>
      <c r="X375" s="1" cm="1">
        <f t="array" ref="X375">_xlfn.IFS(LEN(K375)&gt;0,1,LEN(L375)&gt;0,2,LEN(M375)&gt;0,3,LEN(N375)&gt;0,4,LEN(O375)&gt;0,5,LEN(P375)&gt;0,6,LEN(Q375)&gt;0,7,LEN(R375)&gt;0,8,LEN(S375)&gt;0,9,LEN(T375)&gt;0,10,LEN(U375)&gt;0,11,LEN(V375)&gt;0,12,TRUE,13)</f>
        <v>8</v>
      </c>
      <c r="Y375" s="1" t="str">
        <f>IF(OR("ASMA"=D375,"MA"=D375),"rsm:","ram:")&amp;
IF("ABIE"=D375,
  SUBSTITUTE(
    SUBSTITUTE(
      SUBSTITUTE(W375,". Details","Type"),
      "_",""
    ),
    " ",""
  ),
  IF("ASMA"=D375,
  SUBSTITUTE(
    SUBSTITUTE(
      SUBSTITUTE(W375,". Details",""),
      "_",""
    ),
    " ",""
  ),
  SUBSTITUTE(
    SUBSTITUTE(
      SUBSTITUTE(
        SUBSTITUTE(
          SUBSTITUTE(
            SUBSTITUTE(
              MID(W375,FIND(".",W375)+2,LEN(W375)-FIND(".",W375)-1),
              "_",""
            ),
            "Identification",""
          ),
          "Text",""
        ),
        ".",""
      ),
      " ",""
    ),
    "Identifier","ID"
  )
))</f>
        <v>ram:LocalTaxSystemID</v>
      </c>
      <c r="Z375" s="1" t="str">
        <f>Z$365&amp;"/"&amp;Y375</f>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5870</v>
      </c>
      <c r="AB375" s="3" t="s">
        <v>3</v>
      </c>
      <c r="AC375" s="1" t="s">
        <v>24</v>
      </c>
      <c r="AD375" s="1" t="s">
        <v>24</v>
      </c>
      <c r="AE375" s="1" t="s">
        <v>50</v>
      </c>
      <c r="AF375" s="1" t="s">
        <v>196</v>
      </c>
      <c r="AG375" s="1" t="s">
        <v>196</v>
      </c>
      <c r="AH375" s="1" t="s">
        <v>24</v>
      </c>
    </row>
    <row r="376" spans="1:34" ht="14.25" customHeight="1">
      <c r="A376" s="1">
        <v>465</v>
      </c>
      <c r="B376" s="1" t="s">
        <v>5598</v>
      </c>
      <c r="C376" s="1" t="s">
        <v>1026</v>
      </c>
      <c r="D376" s="1" t="s">
        <v>19</v>
      </c>
      <c r="E376" s="3" t="s">
        <v>65</v>
      </c>
      <c r="G376" s="1" t="s">
        <v>4412</v>
      </c>
      <c r="H376" s="1" t="s">
        <v>4413</v>
      </c>
      <c r="P376" t="s">
        <v>1027</v>
      </c>
      <c r="W376" s="1" t="str">
        <f>K376&amp;L376&amp;M376&amp;N376&amp;O376&amp;P376&amp;Q376&amp;R376&amp;S376&amp;T376</f>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5871</v>
      </c>
      <c r="AB376" s="3" t="s">
        <v>3</v>
      </c>
      <c r="AC376" s="1" t="s">
        <v>73</v>
      </c>
      <c r="AD376" s="1" t="s">
        <v>59</v>
      </c>
      <c r="AE376" s="1" t="s">
        <v>50</v>
      </c>
      <c r="AF376" s="1" t="s">
        <v>196</v>
      </c>
      <c r="AG376" s="1" t="s">
        <v>196</v>
      </c>
      <c r="AH376" s="1" t="s">
        <v>24</v>
      </c>
    </row>
    <row r="377" spans="1:34" ht="14.25" customHeight="1">
      <c r="A377" s="1">
        <v>467</v>
      </c>
      <c r="B377" s="1" t="s">
        <v>5598</v>
      </c>
      <c r="C377" s="1" t="s">
        <v>225</v>
      </c>
      <c r="D377" s="1" t="s">
        <v>11</v>
      </c>
      <c r="E377" s="3" t="s">
        <v>21</v>
      </c>
      <c r="G377" s="1" t="s">
        <v>4414</v>
      </c>
      <c r="H377" s="1" t="s">
        <v>5795</v>
      </c>
      <c r="R377" t="s">
        <v>226</v>
      </c>
      <c r="W377" s="1" t="str">
        <f>K377&amp;L377&amp;M377&amp;N377&amp;O377&amp;P377&amp;Q377&amp;R377&amp;S377&amp;T377</f>
        <v>CI_ Trade_ Tax. Calculated. Amount</v>
      </c>
      <c r="X377" s="1" cm="1">
        <f t="array" ref="X377">_xlfn.IFS(LEN(K377)&gt;0,1,LEN(L377)&gt;0,2,LEN(M377)&gt;0,3,LEN(N377)&gt;0,4,LEN(O377)&gt;0,5,LEN(P377)&gt;0,6,LEN(Q377)&gt;0,7,LEN(R377)&gt;0,8,LEN(S377)&gt;0,9,LEN(T377)&gt;0,10,LEN(U377)&gt;0,11,LEN(V377)&gt;0,12,TRUE,13)</f>
        <v>8</v>
      </c>
      <c r="Y377" s="1" t="str">
        <f>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5872</v>
      </c>
      <c r="AB377" s="3" t="s">
        <v>3</v>
      </c>
      <c r="AC377" s="1" t="s">
        <v>80</v>
      </c>
      <c r="AD377" s="1" t="s">
        <v>53</v>
      </c>
      <c r="AE377" s="1" t="s">
        <v>50</v>
      </c>
      <c r="AF377" s="1" t="s">
        <v>196</v>
      </c>
      <c r="AG377" s="1" t="s">
        <v>196</v>
      </c>
      <c r="AH377" s="1" t="s">
        <v>24</v>
      </c>
    </row>
    <row r="378" spans="1:34" ht="14.25" customHeight="1">
      <c r="A378" s="1">
        <v>468</v>
      </c>
      <c r="B378" s="1" t="s">
        <v>5598</v>
      </c>
      <c r="C378" s="1" t="s">
        <v>229</v>
      </c>
      <c r="D378" s="1" t="s">
        <v>11</v>
      </c>
      <c r="E378" s="3" t="s">
        <v>21</v>
      </c>
      <c r="G378" s="1" t="s">
        <v>4416</v>
      </c>
      <c r="H378" s="1" t="s">
        <v>5796</v>
      </c>
      <c r="R378" t="s">
        <v>230</v>
      </c>
      <c r="W378" s="1" t="str">
        <f>K378&amp;L378&amp;M378&amp;N378&amp;O378&amp;P378&amp;Q378&amp;R378&amp;S378&amp;T378</f>
        <v>CI_ Trade_ Tax. Basis. Amount</v>
      </c>
      <c r="X378" s="1" cm="1">
        <f t="array" ref="X378">_xlfn.IFS(LEN(K378)&gt;0,1,LEN(L378)&gt;0,2,LEN(M378)&gt;0,3,LEN(N378)&gt;0,4,LEN(O378)&gt;0,5,LEN(P378)&gt;0,6,LEN(Q378)&gt;0,7,LEN(R378)&gt;0,8,LEN(S378)&gt;0,9,LEN(T378)&gt;0,10,LEN(U378)&gt;0,11,LEN(V378)&gt;0,12,TRUE,13)</f>
        <v>8</v>
      </c>
      <c r="Y378" s="1" t="str">
        <f>IF(OR("ASMA"=D378,"MA"=D378),"rsm:","ram:")&amp;
IF("ABIE"=D378,
  SUBSTITUTE(
    SUBSTITUTE(
      SUBSTITUTE(W378,". Details","Type"),
      "_",""
    ),
    " ",""
  ),
  IF("ASMA"=D378,
  SUBSTITUTE(
    SUBSTITUTE(
      SUBSTITUTE(W378,". Details",""),
      "_",""
    ),
    " ",""
  ),
  SUBSTITUTE(
    SUBSTITUTE(
      SUBSTITUTE(
        SUBSTITUTE(
          SUBSTITUTE(
            SUBSTITUTE(
              MID(W378,FIND(".",W378)+2,LEN(W378)-FIND(".",W378)-1),
              "_",""
            ),
            "Identification",""
          ),
          "Text",""
        ),
        ".",""
      ),
      " ",""
    ),
    "Identifier","ID"
  )
))</f>
        <v>ram:BasisAmount</v>
      </c>
      <c r="Z378" s="1" t="str">
        <f>Z$376&amp;"/"&amp;Y378</f>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5873</v>
      </c>
      <c r="AB378" s="3" t="s">
        <v>3</v>
      </c>
      <c r="AC378" s="1" t="s">
        <v>29</v>
      </c>
      <c r="AD378" s="1" t="s">
        <v>30</v>
      </c>
      <c r="AE378" s="1" t="s">
        <v>50</v>
      </c>
      <c r="AF378" s="1" t="s">
        <v>196</v>
      </c>
      <c r="AG378" s="1" t="s">
        <v>196</v>
      </c>
      <c r="AH378" s="1" t="s">
        <v>24</v>
      </c>
    </row>
    <row r="379" spans="1:34" ht="14.25" customHeight="1">
      <c r="A379" s="1">
        <v>469</v>
      </c>
      <c r="B379" s="1" t="s">
        <v>5598</v>
      </c>
      <c r="C379" s="1" t="s">
        <v>231</v>
      </c>
      <c r="D379" s="1" t="s">
        <v>11</v>
      </c>
      <c r="E379" s="3" t="s">
        <v>21</v>
      </c>
      <c r="G379" s="1" t="s">
        <v>4417</v>
      </c>
      <c r="H379" s="1" t="s">
        <v>4418</v>
      </c>
      <c r="R379" t="s">
        <v>232</v>
      </c>
      <c r="W379" s="1" t="str">
        <f>K379&amp;L379&amp;M379&amp;N379&amp;O379&amp;P379&amp;Q379&amp;R379&amp;S379&amp;T379</f>
        <v>CI_ Trade_ Tax. Category. Code</v>
      </c>
      <c r="X379" s="1" cm="1">
        <f t="array" ref="X379">_xlfn.IFS(LEN(K379)&gt;0,1,LEN(L379)&gt;0,2,LEN(M379)&gt;0,3,LEN(N379)&gt;0,4,LEN(O379)&gt;0,5,LEN(P379)&gt;0,6,LEN(Q379)&gt;0,7,LEN(R379)&gt;0,8,LEN(S379)&gt;0,9,LEN(T379)&gt;0,10,LEN(U379)&gt;0,11,LEN(V379)&gt;0,12,TRUE,13)</f>
        <v>8</v>
      </c>
      <c r="Y379" s="1" t="str">
        <f>IF(OR("ASMA"=D379,"MA"=D379),"rsm:","ram:")&amp;
IF("ABIE"=D379,
  SUBSTITUTE(
    SUBSTITUTE(
      SUBSTITUTE(W379,". Details","Type"),
      "_",""
    ),
    " ",""
  ),
  IF("ASMA"=D379,
  SUBSTITUTE(
    SUBSTITUTE(
      SUBSTITUTE(W379,". Details",""),
      "_",""
    ),
    " ",""
  ),
  SUBSTITUTE(
    SUBSTITUTE(
      SUBSTITUTE(
        SUBSTITUTE(
          SUBSTITUTE(
            SUBSTITUTE(
              MID(W379,FIND(".",W379)+2,LEN(W379)-FIND(".",W379)-1),
              "_",""
            ),
            "Identification",""
          ),
          "Text",""
        ),
        ".",""
      ),
      " ",""
    ),
    "Identifier","ID"
  )
))</f>
        <v>ram:CategoryCode</v>
      </c>
      <c r="Z379" s="1" t="str">
        <f>Z$376&amp;"/"&amp;Y379</f>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5874</v>
      </c>
      <c r="AB379" s="3" t="s">
        <v>3</v>
      </c>
      <c r="AC379" s="1" t="s">
        <v>24</v>
      </c>
      <c r="AD379" s="1" t="s">
        <v>24</v>
      </c>
      <c r="AE379" s="1" t="s">
        <v>24</v>
      </c>
      <c r="AF379" s="1" t="s">
        <v>196</v>
      </c>
      <c r="AG379" s="1" t="s">
        <v>196</v>
      </c>
      <c r="AH379" s="1" t="s">
        <v>24</v>
      </c>
    </row>
    <row r="380" spans="1:34" ht="14.25" customHeight="1">
      <c r="A380" s="1">
        <v>470</v>
      </c>
      <c r="B380" s="1" t="s">
        <v>5598</v>
      </c>
      <c r="C380" s="1" t="s">
        <v>236</v>
      </c>
      <c r="D380" s="1" t="s">
        <v>11</v>
      </c>
      <c r="E380" s="3" t="s">
        <v>16</v>
      </c>
      <c r="G380" s="1" t="s">
        <v>4419</v>
      </c>
      <c r="H380" s="1" t="s">
        <v>5797</v>
      </c>
      <c r="R380" t="s">
        <v>237</v>
      </c>
      <c r="W380" s="1" t="str">
        <f>K380&amp;L380&amp;M380&amp;N380&amp;O380&amp;P380&amp;Q380&amp;R380&amp;S380&amp;T380</f>
        <v>CI_ Trade_ Tax. Currency. Code</v>
      </c>
      <c r="X380" s="1" cm="1">
        <f t="array" ref="X380">_xlfn.IFS(LEN(K380)&gt;0,1,LEN(L380)&gt;0,2,LEN(M380)&gt;0,3,LEN(N380)&gt;0,4,LEN(O380)&gt;0,5,LEN(P380)&gt;0,6,LEN(Q380)&gt;0,7,LEN(R380)&gt;0,8,LEN(S380)&gt;0,9,LEN(T380)&gt;0,10,LEN(U380)&gt;0,11,LEN(V380)&gt;0,12,TRUE,13)</f>
        <v>8</v>
      </c>
      <c r="Y380" s="1" t="str">
        <f>IF(OR("ASMA"=D380,"MA"=D380),"rsm:","ram:")&amp;
IF("ABIE"=D380,
  SUBSTITUTE(
    SUBSTITUTE(
      SUBSTITUTE(W380,". Details","Type"),
      "_",""
    ),
    " ",""
  ),
  IF("ASMA"=D380,
  SUBSTITUTE(
    SUBSTITUTE(
      SUBSTITUTE(W380,". Details",""),
      "_",""
    ),
    " ",""
  ),
  SUBSTITUTE(
    SUBSTITUTE(
      SUBSTITUTE(
        SUBSTITUTE(
          SUBSTITUTE(
            SUBSTITUTE(
              MID(W380,FIND(".",W380)+2,LEN(W380)-FIND(".",W380)-1),
              "_",""
            ),
            "Identification",""
          ),
          "Text",""
        ),
        ".",""
      ),
      " ",""
    ),
    "Identifier","ID"
  )
))</f>
        <v>ram:CurrencyCode</v>
      </c>
      <c r="Z380" s="1" t="str">
        <f>Z$376&amp;"/"&amp;Y380</f>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5875</v>
      </c>
      <c r="AB380" s="3" t="s">
        <v>3</v>
      </c>
      <c r="AC380" s="1" t="s">
        <v>24</v>
      </c>
      <c r="AD380" s="1" t="s">
        <v>24</v>
      </c>
      <c r="AE380" s="1" t="s">
        <v>24</v>
      </c>
      <c r="AF380" s="1" t="s">
        <v>196</v>
      </c>
      <c r="AG380" s="1" t="s">
        <v>196</v>
      </c>
      <c r="AH380" s="1" t="s">
        <v>24</v>
      </c>
    </row>
    <row r="381" spans="1:34" ht="14.25" customHeight="1">
      <c r="A381" s="1">
        <v>471</v>
      </c>
      <c r="B381" s="1" t="s">
        <v>5598</v>
      </c>
      <c r="C381" s="1" t="s">
        <v>315</v>
      </c>
      <c r="D381" s="1" t="s">
        <v>11</v>
      </c>
      <c r="E381" s="3" t="s">
        <v>21</v>
      </c>
      <c r="G381" s="1" t="s">
        <v>4421</v>
      </c>
      <c r="H381" s="1" t="s">
        <v>5798</v>
      </c>
      <c r="R381" t="s">
        <v>989</v>
      </c>
      <c r="W381" s="1" t="str">
        <f>K381&amp;L381&amp;M381&amp;N381&amp;O381&amp;P381&amp;Q381&amp;R381&amp;S381&amp;T381</f>
        <v>CI_ Trade_ Tax. Rate_ Applicable. Percent</v>
      </c>
      <c r="X381" s="1" cm="1">
        <f t="array" ref="X381">_xlfn.IFS(LEN(K381)&gt;0,1,LEN(L381)&gt;0,2,LEN(M381)&gt;0,3,LEN(N381)&gt;0,4,LEN(O381)&gt;0,5,LEN(P381)&gt;0,6,LEN(Q381)&gt;0,7,LEN(R381)&gt;0,8,LEN(S381)&gt;0,9,LEN(T381)&gt;0,10,LEN(U381)&gt;0,11,LEN(V381)&gt;0,12,TRUE,13)</f>
        <v>8</v>
      </c>
      <c r="Y381" s="1" t="str">
        <f>IF(OR("ASMA"=D381,"MA"=D381),"rsm:","ram:")&amp;
IF("ABIE"=D381,
  SUBSTITUTE(
    SUBSTITUTE(
      SUBSTITUTE(W381,". Details","Type"),
      "_",""
    ),
    " ",""
  ),
  IF("ASMA"=D381,
  SUBSTITUTE(
    SUBSTITUTE(
      SUBSTITUTE(W381,". Details",""),
      "_",""
    ),
    " ",""
  ),
  SUBSTITUTE(
    SUBSTITUTE(
      SUBSTITUTE(
        SUBSTITUTE(
          SUBSTITUTE(
            SUBSTITUTE(
              MID(W381,FIND(".",W381)+2,LEN(W381)-FIND(".",W381)-1),
              "_",""
            ),
            "Identification",""
          ),
          "Text",""
        ),
        ".",""
      ),
      " ",""
    ),
    "Identifier","ID"
  )
))</f>
        <v>ram:RateApplicablePercent</v>
      </c>
      <c r="Z381" s="1" t="str">
        <f>Z$376&amp;"/"&amp;Y381</f>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5876</v>
      </c>
      <c r="AB381" s="3" t="s">
        <v>3</v>
      </c>
      <c r="AC381" s="1" t="s">
        <v>24</v>
      </c>
      <c r="AD381" s="1" t="s">
        <v>24</v>
      </c>
      <c r="AE381" s="1" t="s">
        <v>50</v>
      </c>
      <c r="AF381" s="1" t="s">
        <v>196</v>
      </c>
      <c r="AG381" s="1" t="s">
        <v>196</v>
      </c>
      <c r="AH381" s="1" t="s">
        <v>24</v>
      </c>
    </row>
    <row r="382" spans="1:34" ht="14.25" customHeight="1">
      <c r="A382" s="1">
        <v>472</v>
      </c>
      <c r="B382" s="1" t="s">
        <v>5598</v>
      </c>
      <c r="C382" s="1" t="s">
        <v>240</v>
      </c>
      <c r="D382" s="1" t="s">
        <v>11</v>
      </c>
      <c r="E382" s="3" t="s">
        <v>16</v>
      </c>
      <c r="G382" s="1" t="s">
        <v>4411</v>
      </c>
      <c r="H382" s="1" t="s">
        <v>657</v>
      </c>
      <c r="R382" t="s">
        <v>317</v>
      </c>
      <c r="W382" s="1" t="str">
        <f>K382&amp;L382&amp;M382&amp;N382&amp;O382&amp;P382&amp;Q382&amp;R382&amp;S382&amp;T382</f>
        <v>CI_ Trade_ Tax. Local Tax System. Identifier</v>
      </c>
      <c r="X382" s="1" cm="1">
        <f t="array" ref="X382">_xlfn.IFS(LEN(K382)&gt;0,1,LEN(L382)&gt;0,2,LEN(M382)&gt;0,3,LEN(N382)&gt;0,4,LEN(O382)&gt;0,5,LEN(P382)&gt;0,6,LEN(Q382)&gt;0,7,LEN(R382)&gt;0,8,LEN(S382)&gt;0,9,LEN(T382)&gt;0,10,LEN(U382)&gt;0,11,LEN(V382)&gt;0,12,TRUE,13)</f>
        <v>8</v>
      </c>
      <c r="Y382" s="1" t="str">
        <f>IF(OR("ASMA"=D382,"MA"=D382),"rsm:","ram:")&amp;
IF("ABIE"=D382,
  SUBSTITUTE(
    SUBSTITUTE(
      SUBSTITUTE(W382,". Details","Type"),
      "_",""
    ),
    " ",""
  ),
  IF("ASMA"=D382,
  SUBSTITUTE(
    SUBSTITUTE(
      SUBSTITUTE(W382,". Details",""),
      "_",""
    ),
    " ",""
  ),
  SUBSTITUTE(
    SUBSTITUTE(
      SUBSTITUTE(
        SUBSTITUTE(
          SUBSTITUTE(
            SUBSTITUTE(
              MID(W382,FIND(".",W382)+2,LEN(W382)-FIND(".",W382)-1),
              "_",""
            ),
            "Identification",""
          ),
          "Text",""
        ),
        ".",""
      ),
      " ",""
    ),
    "Identifier","ID"
  )
))</f>
        <v>ram:LocalTaxSystemID</v>
      </c>
      <c r="Z382" s="1" t="str">
        <f>Z$376&amp;"/"&amp;Y382</f>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5877</v>
      </c>
      <c r="AB382" s="3" t="s">
        <v>3</v>
      </c>
      <c r="AC382" s="1" t="s">
        <v>73</v>
      </c>
      <c r="AD382" s="1" t="s">
        <v>59</v>
      </c>
      <c r="AE382" s="1" t="s">
        <v>50</v>
      </c>
      <c r="AF382" s="1" t="s">
        <v>196</v>
      </c>
      <c r="AG382" s="1" t="s">
        <v>196</v>
      </c>
      <c r="AH382" s="1" t="s">
        <v>24</v>
      </c>
    </row>
    <row r="383" spans="1:34" ht="14.25" customHeight="1">
      <c r="A383" s="1">
        <v>473</v>
      </c>
      <c r="B383" s="1" t="s">
        <v>5598</v>
      </c>
      <c r="C383" s="1" t="s">
        <v>1039</v>
      </c>
      <c r="D383" s="1" t="s">
        <v>19</v>
      </c>
      <c r="E383" s="3" t="s">
        <v>16</v>
      </c>
      <c r="G383" s="1" t="s">
        <v>4423</v>
      </c>
      <c r="H383" s="1" t="s">
        <v>4424</v>
      </c>
      <c r="P383" t="s">
        <v>318</v>
      </c>
      <c r="W383" s="1" t="str">
        <f>K383&amp;L383&amp;M383&amp;N383&amp;O383&amp;P383&amp;Q383&amp;R383&amp;S383&amp;T383</f>
        <v>CIIL_ Supply Chain_ Trade Settlement. Billing. CI_ Specified_ Period</v>
      </c>
      <c r="X383" s="1" cm="1">
        <f t="array" ref="X383">_xlfn.IFS(LEN(K383)&gt;0,1,LEN(L383)&gt;0,2,LEN(M383)&gt;0,3,LEN(N383)&gt;0,4,LEN(O383)&gt;0,5,LEN(P383)&gt;0,6,LEN(Q383)&gt;0,7,LEN(R383)&gt;0,8,LEN(S383)&gt;0,9,LEN(T383)&gt;0,10,LEN(U383)&gt;0,11,LEN(V383)&gt;0,12,TRUE,13)</f>
        <v>6</v>
      </c>
      <c r="Y383" s="1" t="str">
        <f>IF(OR("ASMA"=D383,"MA"=D383),"rsm:","ram:")&amp;
IF("ABIE"=D383,
  SUBSTITUTE(
    SUBSTITUTE(
      SUBSTITUTE(W383,". Details","Type"),
      "_",""
    ),
    " ",""
  ),
  IF("ASMA"=D383,
  SUBSTITUTE(
    SUBSTITUTE(
      SUBSTITUTE(W383,". Details",""),
      "_",""
    ),
    " ",""
  ),
  SUBSTITUTE(
    SUBSTITUTE(
      SUBSTITUTE(
        SUBSTITUTE(
          SUBSTITUTE(
            SUBSTITUTE(
              MID(W383,FIND(".",W383)+2,LEN(W383)-FIND(".",W383)-1),
              "_",""
            ),
            "Identification",""
          ),
          "Text",""
        ),
        ".",""
      ),
      " ",""
    ),
    "Identifier","ID"
  )
))</f>
        <v>ram:BillingCISpecifiedPeriod</v>
      </c>
      <c r="Z383" s="1" t="str">
        <f>Z$343&amp;"/"&amp;Y383</f>
        <v>//rsm:CIIHSupplyChainTradeTransaction/ram:IncludedCIILSupplyChainTradeLineItem/ram:SpecifiedCIILSupplyChainTradeSettlement/ram:BillingCISpecifiedPeriod</v>
      </c>
      <c r="AA383" s="1" t="s">
        <v>4872</v>
      </c>
      <c r="AB383" s="3" t="s">
        <v>3</v>
      </c>
      <c r="AE383" s="1" t="s">
        <v>50</v>
      </c>
      <c r="AF383" s="1" t="s">
        <v>196</v>
      </c>
      <c r="AG383" s="1" t="s">
        <v>24</v>
      </c>
    </row>
    <row r="384" spans="1:34" ht="14.25" customHeight="1">
      <c r="A384" s="1">
        <v>475</v>
      </c>
      <c r="B384" s="1" t="s">
        <v>5598</v>
      </c>
      <c r="C384" s="1" t="s">
        <v>242</v>
      </c>
      <c r="D384" s="1" t="s">
        <v>11</v>
      </c>
      <c r="E384" s="3" t="s">
        <v>21</v>
      </c>
      <c r="G384" s="1" t="s">
        <v>4425</v>
      </c>
      <c r="H384" s="1" t="s">
        <v>4426</v>
      </c>
      <c r="R384" t="s">
        <v>243</v>
      </c>
      <c r="W384" s="1" t="str">
        <f>K384&amp;L384&amp;M384&amp;N384&amp;O384&amp;P384&amp;Q384&amp;R384&amp;S384&amp;T384</f>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5715</v>
      </c>
      <c r="AB384" s="3" t="s">
        <v>3</v>
      </c>
      <c r="AC384" s="1" t="s">
        <v>80</v>
      </c>
      <c r="AD384" s="1" t="s">
        <v>53</v>
      </c>
      <c r="AE384" s="1" t="s">
        <v>50</v>
      </c>
      <c r="AF384" s="1" t="s">
        <v>196</v>
      </c>
      <c r="AG384" s="1" t="s">
        <v>196</v>
      </c>
      <c r="AH384" s="1" t="s">
        <v>24</v>
      </c>
    </row>
    <row r="385" spans="1:34" ht="14.25" customHeight="1">
      <c r="A385" s="1">
        <v>476</v>
      </c>
      <c r="B385" s="1" t="s">
        <v>5598</v>
      </c>
      <c r="C385" s="1" t="s">
        <v>244</v>
      </c>
      <c r="D385" s="1" t="s">
        <v>11</v>
      </c>
      <c r="E385" s="3" t="s">
        <v>21</v>
      </c>
      <c r="G385" s="1" t="s">
        <v>4427</v>
      </c>
      <c r="H385" s="1" t="s">
        <v>4428</v>
      </c>
      <c r="R385" t="s">
        <v>245</v>
      </c>
      <c r="W385" s="1" t="str">
        <f>K385&amp;L385&amp;M385&amp;N385&amp;O385&amp;P385&amp;Q385&amp;R385&amp;S385&amp;T385</f>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5716</v>
      </c>
      <c r="AB385" s="3" t="s">
        <v>3</v>
      </c>
      <c r="AC385" s="1" t="s">
        <v>29</v>
      </c>
      <c r="AD385" s="1" t="s">
        <v>30</v>
      </c>
      <c r="AE385" s="1" t="s">
        <v>50</v>
      </c>
      <c r="AF385" s="1" t="s">
        <v>196</v>
      </c>
      <c r="AG385" s="1" t="s">
        <v>196</v>
      </c>
      <c r="AH385" s="1" t="s">
        <v>24</v>
      </c>
    </row>
    <row r="386" spans="1:34" ht="14.25" customHeight="1">
      <c r="A386" s="1">
        <v>477</v>
      </c>
      <c r="B386" s="1" t="s">
        <v>5598</v>
      </c>
      <c r="C386" s="1" t="s">
        <v>319</v>
      </c>
      <c r="D386" s="1" t="s">
        <v>19</v>
      </c>
      <c r="E386" s="3" t="s">
        <v>16</v>
      </c>
      <c r="G386" s="1" t="s">
        <v>4429</v>
      </c>
      <c r="H386" s="1" t="s">
        <v>4430</v>
      </c>
      <c r="P386" t="s">
        <v>320</v>
      </c>
      <c r="W386" s="1" t="str">
        <f>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5720</v>
      </c>
      <c r="AB386" s="3" t="s">
        <v>3</v>
      </c>
      <c r="AC386" s="1" t="s">
        <v>29</v>
      </c>
      <c r="AD386" s="1" t="s">
        <v>30</v>
      </c>
      <c r="AE386" s="1" t="s">
        <v>50</v>
      </c>
      <c r="AF386" s="1" t="s">
        <v>196</v>
      </c>
      <c r="AG386" s="1" t="s">
        <v>196</v>
      </c>
      <c r="AH386" s="1" t="s">
        <v>24</v>
      </c>
    </row>
    <row r="387" spans="1:34" ht="14.25" customHeight="1">
      <c r="A387" s="1">
        <v>479</v>
      </c>
      <c r="B387" s="1" t="s">
        <v>5598</v>
      </c>
      <c r="C387" s="1" t="s">
        <v>4431</v>
      </c>
      <c r="D387" s="1" t="s">
        <v>11</v>
      </c>
      <c r="E387" s="3" t="s">
        <v>16</v>
      </c>
      <c r="G387" s="1" t="s">
        <v>4432</v>
      </c>
      <c r="H387" s="1" t="s">
        <v>4433</v>
      </c>
      <c r="R387" t="s">
        <v>5799</v>
      </c>
      <c r="W387" s="1" t="str">
        <f>K387&amp;L387&amp;M387&amp;N387&amp;O387&amp;P387&amp;Q387&amp;R387&amp;S387&amp;T387</f>
        <v>CIIL_ Trade Settlement_ Monetary Summation. Charge Total. Amount</v>
      </c>
      <c r="X387" s="1" cm="1">
        <f t="array" ref="X387">_xlfn.IFS(LEN(K387)&gt;0,1,LEN(L387)&gt;0,2,LEN(M387)&gt;0,3,LEN(N387)&gt;0,4,LEN(O387)&gt;0,5,LEN(P387)&gt;0,6,LEN(Q387)&gt;0,7,LEN(R387)&gt;0,8,LEN(S387)&gt;0,9,LEN(T387)&gt;0,10,LEN(U387)&gt;0,11,LEN(V387)&gt;0,12,TRUE,13)</f>
        <v>8</v>
      </c>
      <c r="Y387" s="1" t="str">
        <f>IF(OR("ASMA"=D387,"MA"=D387),"rsm:","ram:")&amp;
IF("ABIE"=D387,
  SUBSTITUTE(
    SUBSTITUTE(
      SUBSTITUTE(W387,". Details","Type"),
      "_",""
    ),
    " ",""
  ),
  IF("ASMA"=D387,
  SUBSTITUTE(
    SUBSTITUTE(
      SUBSTITUTE(W387,". Details",""),
      "_",""
    ),
    " ",""
  ),
  SUBSTITUTE(
    SUBSTITUTE(
      SUBSTITUTE(
        SUBSTITUTE(
          SUBSTITUTE(
            SUBSTITUTE(
              MID(W387,FIND(".",W387)+2,LEN(W387)-FIND(".",W387)-1),
              "_",""
            ),
            "Identification",""
          ),
          "Text",""
        ),
        ".",""
      ),
      " ",""
    ),
    "Identifier","ID"
  )
))</f>
        <v>ram:ChargeTotalAmount</v>
      </c>
      <c r="Z387" s="1" t="str">
        <f>Z$386&amp;"/"&amp;Y387</f>
        <v>//rsm:CIIHSupplyChainTradeTransaction/ram:IncludedCIILSupplyChainTradeLineItem/ram:SpecifiedCIILSupplyChainTradeSettlement/ram:SpecifiedCIILTradeSettlementMonetarySummation/ram:ChargeTotalAmount</v>
      </c>
      <c r="AA387" s="1" t="s">
        <v>5721</v>
      </c>
      <c r="AB387" s="3" t="s">
        <v>3</v>
      </c>
      <c r="AC387" s="1" t="s">
        <v>24</v>
      </c>
      <c r="AD387" s="1" t="s">
        <v>24</v>
      </c>
      <c r="AE387" s="1" t="s">
        <v>24</v>
      </c>
      <c r="AF387" s="1" t="s">
        <v>196</v>
      </c>
      <c r="AG387" s="1" t="s">
        <v>196</v>
      </c>
    </row>
    <row r="388" spans="1:34" ht="14.25" customHeight="1">
      <c r="A388" s="1">
        <v>480</v>
      </c>
      <c r="B388" s="1" t="s">
        <v>5598</v>
      </c>
      <c r="C388" s="1" t="s">
        <v>4434</v>
      </c>
      <c r="D388" s="1" t="s">
        <v>11</v>
      </c>
      <c r="E388" s="3" t="s">
        <v>16</v>
      </c>
      <c r="G388" s="1" t="s">
        <v>4435</v>
      </c>
      <c r="H388" s="1" t="s">
        <v>4436</v>
      </c>
      <c r="R388" t="s">
        <v>5800</v>
      </c>
      <c r="W388" s="1" t="str">
        <f>K388&amp;L388&amp;M388&amp;N388&amp;O388&amp;P388&amp;Q388&amp;R388&amp;S388&amp;T388</f>
        <v>CIIL_ Trade Settlement_ Monetary Summation. Allowance Total. Amount</v>
      </c>
      <c r="X388" s="1" cm="1">
        <f t="array" ref="X388">_xlfn.IFS(LEN(K388)&gt;0,1,LEN(L388)&gt;0,2,LEN(M388)&gt;0,3,LEN(N388)&gt;0,4,LEN(O388)&gt;0,5,LEN(P388)&gt;0,6,LEN(Q388)&gt;0,7,LEN(R388)&gt;0,8,LEN(S388)&gt;0,9,LEN(T388)&gt;0,10,LEN(U388)&gt;0,11,LEN(V388)&gt;0,12,TRUE,13)</f>
        <v>8</v>
      </c>
      <c r="Y388" s="1" t="str">
        <f>IF(OR("ASMA"=D388,"MA"=D388),"rsm:","ram:")&amp;
IF("ABIE"=D388,
  SUBSTITUTE(
    SUBSTITUTE(
      SUBSTITUTE(W388,". Details","Type"),
      "_",""
    ),
    " ",""
  ),
  IF("ASMA"=D388,
  SUBSTITUTE(
    SUBSTITUTE(
      SUBSTITUTE(W388,". Details",""),
      "_",""
    ),
    " ",""
  ),
  SUBSTITUTE(
    SUBSTITUTE(
      SUBSTITUTE(
        SUBSTITUTE(
          SUBSTITUTE(
            SUBSTITUTE(
              MID(W388,FIND(".",W388)+2,LEN(W388)-FIND(".",W388)-1),
              "_",""
            ),
            "Identification",""
          ),
          "Text",""
        ),
        ".",""
      ),
      " ",""
    ),
    "Identifier","ID"
  )
))</f>
        <v>ram:AllowanceTotalAmount</v>
      </c>
      <c r="Z388" s="1" t="str">
        <f>Z$386&amp;"/"&amp;Y388</f>
        <v>//rsm:CIIHSupplyChainTradeTransaction/ram:IncludedCIILSupplyChainTradeLineItem/ram:SpecifiedCIILSupplyChainTradeSettlement/ram:SpecifiedCIILTradeSettlementMonetarySummation/ram:AllowanceTotalAmount</v>
      </c>
      <c r="AA388" s="1" t="s">
        <v>5722</v>
      </c>
      <c r="AB388" s="3" t="s">
        <v>3</v>
      </c>
      <c r="AC388" s="1" t="s">
        <v>24</v>
      </c>
      <c r="AD388" s="1" t="s">
        <v>24</v>
      </c>
      <c r="AE388" s="1" t="s">
        <v>106</v>
      </c>
      <c r="AF388" s="1" t="s">
        <v>106</v>
      </c>
      <c r="AG388" s="1" t="s">
        <v>14</v>
      </c>
      <c r="AH388" s="1" t="s">
        <v>434</v>
      </c>
    </row>
    <row r="389" spans="1:34" ht="14.25" customHeight="1">
      <c r="A389" s="1">
        <v>481</v>
      </c>
      <c r="B389" s="1" t="s">
        <v>5598</v>
      </c>
      <c r="C389" s="1" t="s">
        <v>321</v>
      </c>
      <c r="D389" s="1" t="s">
        <v>11</v>
      </c>
      <c r="E389" s="3" t="s">
        <v>21</v>
      </c>
      <c r="G389" s="1" t="s">
        <v>4437</v>
      </c>
      <c r="H389" s="1" t="s">
        <v>4438</v>
      </c>
      <c r="R389" t="s">
        <v>322</v>
      </c>
      <c r="W389" s="1" t="str">
        <f>K389&amp;L389&amp;M389&amp;N389&amp;O389&amp;P389&amp;Q389&amp;R389&amp;S389&amp;T389</f>
        <v>CIIL_ Trade Settlement_ Monetary Summation. Tax Total. Amount</v>
      </c>
      <c r="X389" s="1" cm="1">
        <f t="array" ref="X389">_xlfn.IFS(LEN(K389)&gt;0,1,LEN(L389)&gt;0,2,LEN(M389)&gt;0,3,LEN(N389)&gt;0,4,LEN(O389)&gt;0,5,LEN(P389)&gt;0,6,LEN(Q389)&gt;0,7,LEN(R389)&gt;0,8,LEN(S389)&gt;0,9,LEN(T389)&gt;0,10,LEN(U389)&gt;0,11,LEN(V389)&gt;0,12,TRUE,13)</f>
        <v>8</v>
      </c>
      <c r="Y389" s="1" t="str">
        <f>IF(OR("ASMA"=D389,"MA"=D389),"rsm:","ram:")&amp;
IF("ABIE"=D389,
  SUBSTITUTE(
    SUBSTITUTE(
      SUBSTITUTE(W389,". Details","Type"),
      "_",""
    ),
    " ",""
  ),
  IF("ASMA"=D389,
  SUBSTITUTE(
    SUBSTITUTE(
      SUBSTITUTE(W389,". Details",""),
      "_",""
    ),
    " ",""
  ),
  SUBSTITUTE(
    SUBSTITUTE(
      SUBSTITUTE(
        SUBSTITUTE(
          SUBSTITUTE(
            SUBSTITUTE(
              MID(W389,FIND(".",W389)+2,LEN(W389)-FIND(".",W389)-1),
              "_",""
            ),
            "Identification",""
          ),
          "Text",""
        ),
        ".",""
      ),
      " ",""
    ),
    "Identifier","ID"
  )
))</f>
        <v>ram:TaxTotalAmount</v>
      </c>
      <c r="Z389" s="1" t="str">
        <f>Z$386&amp;"/"&amp;Y389</f>
        <v>//rsm:CIIHSupplyChainTradeTransaction/ram:IncludedCIILSupplyChainTradeLineItem/ram:SpecifiedCIILSupplyChainTradeSettlement/ram:SpecifiedCIILTradeSettlementMonetarySummation/ram:TaxTotalAmount</v>
      </c>
      <c r="AA389" s="1" t="s">
        <v>5723</v>
      </c>
      <c r="AB389" s="3" t="s">
        <v>3</v>
      </c>
      <c r="AC389" s="1" t="s">
        <v>29</v>
      </c>
      <c r="AD389" s="1" t="s">
        <v>30</v>
      </c>
      <c r="AE389" s="1" t="s">
        <v>106</v>
      </c>
      <c r="AF389" s="1" t="s">
        <v>106</v>
      </c>
      <c r="AG389" s="1" t="s">
        <v>54</v>
      </c>
      <c r="AH389" s="1" t="s">
        <v>24</v>
      </c>
    </row>
    <row r="390" spans="1:34" ht="14.25" customHeight="1">
      <c r="A390" s="1">
        <v>482</v>
      </c>
      <c r="B390" s="1" t="s">
        <v>5598</v>
      </c>
      <c r="C390" s="1" t="s">
        <v>4439</v>
      </c>
      <c r="D390" s="1" t="s">
        <v>11</v>
      </c>
      <c r="E390" s="3" t="s">
        <v>21</v>
      </c>
      <c r="G390" s="1" t="s">
        <v>4440</v>
      </c>
      <c r="H390" s="1" t="s">
        <v>4441</v>
      </c>
      <c r="R390" t="s">
        <v>5801</v>
      </c>
      <c r="W390" s="1" t="str">
        <f>K390&amp;L390&amp;M390&amp;N390&amp;O390&amp;P390&amp;Q390&amp;R390&amp;S390&amp;T390</f>
        <v>CIIL_ Trade Settlement_ Monetary Summation. Gross_ Line Total. Amount</v>
      </c>
      <c r="X390" s="1" cm="1">
        <f t="array" ref="X390">_xlfn.IFS(LEN(K390)&gt;0,1,LEN(L390)&gt;0,2,LEN(M390)&gt;0,3,LEN(N390)&gt;0,4,LEN(O390)&gt;0,5,LEN(P390)&gt;0,6,LEN(Q390)&gt;0,7,LEN(R390)&gt;0,8,LEN(S390)&gt;0,9,LEN(T390)&gt;0,10,LEN(U390)&gt;0,11,LEN(V390)&gt;0,12,TRUE,13)</f>
        <v>8</v>
      </c>
      <c r="Y390" s="1" t="str">
        <f>IF(OR("ASMA"=D390,"MA"=D390),"rsm:","ram:")&amp;
IF("ABIE"=D390,
  SUBSTITUTE(
    SUBSTITUTE(
      SUBSTITUTE(W390,". Details","Type"),
      "_",""
    ),
    " ",""
  ),
  IF("ASMA"=D390,
  SUBSTITUTE(
    SUBSTITUTE(
      SUBSTITUTE(W390,". Details",""),
      "_",""
    ),
    " ",""
  ),
  SUBSTITUTE(
    SUBSTITUTE(
      SUBSTITUTE(
        SUBSTITUTE(
          SUBSTITUTE(
            SUBSTITUTE(
              MID(W390,FIND(".",W390)+2,LEN(W390)-FIND(".",W390)-1),
              "_",""
            ),
            "Identification",""
          ),
          "Text",""
        ),
        ".",""
      ),
      " ",""
    ),
    "Identifier","ID"
  )
))</f>
        <v>ram:GrossLineTotalAmount</v>
      </c>
      <c r="Z390" s="1" t="str">
        <f>Z$386&amp;"/"&amp;Y390</f>
        <v>//rsm:CIIHSupplyChainTradeTransaction/ram:IncludedCIILSupplyChainTradeLineItem/ram:SpecifiedCIILSupplyChainTradeSettlement/ram:SpecifiedCIILTradeSettlementMonetarySummation/ram:GrossLineTotalAmount</v>
      </c>
      <c r="AA390" s="1" t="s">
        <v>5724</v>
      </c>
      <c r="AB390" s="3" t="s">
        <v>6</v>
      </c>
      <c r="AC390" s="1" t="s">
        <v>24</v>
      </c>
      <c r="AD390" s="1" t="s">
        <v>24</v>
      </c>
      <c r="AE390" s="1" t="s">
        <v>24</v>
      </c>
      <c r="AF390" s="1" t="s">
        <v>196</v>
      </c>
      <c r="AG390" s="1" t="s">
        <v>196</v>
      </c>
      <c r="AH390" s="1" t="s">
        <v>24</v>
      </c>
    </row>
    <row r="391" spans="1:34" ht="14.25" customHeight="1">
      <c r="A391" s="1">
        <v>483</v>
      </c>
      <c r="B391" s="1" t="s">
        <v>5598</v>
      </c>
      <c r="C391" s="1" t="s">
        <v>323</v>
      </c>
      <c r="D391" s="1" t="s">
        <v>11</v>
      </c>
      <c r="E391" s="3" t="s">
        <v>21</v>
      </c>
      <c r="G391" s="1" t="s">
        <v>4442</v>
      </c>
      <c r="H391" s="1" t="s">
        <v>5802</v>
      </c>
      <c r="R391" t="s">
        <v>324</v>
      </c>
      <c r="W391" s="1" t="str">
        <f>K391&amp;L391&amp;M391&amp;N391&amp;O391&amp;P391&amp;Q391&amp;R391&amp;S391&amp;T391</f>
        <v>CIIL_ Trade Settlement_ Monetary Summation. Net_ Line Total. Amount</v>
      </c>
      <c r="X391" s="1" cm="1">
        <f t="array" ref="X391">_xlfn.IFS(LEN(K391)&gt;0,1,LEN(L391)&gt;0,2,LEN(M391)&gt;0,3,LEN(N391)&gt;0,4,LEN(O391)&gt;0,5,LEN(P391)&gt;0,6,LEN(Q391)&gt;0,7,LEN(R391)&gt;0,8,LEN(S391)&gt;0,9,LEN(T391)&gt;0,10,LEN(U391)&gt;0,11,LEN(V391)&gt;0,12,TRUE,13)</f>
        <v>8</v>
      </c>
      <c r="Y391" s="1" t="str">
        <f>IF(OR("ASMA"=D391,"MA"=D391),"rsm:","ram:")&amp;
IF("ABIE"=D391,
  SUBSTITUTE(
    SUBSTITUTE(
      SUBSTITUTE(W391,". Details","Type"),
      "_",""
    ),
    " ",""
  ),
  IF("ASMA"=D391,
  SUBSTITUTE(
    SUBSTITUTE(
      SUBSTITUTE(W391,". Details",""),
      "_",""
    ),
    " ",""
  ),
  SUBSTITUTE(
    SUBSTITUTE(
      SUBSTITUTE(
        SUBSTITUTE(
          SUBSTITUTE(
            SUBSTITUTE(
              MID(W391,FIND(".",W391)+2,LEN(W391)-FIND(".",W391)-1),
              "_",""
            ),
            "Identification",""
          ),
          "Text",""
        ),
        ".",""
      ),
      " ",""
    ),
    "Identifier","ID"
  )
))</f>
        <v>ram:NetLineTotalAmount</v>
      </c>
      <c r="Z391" s="1" t="str">
        <f>Z$386&amp;"/"&amp;Y391</f>
        <v>//rsm:CIIHSupplyChainTradeTransaction/ram:IncludedCIILSupplyChainTradeLineItem/ram:SpecifiedCIILSupplyChainTradeSettlement/ram:SpecifiedCIILTradeSettlementMonetarySummation/ram:NetLineTotalAmount</v>
      </c>
      <c r="AA391" s="1" t="s">
        <v>5725</v>
      </c>
      <c r="AB391" s="3" t="s">
        <v>6</v>
      </c>
      <c r="AC391" s="1" t="s">
        <v>24</v>
      </c>
      <c r="AD391" s="1" t="s">
        <v>24</v>
      </c>
      <c r="AE391" s="1" t="s">
        <v>24</v>
      </c>
      <c r="AF391" s="1" t="s">
        <v>196</v>
      </c>
      <c r="AG391" s="1" t="s">
        <v>196</v>
      </c>
      <c r="AH391" s="1" t="s">
        <v>24</v>
      </c>
    </row>
    <row r="392" spans="1:34" ht="14.25" customHeight="1">
      <c r="A392" s="1">
        <v>484</v>
      </c>
      <c r="B392" s="1" t="s">
        <v>5598</v>
      </c>
      <c r="C392" s="1" t="s">
        <v>325</v>
      </c>
      <c r="D392" s="1" t="s">
        <v>11</v>
      </c>
      <c r="E392" s="3" t="s">
        <v>16</v>
      </c>
      <c r="G392" s="1" t="s">
        <v>4444</v>
      </c>
      <c r="H392" s="1" t="s">
        <v>5803</v>
      </c>
      <c r="R392" t="s">
        <v>326</v>
      </c>
      <c r="W392" s="1" t="str">
        <f>K392&amp;L392&amp;M392&amp;N392&amp;O392&amp;P392&amp;Q392&amp;R392&amp;S392&amp;T392</f>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IF(OR("ASMA"=D392,"MA"=D392),"rsm:","ram:")&amp;
IF("ABIE"=D392,
  SUBSTITUTE(
    SUBSTITUTE(
      SUBSTITUTE(W392,". Details","Type"),
      "_",""
    ),
    " ",""
  ),
  IF("ASMA"=D392,
  SUBSTITUTE(
    SUBSTITUTE(
      SUBSTITUTE(W392,". Details",""),
      "_",""
    ),
    " ",""
  ),
  SUBSTITUTE(
    SUBSTITUTE(
      SUBSTITUTE(
        SUBSTITUTE(
          SUBSTITUTE(
            SUBSTITUTE(
              MID(W392,FIND(".",W392)+2,LEN(W392)-FIND(".",W392)-1),
              "_",""
            ),
            "Identification",""
          ),
          "Text",""
        ),
        ".",""
      ),
      " ",""
    ),
    "Identifier","ID"
  )
))</f>
        <v>ram:NetIncludingTaxesLineTotalAmount</v>
      </c>
      <c r="Z392" s="1" t="str">
        <f>Z$386&amp;"/"&amp;Y392</f>
        <v>//rsm:CIIHSupplyChainTradeTransaction/ram:IncludedCIILSupplyChainTradeLineItem/ram:SpecifiedCIILSupplyChainTradeSettlement/ram:SpecifiedCIILTradeSettlementMonetarySummation/ram:NetIncludingTaxesLineTotalAmount</v>
      </c>
      <c r="AA392" s="1" t="s">
        <v>5726</v>
      </c>
      <c r="AB392" s="3" t="s">
        <v>6</v>
      </c>
      <c r="AC392" s="1" t="s">
        <v>24</v>
      </c>
      <c r="AD392" s="1" t="s">
        <v>24</v>
      </c>
      <c r="AE392" s="1" t="s">
        <v>24</v>
      </c>
      <c r="AF392" s="1" t="s">
        <v>196</v>
      </c>
      <c r="AG392" s="1" t="s">
        <v>196</v>
      </c>
      <c r="AH392" s="1" t="s">
        <v>24</v>
      </c>
    </row>
    <row r="393" spans="1:34" ht="14.25" customHeight="1">
      <c r="A393" s="1">
        <v>485</v>
      </c>
      <c r="B393" s="1" t="s">
        <v>5598</v>
      </c>
      <c r="C393" s="1" t="s">
        <v>327</v>
      </c>
      <c r="D393" s="1" t="s">
        <v>11</v>
      </c>
      <c r="E393" s="3" t="s">
        <v>21</v>
      </c>
      <c r="G393" s="1" t="s">
        <v>4446</v>
      </c>
      <c r="H393" s="1" t="s">
        <v>5804</v>
      </c>
      <c r="R393" t="s">
        <v>1043</v>
      </c>
      <c r="W393" s="1" t="str">
        <f>K393&amp;L393&amp;M393&amp;N393&amp;O393&amp;P393&amp;Q393&amp;R393&amp;S393&amp;T393</f>
        <v>CIIL_ Trade Settlement_ Monetary Summation. Grand Total. Amount</v>
      </c>
      <c r="X393" s="1" cm="1">
        <f t="array" ref="X393">_xlfn.IFS(LEN(K393)&gt;0,1,LEN(L393)&gt;0,2,LEN(M393)&gt;0,3,LEN(N393)&gt;0,4,LEN(O393)&gt;0,5,LEN(P393)&gt;0,6,LEN(Q393)&gt;0,7,LEN(R393)&gt;0,8,LEN(S393)&gt;0,9,LEN(T393)&gt;0,10,LEN(U393)&gt;0,11,LEN(V393)&gt;0,12,TRUE,13)</f>
        <v>8</v>
      </c>
      <c r="Y393" s="1" t="str">
        <f>IF(OR("ASMA"=D393,"MA"=D393),"rsm:","ram:")&amp;
IF("ABIE"=D393,
  SUBSTITUTE(
    SUBSTITUTE(
      SUBSTITUTE(W393,". Details","Type"),
      "_",""
    ),
    " ",""
  ),
  IF("ASMA"=D393,
  SUBSTITUTE(
    SUBSTITUTE(
      SUBSTITUTE(W393,". Details",""),
      "_",""
    ),
    " ",""
  ),
  SUBSTITUTE(
    SUBSTITUTE(
      SUBSTITUTE(
        SUBSTITUTE(
          SUBSTITUTE(
            SUBSTITUTE(
              MID(W393,FIND(".",W393)+2,LEN(W393)-FIND(".",W393)-1),
              "_",""
            ),
            "Identification",""
          ),
          "Text",""
        ),
        ".",""
      ),
      " ",""
    ),
    "Identifier","ID"
  )
))</f>
        <v>ram:GrandTotalAmount</v>
      </c>
      <c r="Z393" s="1" t="str">
        <f>Z$386&amp;"/"&amp;Y393</f>
        <v>//rsm:CIIHSupplyChainTradeTransaction/ram:IncludedCIILSupplyChainTradeLineItem/ram:SpecifiedCIILSupplyChainTradeSettlement/ram:SpecifiedCIILTradeSettlementMonetarySummation/ram:GrandTotalAmount</v>
      </c>
      <c r="AA393" s="1" t="s">
        <v>5727</v>
      </c>
      <c r="AB393" s="3" t="s">
        <v>6</v>
      </c>
      <c r="AC393" s="1" t="s">
        <v>24</v>
      </c>
      <c r="AD393" s="1" t="s">
        <v>24</v>
      </c>
      <c r="AE393" s="1" t="s">
        <v>24</v>
      </c>
      <c r="AF393" s="1" t="s">
        <v>196</v>
      </c>
      <c r="AG393" s="1" t="s">
        <v>196</v>
      </c>
      <c r="AH393" s="1" t="s">
        <v>24</v>
      </c>
    </row>
    <row r="394" spans="1:34" ht="14.25" customHeight="1">
      <c r="A394" s="1">
        <v>486</v>
      </c>
      <c r="B394" s="1" t="s">
        <v>5598</v>
      </c>
      <c r="C394" s="1" t="s">
        <v>319</v>
      </c>
      <c r="D394" s="1" t="s">
        <v>19</v>
      </c>
      <c r="E394" s="3" t="s">
        <v>16</v>
      </c>
      <c r="G394" s="1" t="s">
        <v>4448</v>
      </c>
      <c r="H394" s="1" t="s">
        <v>5805</v>
      </c>
      <c r="P394" t="s">
        <v>320</v>
      </c>
      <c r="W394" s="1" t="str">
        <f>K394&amp;L394&amp;M394&amp;N394&amp;O394&amp;P394&amp;Q394&amp;R394&amp;S394&amp;T394</f>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IF(OR("ASMA"=D394,"MA"=D394),"rsm:","ram:")&amp;
IF("ABIE"=D394,
  SUBSTITUTE(
    SUBSTITUTE(
      SUBSTITUTE(W394,". Details","Type"),
      "_",""
    ),
    " ",""
  ),
  IF("ASMA"=D394,
  SUBSTITUTE(
    SUBSTITUTE(
      SUBSTITUTE(W394,". Details",""),
      "_",""
    ),
    " ",""
  ),
  SUBSTITUTE(
    SUBSTITUTE(
      SUBSTITUTE(
        SUBSTITUTE(
          SUBSTITUTE(
            SUBSTITUTE(
              MID(W394,FIND(".",W394)+2,LEN(W394)-FIND(".",W394)-1),
              "_",""
            ),
            "Identification",""
          ),
          "Text",""
        ),
        ".",""
      ),
      " ",""
    ),
    "Identifier","ID"
  )
))</f>
        <v>ram:SpecifiedCIILTradeSettlementMonetarySummation</v>
      </c>
      <c r="Z394" s="1" t="str">
        <f>Z$343&amp;"/"&amp;Y394</f>
        <v>//rsm:CIIHSupplyChainTradeTransaction/ram:IncludedCIILSupplyChainTradeLineItem/ram:SpecifiedCIILSupplyChainTradeSettlement/ram:SpecifiedCIILTradeSettlementMonetarySummation</v>
      </c>
      <c r="AA394" s="1" t="s">
        <v>5720</v>
      </c>
      <c r="AB394" s="3" t="s">
        <v>6</v>
      </c>
      <c r="AC394" s="1" t="s">
        <v>24</v>
      </c>
      <c r="AD394" s="1" t="s">
        <v>24</v>
      </c>
      <c r="AE394" s="1" t="s">
        <v>50</v>
      </c>
      <c r="AF394" s="1" t="s">
        <v>50</v>
      </c>
      <c r="AG394" s="1" t="s">
        <v>196</v>
      </c>
      <c r="AH394" s="1" t="s">
        <v>196</v>
      </c>
    </row>
    <row r="395" spans="1:34" ht="14.25" customHeight="1">
      <c r="A395" s="1">
        <v>488</v>
      </c>
      <c r="B395" s="1" t="s">
        <v>5598</v>
      </c>
      <c r="C395" s="1" t="s">
        <v>321</v>
      </c>
      <c r="D395" s="1" t="s">
        <v>11</v>
      </c>
      <c r="E395" s="3" t="s">
        <v>16</v>
      </c>
      <c r="G395" s="1" t="s">
        <v>4450</v>
      </c>
      <c r="H395" s="1" t="s">
        <v>5806</v>
      </c>
      <c r="R395" t="s">
        <v>322</v>
      </c>
      <c r="W395" s="1" t="str">
        <f>K395&amp;L395&amp;M395&amp;N395&amp;O395&amp;P395&amp;Q395&amp;R395&amp;S395&amp;T395</f>
        <v>CIIL_ Trade Settlement_ Monetary Summation. Tax Total. Amount</v>
      </c>
      <c r="X395" s="1" cm="1">
        <f t="array" ref="X395">_xlfn.IFS(LEN(K395)&gt;0,1,LEN(L395)&gt;0,2,LEN(M395)&gt;0,3,LEN(N395)&gt;0,4,LEN(O395)&gt;0,5,LEN(P395)&gt;0,6,LEN(Q395)&gt;0,7,LEN(R395)&gt;0,8,LEN(S395)&gt;0,9,LEN(T395)&gt;0,10,LEN(U395)&gt;0,11,LEN(V395)&gt;0,12,TRUE,13)</f>
        <v>8</v>
      </c>
      <c r="Y395" s="1" t="str">
        <f>IF(OR("ASMA"=D395,"MA"=D395),"rsm:","ram:")&amp;
IF("ABIE"=D395,
  SUBSTITUTE(
    SUBSTITUTE(
      SUBSTITUTE(W395,". Details","Type"),
      "_",""
    ),
    " ",""
  ),
  IF("ASMA"=D395,
  SUBSTITUTE(
    SUBSTITUTE(
      SUBSTITUTE(W395,". Details",""),
      "_",""
    ),
    " ",""
  ),
  SUBSTITUTE(
    SUBSTITUTE(
      SUBSTITUTE(
        SUBSTITUTE(
          SUBSTITUTE(
            SUBSTITUTE(
              MID(W395,FIND(".",W395)+2,LEN(W395)-FIND(".",W395)-1),
              "_",""
            ),
            "Identification",""
          ),
          "Text",""
        ),
        ".",""
      ),
      " ",""
    ),
    "Identifier","ID"
  )
))</f>
        <v>ram:TaxTotalAmount</v>
      </c>
      <c r="Z395" s="1" t="str">
        <f>Z394&amp;"/"&amp;Y395</f>
        <v>//rsm:CIIHSupplyChainTradeTransaction/ram:IncludedCIILSupplyChainTradeLineItem/ram:SpecifiedCIILSupplyChainTradeSettlement/ram:SpecifiedCIILTradeSettlementMonetarySummation/ram:TaxTotalAmount</v>
      </c>
      <c r="AA395" s="1" t="s">
        <v>5723</v>
      </c>
      <c r="AB395" s="3" t="s">
        <v>3</v>
      </c>
      <c r="AE395" s="1" t="s">
        <v>50</v>
      </c>
      <c r="AF395" s="1" t="s">
        <v>50</v>
      </c>
      <c r="AG395" s="1" t="s">
        <v>732</v>
      </c>
      <c r="AH395" s="1" t="s">
        <v>196</v>
      </c>
    </row>
    <row r="396" spans="1:34" ht="14.25" customHeight="1">
      <c r="A396" s="1">
        <v>489</v>
      </c>
      <c r="B396" s="1" t="s">
        <v>5598</v>
      </c>
      <c r="C396" s="1" t="s">
        <v>1045</v>
      </c>
      <c r="D396" s="1" t="s">
        <v>19</v>
      </c>
      <c r="E396" s="3" t="s">
        <v>65</v>
      </c>
      <c r="G396" s="1" t="s">
        <v>4452</v>
      </c>
      <c r="H396" s="1" t="s">
        <v>5807</v>
      </c>
      <c r="P396" t="s">
        <v>328</v>
      </c>
      <c r="W396" s="1" t="str">
        <f>K396&amp;L396&amp;M396&amp;N396&amp;O396&amp;P396&amp;Q396&amp;R396&amp;S396&amp;T396</f>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IF(OR("ASMA"=D396,"MA"=D396),"rsm:","ram:")&amp;
IF("ABIE"=D396,
  SUBSTITUTE(
    SUBSTITUTE(
      SUBSTITUTE(W396,". Details","Type"),
      "_",""
    ),
    " ",""
  ),
  IF("ASMA"=D396,
  SUBSTITUTE(
    SUBSTITUTE(
      SUBSTITUTE(W396,". Details",""),
      "_",""
    ),
    " ",""
  ),
  SUBSTITUTE(
    SUBSTITUTE(
      SUBSTITUTE(
        SUBSTITUTE(
          SUBSTITUTE(
            SUBSTITUTE(
              MID(W396,FIND(".",W396)+2,LEN(W396)-FIND(".",W396)-1),
              "_",""
            ),
            "Identification",""
          ),
          "Text",""
        ),
        ".",""
      ),
      " ",""
    ),
    "Identifier","ID"
  )
))</f>
        <v>ram:SpecifiedCIFinancialAdjustment</v>
      </c>
      <c r="Z396" s="1" t="str">
        <f>Z$343&amp;"/"&amp;Y396</f>
        <v>//rsm:CIIHSupplyChainTradeTransaction/ram:IncludedCIILSupplyChainTradeLineItem/ram:SpecifiedCIILSupplyChainTradeSettlement/ram:SpecifiedCIFinancialAdjustment</v>
      </c>
      <c r="AA396" s="1" t="s">
        <v>4873</v>
      </c>
      <c r="AB396" s="3" t="s">
        <v>6</v>
      </c>
      <c r="AC396" s="1" t="s">
        <v>24</v>
      </c>
      <c r="AD396" s="1" t="s">
        <v>24</v>
      </c>
      <c r="AE396" s="1" t="s">
        <v>24</v>
      </c>
      <c r="AF396" s="1" t="s">
        <v>196</v>
      </c>
      <c r="AG396" s="1" t="s">
        <v>196</v>
      </c>
      <c r="AH396" s="1" t="s">
        <v>24</v>
      </c>
    </row>
    <row r="397" spans="1:34" ht="14.25" customHeight="1">
      <c r="A397" s="1">
        <v>491</v>
      </c>
      <c r="B397" s="1" t="s">
        <v>5598</v>
      </c>
      <c r="C397" s="1" t="s">
        <v>329</v>
      </c>
      <c r="D397" s="1" t="s">
        <v>11</v>
      </c>
      <c r="E397" s="3" t="s">
        <v>16</v>
      </c>
      <c r="G397" s="1" t="s">
        <v>4454</v>
      </c>
      <c r="H397" s="1" t="s">
        <v>4455</v>
      </c>
      <c r="R397" t="s">
        <v>269</v>
      </c>
      <c r="W397" s="1" t="str">
        <f>K397&amp;L397&amp;M397&amp;N397&amp;O397&amp;P397&amp;Q397&amp;R397&amp;S397&amp;T397</f>
        <v>CI_ Financial_ Adjustment. Reason. Code</v>
      </c>
      <c r="X397" s="1" cm="1">
        <f t="array" ref="X397">_xlfn.IFS(LEN(K397)&gt;0,1,LEN(L397)&gt;0,2,LEN(M397)&gt;0,3,LEN(N397)&gt;0,4,LEN(O397)&gt;0,5,LEN(P397)&gt;0,6,LEN(Q397)&gt;0,7,LEN(R397)&gt;0,8,LEN(S397)&gt;0,9,LEN(T397)&gt;0,10,LEN(U397)&gt;0,11,LEN(V397)&gt;0,12,TRUE,13)</f>
        <v>8</v>
      </c>
      <c r="Y397" s="1" t="str">
        <f>IF(OR("ASMA"=D397,"MA"=D397),"rsm:","ram:")&amp;
IF("ABIE"=D397,
  SUBSTITUTE(
    SUBSTITUTE(
      SUBSTITUTE(W397,". Details","Type"),
      "_",""
    ),
    " ",""
  ),
  IF("ASMA"=D397,
  SUBSTITUTE(
    SUBSTITUTE(
      SUBSTITUTE(W397,". Details",""),
      "_",""
    ),
    " ",""
  ),
  SUBSTITUTE(
    SUBSTITUTE(
      SUBSTITUTE(
        SUBSTITUTE(
          SUBSTITUTE(
            SUBSTITUTE(
              MID(W397,FIND(".",W397)+2,LEN(W397)-FIND(".",W397)-1),
              "_",""
            ),
            "Identification",""
          ),
          "Text",""
        ),
        ".",""
      ),
      " ",""
    ),
    "Identifier","ID"
  )
))</f>
        <v>ram:ReasonCode</v>
      </c>
      <c r="Z397" s="1" t="str">
        <f>Z$396&amp;"/"&amp;Y397</f>
        <v>//rsm:CIIHSupplyChainTradeTransaction/ram:IncludedCIILSupplyChainTradeLineItem/ram:SpecifiedCIILSupplyChainTradeSettlement/ram:SpecifiedCIFinancialAdjustment/ram:ReasonCode</v>
      </c>
      <c r="AA397" s="1" t="s">
        <v>4874</v>
      </c>
      <c r="AB397" s="3" t="s">
        <v>6</v>
      </c>
      <c r="AC397" s="1" t="s">
        <v>24</v>
      </c>
      <c r="AD397" s="1" t="s">
        <v>24</v>
      </c>
      <c r="AE397" s="1" t="s">
        <v>50</v>
      </c>
      <c r="AF397" s="1" t="s">
        <v>50</v>
      </c>
      <c r="AG397" s="1" t="s">
        <v>50</v>
      </c>
      <c r="AH397" s="1" t="s">
        <v>434</v>
      </c>
    </row>
    <row r="398" spans="1:34" ht="14.25" customHeight="1">
      <c r="A398" s="1">
        <v>492</v>
      </c>
      <c r="B398" s="1" t="s">
        <v>5598</v>
      </c>
      <c r="C398" s="1" t="s">
        <v>270</v>
      </c>
      <c r="D398" s="1" t="s">
        <v>11</v>
      </c>
      <c r="E398" s="3" t="s">
        <v>16</v>
      </c>
      <c r="G398" s="1" t="s">
        <v>4456</v>
      </c>
      <c r="H398" s="1" t="s">
        <v>4457</v>
      </c>
      <c r="R398" t="s">
        <v>1000</v>
      </c>
      <c r="W398" s="1" t="str">
        <f>K398&amp;L398&amp;M398&amp;N398&amp;O398&amp;P398&amp;Q398&amp;R398&amp;S398&amp;T398</f>
        <v>CI_ Financial_ Adjustment. Reason. Text</v>
      </c>
      <c r="X398" s="1" cm="1">
        <f t="array" ref="X398">_xlfn.IFS(LEN(K398)&gt;0,1,LEN(L398)&gt;0,2,LEN(M398)&gt;0,3,LEN(N398)&gt;0,4,LEN(O398)&gt;0,5,LEN(P398)&gt;0,6,LEN(Q398)&gt;0,7,LEN(R398)&gt;0,8,LEN(S398)&gt;0,9,LEN(T398)&gt;0,10,LEN(U398)&gt;0,11,LEN(V398)&gt;0,12,TRUE,13)</f>
        <v>8</v>
      </c>
      <c r="Y398" s="1" t="str">
        <f>IF(OR("ASMA"=D398,"MA"=D398),"rsm:","ram:")&amp;
IF("ABIE"=D398,
  SUBSTITUTE(
    SUBSTITUTE(
      SUBSTITUTE(W398,". Details","Type"),
      "_",""
    ),
    " ",""
  ),
  IF("ASMA"=D398,
  SUBSTITUTE(
    SUBSTITUTE(
      SUBSTITUTE(W398,". Details",""),
      "_",""
    ),
    " ",""
  ),
  SUBSTITUTE(
    SUBSTITUTE(
      SUBSTITUTE(
        SUBSTITUTE(
          SUBSTITUTE(
            SUBSTITUTE(
              MID(W398,FIND(".",W398)+2,LEN(W398)-FIND(".",W398)-1),
              "_",""
            ),
            "Identification",""
          ),
          "Text",""
        ),
        ".",""
      ),
      " ",""
    ),
    "Identifier","ID"
  )
))</f>
        <v>ram:Reason</v>
      </c>
      <c r="Z398" s="1" t="str">
        <f>Z$396&amp;"/"&amp;Y398</f>
        <v>//rsm:CIIHSupplyChainTradeTransaction/ram:IncludedCIILSupplyChainTradeLineItem/ram:SpecifiedCIILSupplyChainTradeSettlement/ram:SpecifiedCIFinancialAdjustment/ram:Reason</v>
      </c>
      <c r="AA398" s="1" t="s">
        <v>4875</v>
      </c>
      <c r="AB398" s="3" t="s">
        <v>6</v>
      </c>
      <c r="AC398" s="1" t="s">
        <v>24</v>
      </c>
      <c r="AD398" s="1" t="s">
        <v>24</v>
      </c>
      <c r="AE398" s="1" t="s">
        <v>50</v>
      </c>
      <c r="AF398" s="1" t="s">
        <v>50</v>
      </c>
      <c r="AG398" s="1" t="s">
        <v>50</v>
      </c>
      <c r="AH398" s="1" t="s">
        <v>434</v>
      </c>
    </row>
    <row r="399" spans="1:34" ht="14.25" customHeight="1">
      <c r="A399" s="1">
        <v>493</v>
      </c>
      <c r="B399" s="1" t="s">
        <v>5598</v>
      </c>
      <c r="C399" s="1" t="s">
        <v>271</v>
      </c>
      <c r="D399" s="1" t="s">
        <v>11</v>
      </c>
      <c r="E399" s="3" t="s">
        <v>21</v>
      </c>
      <c r="G399" s="1" t="s">
        <v>4458</v>
      </c>
      <c r="H399" s="1" t="s">
        <v>5808</v>
      </c>
      <c r="R399" t="s">
        <v>369</v>
      </c>
      <c r="W399" s="1" t="str">
        <f>K399&amp;L399&amp;M399&amp;N399&amp;O399&amp;P399&amp;Q399&amp;R399&amp;S399&amp;T399</f>
        <v>CI_ Financial_ Adjustment. Actual. Amount</v>
      </c>
      <c r="X399" s="1" cm="1">
        <f t="array" ref="X399">_xlfn.IFS(LEN(K399)&gt;0,1,LEN(L399)&gt;0,2,LEN(M399)&gt;0,3,LEN(N399)&gt;0,4,LEN(O399)&gt;0,5,LEN(P399)&gt;0,6,LEN(Q399)&gt;0,7,LEN(R399)&gt;0,8,LEN(S399)&gt;0,9,LEN(T399)&gt;0,10,LEN(U399)&gt;0,11,LEN(V399)&gt;0,12,TRUE,13)</f>
        <v>8</v>
      </c>
      <c r="Y399" s="1" t="str">
        <f>IF(OR("ASMA"=D399,"MA"=D399),"rsm:","ram:")&amp;
IF("ABIE"=D399,
  SUBSTITUTE(
    SUBSTITUTE(
      SUBSTITUTE(W399,". Details","Type"),
      "_",""
    ),
    " ",""
  ),
  IF("ASMA"=D399,
  SUBSTITUTE(
    SUBSTITUTE(
      SUBSTITUTE(W399,". Details",""),
      "_",""
    ),
    " ",""
  ),
  SUBSTITUTE(
    SUBSTITUTE(
      SUBSTITUTE(
        SUBSTITUTE(
          SUBSTITUTE(
            SUBSTITUTE(
              MID(W399,FIND(".",W399)+2,LEN(W399)-FIND(".",W399)-1),
              "_",""
            ),
            "Identification",""
          ),
          "Text",""
        ),
        ".",""
      ),
      " ",""
    ),
    "Identifier","ID"
  )
))</f>
        <v>ram:ActualAmount</v>
      </c>
      <c r="Z399" s="1" t="str">
        <f>Z$396&amp;"/"&amp;Y399</f>
        <v>//rsm:CIIHSupplyChainTradeTransaction/ram:IncludedCIILSupplyChainTradeLineItem/ram:SpecifiedCIILSupplyChainTradeSettlement/ram:SpecifiedCIFinancialAdjustment/ram:ActualAmount</v>
      </c>
      <c r="AA399" s="1" t="s">
        <v>4876</v>
      </c>
      <c r="AB399" s="3" t="s">
        <v>3</v>
      </c>
      <c r="AE399" s="1" t="s">
        <v>50</v>
      </c>
      <c r="AF399" s="1" t="s">
        <v>50</v>
      </c>
      <c r="AG399" s="1" t="s">
        <v>50</v>
      </c>
      <c r="AH399" s="1" t="s">
        <v>196</v>
      </c>
    </row>
    <row r="400" spans="1:34" ht="14.25" customHeight="1">
      <c r="A400" s="1">
        <v>494</v>
      </c>
      <c r="B400" s="1" t="s">
        <v>5598</v>
      </c>
      <c r="C400" s="1" t="s">
        <v>272</v>
      </c>
      <c r="D400" s="1" t="s">
        <v>11</v>
      </c>
      <c r="E400" s="3" t="s">
        <v>21</v>
      </c>
      <c r="G400" s="1" t="s">
        <v>4460</v>
      </c>
      <c r="H400" s="1" t="s">
        <v>5809</v>
      </c>
      <c r="R400" t="s">
        <v>1001</v>
      </c>
      <c r="W400" s="1" t="str">
        <f>K400&amp;L400&amp;M400&amp;N400&amp;O400&amp;P400&amp;Q400&amp;R400&amp;S400&amp;T400</f>
        <v>CI_ Financial_ Adjustment. Direction. Code</v>
      </c>
      <c r="X400" s="1" cm="1">
        <f t="array" ref="X400">_xlfn.IFS(LEN(K400)&gt;0,1,LEN(L400)&gt;0,2,LEN(M400)&gt;0,3,LEN(N400)&gt;0,4,LEN(O400)&gt;0,5,LEN(P400)&gt;0,6,LEN(Q400)&gt;0,7,LEN(R400)&gt;0,8,LEN(S400)&gt;0,9,LEN(T400)&gt;0,10,LEN(U400)&gt;0,11,LEN(V400)&gt;0,12,TRUE,13)</f>
        <v>8</v>
      </c>
      <c r="Y400" s="1" t="str">
        <f>IF(OR("ASMA"=D400,"MA"=D400),"rsm:","ram:")&amp;
IF("ABIE"=D400,
  SUBSTITUTE(
    SUBSTITUTE(
      SUBSTITUTE(W400,". Details","Type"),
      "_",""
    ),
    " ",""
  ),
  IF("ASMA"=D400,
  SUBSTITUTE(
    SUBSTITUTE(
      SUBSTITUTE(W400,". Details",""),
      "_",""
    ),
    " ",""
  ),
  SUBSTITUTE(
    SUBSTITUTE(
      SUBSTITUTE(
        SUBSTITUTE(
          SUBSTITUTE(
            SUBSTITUTE(
              MID(W400,FIND(".",W400)+2,LEN(W400)-FIND(".",W400)-1),
              "_",""
            ),
            "Identification",""
          ),
          "Text",""
        ),
        ".",""
      ),
      " ",""
    ),
    "Identifier","ID"
  )
))</f>
        <v>ram:DirectionCode</v>
      </c>
      <c r="Z400" s="1" t="str">
        <f>Z$396&amp;"/"&amp;Y400</f>
        <v>//rsm:CIIHSupplyChainTradeTransaction/ram:IncludedCIILSupplyChainTradeLineItem/ram:SpecifiedCIILSupplyChainTradeSettlement/ram:SpecifiedCIFinancialAdjustment/ram:DirectionCode</v>
      </c>
      <c r="AA400" s="1" t="s">
        <v>4877</v>
      </c>
      <c r="AB400" s="3" t="s">
        <v>3</v>
      </c>
      <c r="AC400" s="1" t="s">
        <v>24</v>
      </c>
      <c r="AD400" s="1" t="s">
        <v>24</v>
      </c>
      <c r="AE400" s="1" t="s">
        <v>24</v>
      </c>
      <c r="AF400" s="1" t="s">
        <v>196</v>
      </c>
      <c r="AG400" s="1" t="s">
        <v>196</v>
      </c>
      <c r="AH400" s="1" t="s">
        <v>196</v>
      </c>
    </row>
    <row r="401" spans="1:34" ht="14.25" customHeight="1">
      <c r="A401" s="1">
        <v>495</v>
      </c>
      <c r="B401" s="1" t="s">
        <v>5598</v>
      </c>
      <c r="C401" s="1" t="s">
        <v>275</v>
      </c>
      <c r="D401" s="1" t="s">
        <v>19</v>
      </c>
      <c r="E401" s="3" t="s">
        <v>65</v>
      </c>
      <c r="G401" s="1" t="s">
        <v>4462</v>
      </c>
      <c r="H401" s="1" t="s">
        <v>4463</v>
      </c>
      <c r="R401" t="s">
        <v>276</v>
      </c>
      <c r="W401" s="1" t="str">
        <f>K401&amp;L401&amp;M401&amp;N401&amp;O401&amp;P401&amp;Q401&amp;R401&amp;S401&amp;T401</f>
        <v>CI_ Financial_ Adjustment. Related. CI_ Trade_ Tax</v>
      </c>
      <c r="X401" s="1" cm="1">
        <f t="array" ref="X401">_xlfn.IFS(LEN(K401)&gt;0,1,LEN(L401)&gt;0,2,LEN(M401)&gt;0,3,LEN(N401)&gt;0,4,LEN(O401)&gt;0,5,LEN(P401)&gt;0,6,LEN(Q401)&gt;0,7,LEN(R401)&gt;0,8,LEN(S401)&gt;0,9,LEN(T401)&gt;0,10,LEN(U401)&gt;0,11,LEN(V401)&gt;0,12,TRUE,13)</f>
        <v>8</v>
      </c>
      <c r="Y401" s="1" t="str">
        <f>IF(OR("ASMA"=D401,"MA"=D401),"rsm:","ram:")&amp;
IF("ABIE"=D401,
  SUBSTITUTE(
    SUBSTITUTE(
      SUBSTITUTE(W401,". Details","Type"),
      "_",""
    ),
    " ",""
  ),
  IF("ASMA"=D401,
  SUBSTITUTE(
    SUBSTITUTE(
      SUBSTITUTE(W401,". Details",""),
      "_",""
    ),
    " ",""
  ),
  SUBSTITUTE(
    SUBSTITUTE(
      SUBSTITUTE(
        SUBSTITUTE(
          SUBSTITUTE(
            SUBSTITUTE(
              MID(W401,FIND(".",W401)+2,LEN(W401)-FIND(".",W401)-1),
              "_",""
            ),
            "Identification",""
          ),
          "Text",""
        ),
        ".",""
      ),
      " ",""
    ),
    "Identifier","ID"
  )
))</f>
        <v>ram:RelatedCITradeTax</v>
      </c>
      <c r="Z401" s="1" t="str">
        <f>Z$396&amp;"/"&amp;Y401</f>
        <v>//rsm:CIIHSupplyChainTradeTransaction/ram:IncludedCIILSupplyChainTradeLineItem/ram:SpecifiedCIILSupplyChainTradeSettlement/ram:SpecifiedCIFinancialAdjustment/ram:RelatedCITradeTax</v>
      </c>
      <c r="AA401" s="1" t="s">
        <v>4878</v>
      </c>
      <c r="AB401" s="3" t="s">
        <v>3</v>
      </c>
      <c r="AC401" s="1" t="s">
        <v>24</v>
      </c>
      <c r="AD401" s="1" t="s">
        <v>24</v>
      </c>
      <c r="AE401" s="1" t="s">
        <v>24</v>
      </c>
      <c r="AF401" s="1" t="s">
        <v>196</v>
      </c>
      <c r="AG401" s="1" t="s">
        <v>196</v>
      </c>
      <c r="AH401" s="1" t="s">
        <v>24</v>
      </c>
    </row>
    <row r="402" spans="1:34" ht="14.25" customHeight="1">
      <c r="A402" s="1">
        <v>497</v>
      </c>
      <c r="B402" s="1" t="s">
        <v>5598</v>
      </c>
      <c r="C402" s="1" t="s">
        <v>225</v>
      </c>
      <c r="D402" s="1" t="s">
        <v>11</v>
      </c>
      <c r="E402" s="3" t="s">
        <v>21</v>
      </c>
      <c r="G402" s="1" t="s">
        <v>4464</v>
      </c>
      <c r="H402" s="1" t="s">
        <v>5810</v>
      </c>
      <c r="T402" t="s">
        <v>226</v>
      </c>
      <c r="W402" s="1" t="str">
        <f>K402&amp;L402&amp;M402&amp;N402&amp;O402&amp;P402&amp;Q402&amp;R402&amp;S402&amp;T402</f>
        <v>CI_ Trade_ Tax. Calculated. Amount</v>
      </c>
      <c r="X402" s="1" cm="1">
        <f t="array" ref="X402">_xlfn.IFS(LEN(K402)&gt;0,1,LEN(L402)&gt;0,2,LEN(M402)&gt;0,3,LEN(N402)&gt;0,4,LEN(O402)&gt;0,5,LEN(P402)&gt;0,6,LEN(Q402)&gt;0,7,LEN(R402)&gt;0,8,LEN(S402)&gt;0,9,LEN(T402)&gt;0,10,LEN(U402)&gt;0,11,LEN(V402)&gt;0,12,TRUE,13)</f>
        <v>10</v>
      </c>
      <c r="Y402" s="1" t="str">
        <f>IF(OR("ASMA"=D402,"MA"=D402),"rsm:","ram:")&amp;
IF("ABIE"=D402,
  SUBSTITUTE(
    SUBSTITUTE(
      SUBSTITUTE(W402,". Details","Type"),
      "_",""
    ),
    " ",""
  ),
  IF("ASMA"=D402,
  SUBSTITUTE(
    SUBSTITUTE(
      SUBSTITUTE(W402,". Details",""),
      "_",""
    ),
    " ",""
  ),
  SUBSTITUTE(
    SUBSTITUTE(
      SUBSTITUTE(
        SUBSTITUTE(
          SUBSTITUTE(
            SUBSTITUTE(
              MID(W402,FIND(".",W402)+2,LEN(W402)-FIND(".",W402)-1),
              "_",""
            ),
            "Identification",""
          ),
          "Text",""
        ),
        ".",""
      ),
      " ",""
    ),
    "Identifier","ID"
  )
))</f>
        <v>ram:CalculatedAmount</v>
      </c>
      <c r="Z402" s="1" t="str">
        <f>Z$401&amp;"/"&amp;Y402</f>
        <v>//rsm:CIIHSupplyChainTradeTransaction/ram:IncludedCIILSupplyChainTradeLineItem/ram:SpecifiedCIILSupplyChainTradeSettlement/ram:SpecifiedCIFinancialAdjustment/ram:RelatedCITradeTax/ram:CalculatedAmount</v>
      </c>
      <c r="AA402" s="1" t="s">
        <v>4879</v>
      </c>
      <c r="AB402" s="3" t="s">
        <v>3</v>
      </c>
      <c r="AC402" s="1" t="s">
        <v>24</v>
      </c>
      <c r="AD402" s="1" t="s">
        <v>24</v>
      </c>
      <c r="AE402" s="1" t="s">
        <v>50</v>
      </c>
      <c r="AF402" s="1" t="s">
        <v>50</v>
      </c>
      <c r="AG402" s="1" t="s">
        <v>196</v>
      </c>
      <c r="AH402" s="1" t="s">
        <v>196</v>
      </c>
    </row>
    <row r="403" spans="1:34" ht="14.25" customHeight="1">
      <c r="A403" s="1">
        <v>498</v>
      </c>
      <c r="B403" s="1" t="s">
        <v>5598</v>
      </c>
      <c r="C403" s="1" t="s">
        <v>227</v>
      </c>
      <c r="D403" s="1" t="s">
        <v>11</v>
      </c>
      <c r="E403" s="3" t="s">
        <v>21</v>
      </c>
      <c r="G403" s="1" t="s">
        <v>4466</v>
      </c>
      <c r="H403" s="1" t="s">
        <v>4467</v>
      </c>
      <c r="T403" t="s">
        <v>228</v>
      </c>
      <c r="W403" s="1" t="str">
        <f>K403&amp;L403&amp;M403&amp;N403&amp;O403&amp;P403&amp;Q403&amp;R403&amp;S403&amp;T403</f>
        <v>CI_ Trade_ Tax. Calculated. Rate</v>
      </c>
      <c r="X403" s="1" cm="1">
        <f t="array" ref="X403">_xlfn.IFS(LEN(K403)&gt;0,1,LEN(L403)&gt;0,2,LEN(M403)&gt;0,3,LEN(N403)&gt;0,4,LEN(O403)&gt;0,5,LEN(P403)&gt;0,6,LEN(Q403)&gt;0,7,LEN(R403)&gt;0,8,LEN(S403)&gt;0,9,LEN(T403)&gt;0,10,LEN(U403)&gt;0,11,LEN(V403)&gt;0,12,TRUE,13)</f>
        <v>10</v>
      </c>
      <c r="Y403" s="1" t="str">
        <f>IF(OR("ASMA"=D403,"MA"=D403),"rsm:","ram:")&amp;
IF("ABIE"=D403,
  SUBSTITUTE(
    SUBSTITUTE(
      SUBSTITUTE(W403,". Details","Type"),
      "_",""
    ),
    " ",""
  ),
  IF("ASMA"=D403,
  SUBSTITUTE(
    SUBSTITUTE(
      SUBSTITUTE(W403,". Details",""),
      "_",""
    ),
    " ",""
  ),
  SUBSTITUTE(
    SUBSTITUTE(
      SUBSTITUTE(
        SUBSTITUTE(
          SUBSTITUTE(
            SUBSTITUTE(
              MID(W403,FIND(".",W403)+2,LEN(W403)-FIND(".",W403)-1),
              "_",""
            ),
            "Identification",""
          ),
          "Text",""
        ),
        ".",""
      ),
      " ",""
    ),
    "Identifier","ID"
  )
))</f>
        <v>ram:CalculatedRate</v>
      </c>
      <c r="Z403" s="1" t="str">
        <f>Z$401&amp;"/"&amp;Y403</f>
        <v>//rsm:CIIHSupplyChainTradeTransaction/ram:IncludedCIILSupplyChainTradeLineItem/ram:SpecifiedCIILSupplyChainTradeSettlement/ram:SpecifiedCIFinancialAdjustment/ram:RelatedCITradeTax/ram:CalculatedRate</v>
      </c>
      <c r="AA403" s="1" t="s">
        <v>4880</v>
      </c>
      <c r="AB403" s="3" t="s">
        <v>3</v>
      </c>
      <c r="AE403" s="1" t="s">
        <v>50</v>
      </c>
      <c r="AF403" s="1" t="s">
        <v>50</v>
      </c>
      <c r="AG403" s="1" t="s">
        <v>196</v>
      </c>
      <c r="AH403" s="1" t="s">
        <v>196</v>
      </c>
    </row>
    <row r="404" spans="1:34" ht="14.25" customHeight="1">
      <c r="A404" s="1">
        <v>499</v>
      </c>
      <c r="B404" s="1" t="s">
        <v>5598</v>
      </c>
      <c r="C404" s="1" t="s">
        <v>231</v>
      </c>
      <c r="D404" s="1" t="s">
        <v>11</v>
      </c>
      <c r="E404" s="3" t="s">
        <v>21</v>
      </c>
      <c r="G404" s="1" t="s">
        <v>4468</v>
      </c>
      <c r="H404" s="1" t="s">
        <v>4469</v>
      </c>
      <c r="T404" t="s">
        <v>232</v>
      </c>
      <c r="W404" s="1" t="str">
        <f>K404&amp;L404&amp;M404&amp;N404&amp;O404&amp;P404&amp;Q404&amp;R404&amp;S404&amp;T404</f>
        <v>CI_ Trade_ Tax. Category. Code</v>
      </c>
      <c r="X404" s="1" cm="1">
        <f t="array" ref="X404">_xlfn.IFS(LEN(K404)&gt;0,1,LEN(L404)&gt;0,2,LEN(M404)&gt;0,3,LEN(N404)&gt;0,4,LEN(O404)&gt;0,5,LEN(P404)&gt;0,6,LEN(Q404)&gt;0,7,LEN(R404)&gt;0,8,LEN(S404)&gt;0,9,LEN(T404)&gt;0,10,LEN(U404)&gt;0,11,LEN(V404)&gt;0,12,TRUE,13)</f>
        <v>10</v>
      </c>
      <c r="Y404" s="1" t="str">
        <f>IF(OR("ASMA"=D404,"MA"=D404),"rsm:","ram:")&amp;
IF("ABIE"=D404,
  SUBSTITUTE(
    SUBSTITUTE(
      SUBSTITUTE(W404,". Details","Type"),
      "_",""
    ),
    " ",""
  ),
  IF("ASMA"=D404,
  SUBSTITUTE(
    SUBSTITUTE(
      SUBSTITUTE(W404,". Details",""),
      "_",""
    ),
    " ",""
  ),
  SUBSTITUTE(
    SUBSTITUTE(
      SUBSTITUTE(
        SUBSTITUTE(
          SUBSTITUTE(
            SUBSTITUTE(
              MID(W404,FIND(".",W404)+2,LEN(W404)-FIND(".",W404)-1),
              "_",""
            ),
            "Identification",""
          ),
          "Text",""
        ),
        ".",""
      ),
      " ",""
    ),
    "Identifier","ID"
  )
))</f>
        <v>ram:CategoryCode</v>
      </c>
      <c r="Z404" s="1" t="str">
        <f>Z$401&amp;"/"&amp;Y404</f>
        <v>//rsm:CIIHSupplyChainTradeTransaction/ram:IncludedCIILSupplyChainTradeLineItem/ram:SpecifiedCIILSupplyChainTradeSettlement/ram:SpecifiedCIFinancialAdjustment/ram:RelatedCITradeTax/ram:CategoryCode</v>
      </c>
      <c r="AA404" s="1" t="s">
        <v>4881</v>
      </c>
      <c r="AB404" s="3" t="s">
        <v>3</v>
      </c>
      <c r="AC404" s="1" t="s">
        <v>80</v>
      </c>
      <c r="AD404" s="1" t="s">
        <v>53</v>
      </c>
      <c r="AE404" s="1" t="s">
        <v>50</v>
      </c>
      <c r="AF404" s="1" t="s">
        <v>50</v>
      </c>
      <c r="AG404" s="1" t="s">
        <v>196</v>
      </c>
      <c r="AH404" s="1" t="s">
        <v>196</v>
      </c>
    </row>
    <row r="405" spans="1:34" ht="14.25" customHeight="1">
      <c r="A405" s="1">
        <v>500</v>
      </c>
      <c r="B405" s="1" t="s">
        <v>5598</v>
      </c>
      <c r="C405" s="1" t="s">
        <v>1047</v>
      </c>
      <c r="D405" s="1" t="s">
        <v>19</v>
      </c>
      <c r="E405" s="3" t="s">
        <v>65</v>
      </c>
      <c r="G405" s="1" t="s">
        <v>4470</v>
      </c>
      <c r="H405" s="1" t="s">
        <v>4471</v>
      </c>
      <c r="P405" t="s">
        <v>332</v>
      </c>
      <c r="W405" s="1" t="str">
        <f>K405&amp;L405&amp;M405&amp;N405&amp;O405&amp;P405&amp;Q405&amp;R405&amp;S405&amp;T405</f>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IF(OR("ASMA"=D405,"MA"=D405),"rsm:","ram:")&amp;
IF("ABIE"=D405,
  SUBSTITUTE(
    SUBSTITUTE(
      SUBSTITUTE(W405,". Details","Type"),
      "_",""
    ),
    " ",""
  ),
  IF("ASMA"=D405,
  SUBSTITUTE(
    SUBSTITUTE(
      SUBSTITUTE(W405,". Details",""),
      "_",""
    ),
    " ",""
  ),
  SUBSTITUTE(
    SUBSTITUTE(
      SUBSTITUTE(
        SUBSTITUTE(
          SUBSTITUTE(
            SUBSTITUTE(
              MID(W405,FIND(".",W405)+2,LEN(W405)-FIND(".",W405)-1),
              "_",""
            ),
            "Identification",""
          ),
          "Text",""
        ),
        ".",""
      ),
      " ",""
    ),
    "Identifier","ID"
  )
))</f>
        <v>ram:InvoiceReferencedCIReferencedDocument</v>
      </c>
      <c r="Z405" s="1" t="str">
        <f>Z$343&amp;"/"&amp;Y405</f>
        <v>//rsm:CIIHSupplyChainTradeTransaction/ram:IncludedCIILSupplyChainTradeLineItem/ram:SpecifiedCIILSupplyChainTradeSettlement/ram:InvoiceReferencedCIReferencedDocument</v>
      </c>
      <c r="AA405" s="1" t="s">
        <v>4882</v>
      </c>
      <c r="AB405" s="3" t="s">
        <v>3</v>
      </c>
      <c r="AC405" s="1" t="s">
        <v>29</v>
      </c>
      <c r="AD405" s="1" t="s">
        <v>30</v>
      </c>
      <c r="AE405" s="1" t="s">
        <v>50</v>
      </c>
      <c r="AF405" s="1" t="s">
        <v>50</v>
      </c>
      <c r="AG405" s="1" t="s">
        <v>196</v>
      </c>
      <c r="AH405" s="1" t="s">
        <v>196</v>
      </c>
    </row>
    <row r="406" spans="1:34" ht="14.25" customHeight="1">
      <c r="A406" s="1">
        <v>502</v>
      </c>
      <c r="B406" s="1" t="s">
        <v>5598</v>
      </c>
      <c r="C406" s="1" t="s">
        <v>69</v>
      </c>
      <c r="D406" s="1" t="s">
        <v>11</v>
      </c>
      <c r="E406" s="3" t="s">
        <v>21</v>
      </c>
      <c r="G406" s="1" t="s">
        <v>4472</v>
      </c>
      <c r="H406" s="1" t="s">
        <v>4473</v>
      </c>
      <c r="R406" t="s">
        <v>70</v>
      </c>
      <c r="W406" s="1" t="str">
        <f>K406&amp;L406&amp;M406&amp;N406&amp;O406&amp;P406&amp;Q406&amp;R406&amp;S406&amp;T406</f>
        <v>CI_ Referenced_ Document. Issuer Assigned_ Identification. Identifier</v>
      </c>
      <c r="X406" s="1" cm="1">
        <f t="array" ref="X406">_xlfn.IFS(LEN(K406)&gt;0,1,LEN(L406)&gt;0,2,LEN(M406)&gt;0,3,LEN(N406)&gt;0,4,LEN(O406)&gt;0,5,LEN(P406)&gt;0,6,LEN(Q406)&gt;0,7,LEN(R406)&gt;0,8,LEN(S406)&gt;0,9,LEN(T406)&gt;0,10,LEN(U406)&gt;0,11,LEN(V406)&gt;0,12,TRUE,13)</f>
        <v>8</v>
      </c>
      <c r="Y406" s="1" t="str">
        <f>IF(OR("ASMA"=D406,"MA"=D406),"rsm:","ram:")&amp;
IF("ABIE"=D406,
  SUBSTITUTE(
    SUBSTITUTE(
      SUBSTITUTE(W406,". Details","Type"),
      "_",""
    ),
    " ",""
  ),
  IF("ASMA"=D406,
  SUBSTITUTE(
    SUBSTITUTE(
      SUBSTITUTE(W406,". Details",""),
      "_",""
    ),
    " ",""
  ),
  SUBSTITUTE(
    SUBSTITUTE(
      SUBSTITUTE(
        SUBSTITUTE(
          SUBSTITUTE(
            SUBSTITUTE(
              MID(W406,FIND(".",W406)+2,LEN(W406)-FIND(".",W406)-1),
              "_",""
            ),
            "Identification",""
          ),
          "Text",""
        ),
        ".",""
      ),
      " ",""
    ),
    "Identifier","ID"
  )
))</f>
        <v>ram:IssuerAssignedID</v>
      </c>
      <c r="Z406" s="1" t="str">
        <f>Z$405&amp;"/"&amp;Y406</f>
        <v>//rsm:CIIHSupplyChainTradeTransaction/ram:IncludedCIILSupplyChainTradeLineItem/ram:SpecifiedCIILSupplyChainTradeSettlement/ram:InvoiceReferencedCIReferencedDocument/ram:IssuerAssignedID</v>
      </c>
      <c r="AA406" s="1" t="s">
        <v>4883</v>
      </c>
      <c r="AB406" s="3" t="s">
        <v>3</v>
      </c>
      <c r="AC406" s="1" t="s">
        <v>29</v>
      </c>
      <c r="AD406" s="1" t="s">
        <v>30</v>
      </c>
      <c r="AE406" s="1" t="s">
        <v>54</v>
      </c>
      <c r="AF406" s="1" t="s">
        <v>54</v>
      </c>
      <c r="AG406" s="1" t="s">
        <v>196</v>
      </c>
      <c r="AH406" s="1" t="s">
        <v>196</v>
      </c>
    </row>
    <row r="407" spans="1:34" ht="14.25" customHeight="1">
      <c r="A407" s="1">
        <v>503</v>
      </c>
      <c r="B407" s="1" t="s">
        <v>5598</v>
      </c>
      <c r="C407" s="1" t="s">
        <v>71</v>
      </c>
      <c r="D407" s="1" t="s">
        <v>11</v>
      </c>
      <c r="E407" s="3" t="s">
        <v>16</v>
      </c>
      <c r="G407" s="1" t="s">
        <v>4474</v>
      </c>
      <c r="H407" s="1" t="s">
        <v>4475</v>
      </c>
      <c r="R407" t="s">
        <v>72</v>
      </c>
      <c r="W407" s="1" t="str">
        <f>K407&amp;L407&amp;M407&amp;N407&amp;O407&amp;P407&amp;Q407&amp;R407&amp;S407&amp;T407</f>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Z$405&amp;"/"&amp;Y407</f>
        <v>//rsm:CIIHSupplyChainTradeTransaction/ram:IncludedCIILSupplyChainTradeLineItem/ram:SpecifiedCIILSupplyChainTradeSettlement/ram:InvoiceReferencedCIReferencedDocument/ram:IssueDateTime/udt:DateTimeString</v>
      </c>
      <c r="AA407" s="1" t="s">
        <v>5712</v>
      </c>
      <c r="AB407" s="3" t="s">
        <v>3</v>
      </c>
      <c r="AC407" s="1" t="s">
        <v>24</v>
      </c>
      <c r="AD407" s="1" t="s">
        <v>24</v>
      </c>
      <c r="AE407" s="1" t="s">
        <v>24</v>
      </c>
      <c r="AF407" s="1" t="s">
        <v>196</v>
      </c>
      <c r="AG407" s="1" t="s">
        <v>196</v>
      </c>
      <c r="AH407" s="1" t="s">
        <v>646</v>
      </c>
    </row>
    <row r="408" spans="1:34" ht="14.25" customHeight="1">
      <c r="A408" s="1">
        <v>504</v>
      </c>
      <c r="B408" s="1" t="s">
        <v>5598</v>
      </c>
      <c r="C408" s="1" t="s">
        <v>330</v>
      </c>
      <c r="D408" s="1" t="s">
        <v>11</v>
      </c>
      <c r="E408" s="3" t="s">
        <v>16</v>
      </c>
      <c r="G408" s="1" t="s">
        <v>4476</v>
      </c>
      <c r="H408" s="1" t="s">
        <v>5811</v>
      </c>
      <c r="R408" t="s">
        <v>331</v>
      </c>
      <c r="W408" s="1" t="str">
        <f>K408&amp;L408&amp;M408&amp;N408&amp;O408&amp;P408&amp;Q408&amp;R408&amp;S408&amp;T408</f>
        <v>CI_ Referenced_ Document. Reference_ Type. Code</v>
      </c>
      <c r="X408" s="1" cm="1">
        <f t="array" ref="X408">_xlfn.IFS(LEN(K408)&gt;0,1,LEN(L408)&gt;0,2,LEN(M408)&gt;0,3,LEN(N408)&gt;0,4,LEN(O408)&gt;0,5,LEN(P408)&gt;0,6,LEN(Q408)&gt;0,7,LEN(R408)&gt;0,8,LEN(S408)&gt;0,9,LEN(T408)&gt;0,10,LEN(U408)&gt;0,11,LEN(V408)&gt;0,12,TRUE,13)</f>
        <v>8</v>
      </c>
      <c r="Y408" s="1" t="str">
        <f>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Z$405&amp;"/"&amp;Y408</f>
        <v>//rsm:CIIHSupplyChainTradeTransaction/ram:IncludedCIILSupplyChainTradeLineItem/ram:SpecifiedCIILSupplyChainTradeSettlement/ram:InvoiceReferencedCIReferencedDocument/ram:ReferenceTypeCode</v>
      </c>
      <c r="AA408" s="1" t="s">
        <v>4884</v>
      </c>
      <c r="AB408" s="3" t="s">
        <v>3</v>
      </c>
      <c r="AC408" s="1" t="s">
        <v>24</v>
      </c>
      <c r="AD408" s="1" t="s">
        <v>24</v>
      </c>
      <c r="AE408" s="1" t="s">
        <v>24</v>
      </c>
      <c r="AF408" s="1" t="s">
        <v>196</v>
      </c>
      <c r="AG408" s="1" t="s">
        <v>196</v>
      </c>
      <c r="AH408" s="1" t="s">
        <v>24</v>
      </c>
    </row>
    <row r="409" spans="1:34" ht="14.25" customHeight="1">
      <c r="A409" s="1">
        <v>505</v>
      </c>
      <c r="B409" s="1" t="s">
        <v>5598</v>
      </c>
      <c r="C409" s="1" t="s">
        <v>74</v>
      </c>
      <c r="D409" s="1" t="s">
        <v>11</v>
      </c>
      <c r="E409" s="3" t="s">
        <v>16</v>
      </c>
      <c r="G409" s="1" t="s">
        <v>4478</v>
      </c>
      <c r="H409" s="1" t="s">
        <v>4479</v>
      </c>
      <c r="R409" t="s">
        <v>75</v>
      </c>
      <c r="W409" s="1" t="str">
        <f>K409&amp;L409&amp;M409&amp;N409&amp;O409&amp;P409&amp;Q409&amp;R409&amp;S409&amp;T409</f>
        <v>CI_ Referenced_ Document. Revision_ Identification. Identifier</v>
      </c>
      <c r="X409" s="1" cm="1">
        <f t="array" ref="X409">_xlfn.IFS(LEN(K409)&gt;0,1,LEN(L409)&gt;0,2,LEN(M409)&gt;0,3,LEN(N409)&gt;0,4,LEN(O409)&gt;0,5,LEN(P409)&gt;0,6,LEN(Q409)&gt;0,7,LEN(R409)&gt;0,8,LEN(S409)&gt;0,9,LEN(T409)&gt;0,10,LEN(U409)&gt;0,11,LEN(V409)&gt;0,12,TRUE,13)</f>
        <v>8</v>
      </c>
      <c r="Y409" s="1" t="str">
        <f>IF(OR("ASMA"=D409,"MA"=D409),"rsm:","ram:")&amp;
IF("ABIE"=D409,
  SUBSTITUTE(
    SUBSTITUTE(
      SUBSTITUTE(W409,". Details","Type"),
      "_",""
    ),
    " ",""
  ),
  IF("ASMA"=D409,
  SUBSTITUTE(
    SUBSTITUTE(
      SUBSTITUTE(W409,". Details",""),
      "_",""
    ),
    " ",""
  ),
  SUBSTITUTE(
    SUBSTITUTE(
      SUBSTITUTE(
        SUBSTITUTE(
          SUBSTITUTE(
            SUBSTITUTE(
              MID(W409,FIND(".",W409)+2,LEN(W409)-FIND(".",W409)-1),
              "_",""
            ),
            "Identification",""
          ),
          "Text",""
        ),
        ".",""
      ),
      " ",""
    ),
    "Identifier","ID"
  )
))</f>
        <v>ram:RevisionID</v>
      </c>
      <c r="Z409" s="1" t="str">
        <f>Z$405&amp;"/"&amp;Y409</f>
        <v>//rsm:CIIHSupplyChainTradeTransaction/ram:IncludedCIILSupplyChainTradeLineItem/ram:SpecifiedCIILSupplyChainTradeSettlement/ram:InvoiceReferencedCIReferencedDocument/ram:RevisionID</v>
      </c>
      <c r="AA409" s="1" t="s">
        <v>4885</v>
      </c>
      <c r="AB409" s="3" t="s">
        <v>3</v>
      </c>
      <c r="AC409" s="1" t="s">
        <v>803</v>
      </c>
      <c r="AD409" s="1" t="s">
        <v>53</v>
      </c>
      <c r="AE409" s="1" t="s">
        <v>169</v>
      </c>
      <c r="AF409" s="1" t="s">
        <v>50</v>
      </c>
      <c r="AG409" s="1" t="s">
        <v>196</v>
      </c>
      <c r="AH409" s="1" t="s">
        <v>24</v>
      </c>
    </row>
    <row r="410" spans="1:34" ht="14.25" customHeight="1">
      <c r="A410" s="1">
        <v>506</v>
      </c>
      <c r="B410" s="1" t="s">
        <v>5598</v>
      </c>
      <c r="C410" s="1" t="s">
        <v>78</v>
      </c>
      <c r="D410" s="1" t="s">
        <v>11</v>
      </c>
      <c r="E410" s="3" t="s">
        <v>16</v>
      </c>
      <c r="G410" s="1" t="s">
        <v>4480</v>
      </c>
      <c r="H410" s="1" t="s">
        <v>4481</v>
      </c>
      <c r="R410" t="s">
        <v>79</v>
      </c>
      <c r="W410" s="1" t="str">
        <f>K410&amp;L410&amp;M410&amp;N410&amp;O410&amp;P410&amp;Q410&amp;R410&amp;S410&amp;T410</f>
        <v>CI_ Referenced_ Document. Type. Code</v>
      </c>
      <c r="X410" s="1" cm="1">
        <f t="array" ref="X410">_xlfn.IFS(LEN(K410)&gt;0,1,LEN(L410)&gt;0,2,LEN(M410)&gt;0,3,LEN(N410)&gt;0,4,LEN(O410)&gt;0,5,LEN(P410)&gt;0,6,LEN(Q410)&gt;0,7,LEN(R410)&gt;0,8,LEN(S410)&gt;0,9,LEN(T410)&gt;0,10,LEN(U410)&gt;0,11,LEN(V410)&gt;0,12,TRUE,13)</f>
        <v>8</v>
      </c>
      <c r="Y410" s="1" t="str">
        <f>IF(OR("ASMA"=D410,"MA"=D410),"rsm:","ram:")&amp;
IF("ABIE"=D410,
  SUBSTITUTE(
    SUBSTITUTE(
      SUBSTITUTE(W410,". Details","Type"),
      "_",""
    ),
    " ",""
  ),
  IF("ASMA"=D410,
  SUBSTITUTE(
    SUBSTITUTE(
      SUBSTITUTE(W410,". Details",""),
      "_",""
    ),
    " ",""
  ),
  SUBSTITUTE(
    SUBSTITUTE(
      SUBSTITUTE(
        SUBSTITUTE(
          SUBSTITUTE(
            SUBSTITUTE(
              MID(W410,FIND(".",W410)+2,LEN(W410)-FIND(".",W410)-1),
              "_",""
            ),
            "Identification",""
          ),
          "Text",""
        ),
        ".",""
      ),
      " ",""
    ),
    "Identifier","ID"
  )
))</f>
        <v>ram:TypeCode</v>
      </c>
      <c r="Z410" s="1" t="str">
        <f>Z$405&amp;"/"&amp;Y410</f>
        <v>//rsm:CIIHSupplyChainTradeTransaction/ram:IncludedCIILSupplyChainTradeLineItem/ram:SpecifiedCIILSupplyChainTradeSettlement/ram:InvoiceReferencedCIReferencedDocument/ram:TypeCode</v>
      </c>
      <c r="AA410" s="1" t="s">
        <v>4886</v>
      </c>
      <c r="AB410" s="3" t="s">
        <v>3</v>
      </c>
      <c r="AC410" s="1" t="s">
        <v>255</v>
      </c>
      <c r="AD410" s="1" t="s">
        <v>36</v>
      </c>
      <c r="AE410" s="1" t="s">
        <v>47</v>
      </c>
      <c r="AF410" s="1" t="s">
        <v>47</v>
      </c>
      <c r="AG410" s="1" t="s">
        <v>47</v>
      </c>
      <c r="AH410" s="1" t="s">
        <v>22</v>
      </c>
    </row>
    <row r="411" spans="1:34" ht="14.25" customHeight="1">
      <c r="A411" s="1">
        <v>507</v>
      </c>
      <c r="B411" s="1" t="s">
        <v>5598</v>
      </c>
      <c r="C411" s="1" t="s">
        <v>84</v>
      </c>
      <c r="D411" s="1" t="s">
        <v>11</v>
      </c>
      <c r="E411" s="3" t="s">
        <v>21</v>
      </c>
      <c r="G411" s="1" t="s">
        <v>4482</v>
      </c>
      <c r="H411" s="1" t="s">
        <v>4483</v>
      </c>
      <c r="R411" t="s">
        <v>85</v>
      </c>
      <c r="W411" s="1" t="str">
        <f>K411&amp;L411&amp;M411&amp;N411&amp;O411&amp;P411&amp;Q411&amp;R411&amp;S411&amp;T411</f>
        <v>CI_ Referenced_ Document. Subtype. Code</v>
      </c>
      <c r="X411" s="1" cm="1">
        <f t="array" ref="X411">_xlfn.IFS(LEN(K411)&gt;0,1,LEN(L411)&gt;0,2,LEN(M411)&gt;0,3,LEN(N411)&gt;0,4,LEN(O411)&gt;0,5,LEN(P411)&gt;0,6,LEN(Q411)&gt;0,7,LEN(R411)&gt;0,8,LEN(S411)&gt;0,9,LEN(T411)&gt;0,10,LEN(U411)&gt;0,11,LEN(V411)&gt;0,12,TRUE,13)</f>
        <v>8</v>
      </c>
      <c r="Y411" s="1" t="str">
        <f>IF(OR("ASMA"=D411,"MA"=D411),"rsm:","ram:")&amp;
IF("ABIE"=D411,
  SUBSTITUTE(
    SUBSTITUTE(
      SUBSTITUTE(W411,". Details","Type"),
      "_",""
    ),
    " ",""
  ),
  IF("ASMA"=D411,
  SUBSTITUTE(
    SUBSTITUTE(
      SUBSTITUTE(W411,". Details",""),
      "_",""
    ),
    " ",""
  ),
  SUBSTITUTE(
    SUBSTITUTE(
      SUBSTITUTE(
        SUBSTITUTE(
          SUBSTITUTE(
            SUBSTITUTE(
              MID(W411,FIND(".",W411)+2,LEN(W411)-FIND(".",W411)-1),
              "_",""
            ),
            "Identification",""
          ),
          "Text",""
        ),
        ".",""
      ),
      " ",""
    ),
    "Identifier","ID"
  )
))</f>
        <v>ram:SubtypeCode</v>
      </c>
      <c r="Z411" s="1" t="str">
        <f>Z$405&amp;"/"&amp;Y411</f>
        <v>//rsm:CIIHSupplyChainTradeTransaction/ram:IncludedCIILSupplyChainTradeLineItem/ram:SpecifiedCIILSupplyChainTradeSettlement/ram:InvoiceReferencedCIReferencedDocument/ram:SubtypeCode</v>
      </c>
      <c r="AA411" s="1" t="s">
        <v>4887</v>
      </c>
      <c r="AB411" s="3" t="s">
        <v>3</v>
      </c>
      <c r="AC411" s="1" t="s">
        <v>24</v>
      </c>
      <c r="AD411" s="1" t="s">
        <v>24</v>
      </c>
      <c r="AE411" s="1" t="s">
        <v>50</v>
      </c>
      <c r="AF411" s="1" t="s">
        <v>50</v>
      </c>
      <c r="AG411" s="1" t="s">
        <v>196</v>
      </c>
      <c r="AH411" s="1" t="s">
        <v>434</v>
      </c>
    </row>
    <row r="412" spans="1:34" ht="14.25" customHeight="1">
      <c r="A412" s="1">
        <v>508</v>
      </c>
      <c r="B412" s="1" t="s">
        <v>5598</v>
      </c>
      <c r="C412" s="1" t="s">
        <v>333</v>
      </c>
      <c r="D412" s="1" t="s">
        <v>19</v>
      </c>
      <c r="E412" s="3" t="s">
        <v>16</v>
      </c>
      <c r="G412" s="1" t="s">
        <v>4484</v>
      </c>
      <c r="H412" s="1" t="s">
        <v>4485</v>
      </c>
      <c r="P412" t="s">
        <v>334</v>
      </c>
      <c r="W412" s="1" t="str">
        <f>K412&amp;L412&amp;M412&amp;N412&amp;O412&amp;P412&amp;Q412&amp;R412&amp;S412&amp;T412</f>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IF(OR("ASMA"=D412,"MA"=D412),"rsm:","ram:")&amp;
IF("ABIE"=D412,
  SUBSTITUTE(
    SUBSTITUTE(
      SUBSTITUTE(W412,". Details","Type"),
      "_",""
    ),
    " ",""
  ),
  IF("ASMA"=D412,
  SUBSTITUTE(
    SUBSTITUTE(
      SUBSTITUTE(W412,". Details",""),
      "_",""
    ),
    " ",""
  ),
  SUBSTITUTE(
    SUBSTITUTE(
      SUBSTITUTE(
        SUBSTITUTE(
          SUBSTITUTE(
            SUBSTITUTE(
              MID(W412,FIND(".",W412)+2,LEN(W412)-FIND(".",W412)-1),
              "_",""
            ),
            "Identification",""
          ),
          "Text",""
        ),
        ".",""
      ),
      " ",""
    ),
    "Identifier","ID"
  )
))</f>
        <v>ram:AdditionalReferencedCIReferencedDocument</v>
      </c>
      <c r="Z412" s="1" t="str">
        <f>Z$343&amp;"/"&amp;Y412</f>
        <v>//rsm:CIIHSupplyChainTradeTransaction/ram:IncludedCIILSupplyChainTradeLineItem/ram:SpecifiedCIILSupplyChainTradeSettlement/ram:AdditionalReferencedCIReferencedDocument</v>
      </c>
      <c r="AA412" s="1" t="s">
        <v>4888</v>
      </c>
      <c r="AB412" s="3" t="s">
        <v>3</v>
      </c>
      <c r="AC412" s="1" t="s">
        <v>24</v>
      </c>
      <c r="AD412" s="1" t="s">
        <v>24</v>
      </c>
      <c r="AE412" s="1" t="s">
        <v>24</v>
      </c>
      <c r="AF412" s="1" t="s">
        <v>196</v>
      </c>
      <c r="AG412" s="1" t="s">
        <v>196</v>
      </c>
      <c r="AH412" s="1" t="s">
        <v>24</v>
      </c>
    </row>
    <row r="413" spans="1:34" ht="14.25" customHeight="1">
      <c r="A413" s="1">
        <v>510</v>
      </c>
      <c r="B413" s="1" t="s">
        <v>5598</v>
      </c>
      <c r="C413" s="1" t="s">
        <v>69</v>
      </c>
      <c r="D413" s="1" t="s">
        <v>11</v>
      </c>
      <c r="E413" s="3" t="s">
        <v>21</v>
      </c>
      <c r="G413" s="1" t="s">
        <v>4486</v>
      </c>
      <c r="H413" s="1" t="s">
        <v>4487</v>
      </c>
      <c r="R413" t="s">
        <v>70</v>
      </c>
      <c r="W413" s="1" t="str">
        <f>K413&amp;L413&amp;M413&amp;N413&amp;O413&amp;P413&amp;Q413&amp;R413&amp;S413&amp;T413</f>
        <v>CI_ Referenced_ Document. Issuer Assigned_ Identification. Identifier</v>
      </c>
      <c r="X413" s="1" cm="1">
        <f t="array" ref="X413">_xlfn.IFS(LEN(K413)&gt;0,1,LEN(L413)&gt;0,2,LEN(M413)&gt;0,3,LEN(N413)&gt;0,4,LEN(O413)&gt;0,5,LEN(P413)&gt;0,6,LEN(Q413)&gt;0,7,LEN(R413)&gt;0,8,LEN(S413)&gt;0,9,LEN(T413)&gt;0,10,LEN(U413)&gt;0,11,LEN(V413)&gt;0,12,TRUE,13)</f>
        <v>8</v>
      </c>
      <c r="Y413" s="1" t="str">
        <f>IF(OR("ASMA"=D413,"MA"=D413),"rsm:","ram:")&amp;
IF("ABIE"=D413,
  SUBSTITUTE(
    SUBSTITUTE(
      SUBSTITUTE(W413,". Details","Type"),
      "_",""
    ),
    " ",""
  ),
  IF("ASMA"=D413,
  SUBSTITUTE(
    SUBSTITUTE(
      SUBSTITUTE(W413,". Details",""),
      "_",""
    ),
    " ",""
  ),
  SUBSTITUTE(
    SUBSTITUTE(
      SUBSTITUTE(
        SUBSTITUTE(
          SUBSTITUTE(
            SUBSTITUTE(
              MID(W413,FIND(".",W413)+2,LEN(W413)-FIND(".",W413)-1),
              "_",""
            ),
            "Identification",""
          ),
          "Text",""
        ),
        ".",""
      ),
      " ",""
    ),
    "Identifier","ID"
  )
))</f>
        <v>ram:IssuerAssignedID</v>
      </c>
      <c r="Z413" s="1" t="str">
        <f>Z$412&amp;"/"&amp;Y413</f>
        <v>//rsm:CIIHSupplyChainTradeTransaction/ram:IncludedCIILSupplyChainTradeLineItem/ram:SpecifiedCIILSupplyChainTradeSettlement/ram:AdditionalReferencedCIReferencedDocument/ram:IssuerAssignedID</v>
      </c>
      <c r="AA413" s="1" t="s">
        <v>4889</v>
      </c>
      <c r="AB413" s="3" t="s">
        <v>352</v>
      </c>
      <c r="AC413" s="1" t="s">
        <v>812</v>
      </c>
      <c r="AD413" s="1" t="s">
        <v>53</v>
      </c>
      <c r="AE413" s="1" t="s">
        <v>50</v>
      </c>
      <c r="AF413" s="1" t="s">
        <v>50</v>
      </c>
      <c r="AG413" s="1" t="s">
        <v>196</v>
      </c>
      <c r="AH413" s="1" t="s">
        <v>24</v>
      </c>
    </row>
    <row r="414" spans="1:34" ht="14.25" customHeight="1">
      <c r="A414" s="1">
        <v>511</v>
      </c>
      <c r="B414" s="1" t="s">
        <v>5598</v>
      </c>
      <c r="C414" s="1" t="s">
        <v>71</v>
      </c>
      <c r="D414" s="1" t="s">
        <v>11</v>
      </c>
      <c r="E414" s="3" t="s">
        <v>16</v>
      </c>
      <c r="G414" s="1" t="s">
        <v>4488</v>
      </c>
      <c r="H414" s="1" t="s">
        <v>4489</v>
      </c>
      <c r="R414" t="s">
        <v>72</v>
      </c>
      <c r="W414" s="1" t="str">
        <f>K414&amp;L414&amp;M414&amp;N414&amp;O414&amp;P414&amp;Q414&amp;R414&amp;S414&amp;T414</f>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Z$412&amp;"/"&amp;Y414</f>
        <v>//rsm:CIIHSupplyChainTradeTransaction/ram:IncludedCIILSupplyChainTradeLineItem/ram:SpecifiedCIILSupplyChainTradeSettlement/ram:AdditionalReferencedCIReferencedDocument/ram:IssueDateTime/udt:DateTimeString</v>
      </c>
      <c r="AA414" s="1" t="s">
        <v>5713</v>
      </c>
      <c r="AB414" s="3" t="s">
        <v>352</v>
      </c>
      <c r="AC414" s="1" t="s">
        <v>812</v>
      </c>
      <c r="AD414" s="1" t="s">
        <v>53</v>
      </c>
      <c r="AE414" s="1" t="s">
        <v>50</v>
      </c>
      <c r="AF414" s="1" t="s">
        <v>50</v>
      </c>
      <c r="AG414" s="1" t="s">
        <v>196</v>
      </c>
      <c r="AH414" s="1" t="s">
        <v>24</v>
      </c>
    </row>
    <row r="415" spans="1:34" ht="14.25" customHeight="1">
      <c r="A415" s="1">
        <v>512</v>
      </c>
      <c r="B415" s="1" t="s">
        <v>5598</v>
      </c>
      <c r="C415" s="1" t="s">
        <v>330</v>
      </c>
      <c r="D415" s="1" t="s">
        <v>11</v>
      </c>
      <c r="E415" s="3" t="s">
        <v>16</v>
      </c>
      <c r="G415" s="1" t="s">
        <v>4490</v>
      </c>
      <c r="H415" s="1" t="s">
        <v>5812</v>
      </c>
      <c r="R415" t="s">
        <v>331</v>
      </c>
      <c r="W415" s="1" t="str">
        <f>K415&amp;L415&amp;M415&amp;N415&amp;O415&amp;P415&amp;Q415&amp;R415&amp;S415&amp;T415</f>
        <v>CI_ Referenced_ Document. Reference_ Type. Code</v>
      </c>
      <c r="X415" s="1" cm="1">
        <f t="array" ref="X415">_xlfn.IFS(LEN(K415)&gt;0,1,LEN(L415)&gt;0,2,LEN(M415)&gt;0,3,LEN(N415)&gt;0,4,LEN(O415)&gt;0,5,LEN(P415)&gt;0,6,LEN(Q415)&gt;0,7,LEN(R415)&gt;0,8,LEN(S415)&gt;0,9,LEN(T415)&gt;0,10,LEN(U415)&gt;0,11,LEN(V415)&gt;0,12,TRUE,13)</f>
        <v>8</v>
      </c>
      <c r="Y415" s="1" t="str">
        <f>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Z$412&amp;"/"&amp;Y415</f>
        <v>//rsm:CIIHSupplyChainTradeTransaction/ram:IncludedCIILSupplyChainTradeLineItem/ram:SpecifiedCIILSupplyChainTradeSettlement/ram:AdditionalReferencedCIReferencedDocument/ram:ReferenceTypeCode</v>
      </c>
      <c r="AA415" s="1" t="s">
        <v>4890</v>
      </c>
      <c r="AB415" s="3" t="s">
        <v>3</v>
      </c>
      <c r="AC415" s="1" t="s">
        <v>812</v>
      </c>
      <c r="AD415" s="1" t="s">
        <v>53</v>
      </c>
      <c r="AE415" s="1" t="s">
        <v>47</v>
      </c>
      <c r="AF415" s="1" t="s">
        <v>47</v>
      </c>
      <c r="AG415" s="1" t="s">
        <v>54</v>
      </c>
      <c r="AH415" s="1" t="s">
        <v>24</v>
      </c>
    </row>
    <row r="416" spans="1:34" ht="14.25" customHeight="1">
      <c r="A416" s="1">
        <v>513</v>
      </c>
      <c r="B416" s="1" t="s">
        <v>5598</v>
      </c>
      <c r="C416" s="1" t="s">
        <v>74</v>
      </c>
      <c r="D416" s="1" t="s">
        <v>11</v>
      </c>
      <c r="E416" s="3" t="s">
        <v>16</v>
      </c>
      <c r="G416" s="1" t="s">
        <v>4492</v>
      </c>
      <c r="H416" s="1" t="s">
        <v>4493</v>
      </c>
      <c r="R416" t="s">
        <v>75</v>
      </c>
      <c r="W416" s="1" t="str">
        <f>K416&amp;L416&amp;M416&amp;N416&amp;O416&amp;P416&amp;Q416&amp;R416&amp;S416&amp;T416</f>
        <v>CI_ Referenced_ Document. Revision_ Identification. Identifier</v>
      </c>
      <c r="X416" s="1" cm="1">
        <f t="array" ref="X416">_xlfn.IFS(LEN(K416)&gt;0,1,LEN(L416)&gt;0,2,LEN(M416)&gt;0,3,LEN(N416)&gt;0,4,LEN(O416)&gt;0,5,LEN(P416)&gt;0,6,LEN(Q416)&gt;0,7,LEN(R416)&gt;0,8,LEN(S416)&gt;0,9,LEN(T416)&gt;0,10,LEN(U416)&gt;0,11,LEN(V416)&gt;0,12,TRUE,13)</f>
        <v>8</v>
      </c>
      <c r="Y416" s="1" t="str">
        <f>IF(OR("ASMA"=D416,"MA"=D416),"rsm:","ram:")&amp;
IF("ABIE"=D416,
  SUBSTITUTE(
    SUBSTITUTE(
      SUBSTITUTE(W416,". Details","Type"),
      "_",""
    ),
    " ",""
  ),
  IF("ASMA"=D416,
  SUBSTITUTE(
    SUBSTITUTE(
      SUBSTITUTE(W416,". Details",""),
      "_",""
    ),
    " ",""
  ),
  SUBSTITUTE(
    SUBSTITUTE(
      SUBSTITUTE(
        SUBSTITUTE(
          SUBSTITUTE(
            SUBSTITUTE(
              MID(W416,FIND(".",W416)+2,LEN(W416)-FIND(".",W416)-1),
              "_",""
            ),
            "Identification",""
          ),
          "Text",""
        ),
        ".",""
      ),
      " ",""
    ),
    "Identifier","ID"
  )
))</f>
        <v>ram:RevisionID</v>
      </c>
      <c r="Z416" s="1" t="str">
        <f>Z$412&amp;"/"&amp;Y416</f>
        <v>//rsm:CIIHSupplyChainTradeTransaction/ram:IncludedCIILSupplyChainTradeLineItem/ram:SpecifiedCIILSupplyChainTradeSettlement/ram:AdditionalReferencedCIReferencedDocument/ram:RevisionID</v>
      </c>
      <c r="AA416" s="1" t="s">
        <v>4891</v>
      </c>
      <c r="AB416" s="3" t="s">
        <v>6</v>
      </c>
      <c r="AC416" s="1" t="s">
        <v>812</v>
      </c>
      <c r="AD416" s="1" t="s">
        <v>53</v>
      </c>
      <c r="AE416" s="1" t="s">
        <v>47</v>
      </c>
      <c r="AF416" s="1" t="s">
        <v>47</v>
      </c>
      <c r="AG416" s="1" t="s">
        <v>47</v>
      </c>
      <c r="AH416" s="1" t="s">
        <v>22</v>
      </c>
    </row>
    <row r="417" spans="1:34" ht="14.25" customHeight="1">
      <c r="A417" s="1">
        <v>514</v>
      </c>
      <c r="B417" s="1" t="s">
        <v>5598</v>
      </c>
      <c r="C417" s="1" t="s">
        <v>76</v>
      </c>
      <c r="D417" s="1" t="s">
        <v>11</v>
      </c>
      <c r="E417" s="3" t="s">
        <v>16</v>
      </c>
      <c r="G417" s="1" t="s">
        <v>4494</v>
      </c>
      <c r="H417" s="1" t="s">
        <v>4495</v>
      </c>
      <c r="R417" t="s">
        <v>77</v>
      </c>
      <c r="W417" s="1" t="str">
        <f>K417&amp;L417&amp;M417&amp;N417&amp;O417&amp;P417&amp;Q417&amp;R417&amp;S417&amp;T417</f>
        <v>CI_ Referenced_ Document. Information. Text</v>
      </c>
      <c r="X417" s="1" cm="1">
        <f t="array" ref="X417">_xlfn.IFS(LEN(K417)&gt;0,1,LEN(L417)&gt;0,2,LEN(M417)&gt;0,3,LEN(N417)&gt;0,4,LEN(O417)&gt;0,5,LEN(P417)&gt;0,6,LEN(Q417)&gt;0,7,LEN(R417)&gt;0,8,LEN(S417)&gt;0,9,LEN(T417)&gt;0,10,LEN(U417)&gt;0,11,LEN(V417)&gt;0,12,TRUE,13)</f>
        <v>8</v>
      </c>
      <c r="Y417" s="1" t="str">
        <f>IF(OR("ASMA"=D417,"MA"=D417),"rsm:","ram:")&amp;
IF("ABIE"=D417,
  SUBSTITUTE(
    SUBSTITUTE(
      SUBSTITUTE(W417,". Details","Type"),
      "_",""
    ),
    " ",""
  ),
  IF("ASMA"=D417,
  SUBSTITUTE(
    SUBSTITUTE(
      SUBSTITUTE(W417,". Details",""),
      "_",""
    ),
    " ",""
  ),
  SUBSTITUTE(
    SUBSTITUTE(
      SUBSTITUTE(
        SUBSTITUTE(
          SUBSTITUTE(
            SUBSTITUTE(
              MID(W417,FIND(".",W417)+2,LEN(W417)-FIND(".",W417)-1),
              "_",""
            ),
            "Identification",""
          ),
          "Text",""
        ),
        ".",""
      ),
      " ",""
    ),
    "Identifier","ID"
  )
))</f>
        <v>ram:Information</v>
      </c>
      <c r="Z417" s="1" t="str">
        <f>Z$412&amp;"/"&amp;Y417</f>
        <v>//rsm:CIIHSupplyChainTradeTransaction/ram:IncludedCIILSupplyChainTradeLineItem/ram:SpecifiedCIILSupplyChainTradeSettlement/ram:AdditionalReferencedCIReferencedDocument/ram:Information</v>
      </c>
      <c r="AA417" s="1" t="s">
        <v>4892</v>
      </c>
      <c r="AB417" s="3" t="s">
        <v>3</v>
      </c>
      <c r="AC417" s="1" t="s">
        <v>24</v>
      </c>
      <c r="AD417" s="1" t="s">
        <v>24</v>
      </c>
      <c r="AE417" s="1" t="s">
        <v>24</v>
      </c>
      <c r="AF417" s="1" t="s">
        <v>196</v>
      </c>
      <c r="AG417" s="1" t="s">
        <v>196</v>
      </c>
      <c r="AH417" s="1" t="s">
        <v>24</v>
      </c>
    </row>
    <row r="418" spans="1:34" ht="14.25" customHeight="1">
      <c r="A418" s="1">
        <v>515</v>
      </c>
      <c r="B418" s="1" t="s">
        <v>5598</v>
      </c>
      <c r="C418" s="1" t="s">
        <v>78</v>
      </c>
      <c r="D418" s="1" t="s">
        <v>11</v>
      </c>
      <c r="E418" s="3" t="s">
        <v>21</v>
      </c>
      <c r="G418" s="1" t="s">
        <v>4496</v>
      </c>
      <c r="H418" s="1" t="s">
        <v>5813</v>
      </c>
      <c r="R418" t="s">
        <v>79</v>
      </c>
      <c r="W418" s="1" t="str">
        <f>K418&amp;L418&amp;M418&amp;N418&amp;O418&amp;P418&amp;Q418&amp;R418&amp;S418&amp;T418</f>
        <v>CI_ Referenced_ Document. Type. Code</v>
      </c>
      <c r="X418" s="1" cm="1">
        <f t="array" ref="X418">_xlfn.IFS(LEN(K418)&gt;0,1,LEN(L418)&gt;0,2,LEN(M418)&gt;0,3,LEN(N418)&gt;0,4,LEN(O418)&gt;0,5,LEN(P418)&gt;0,6,LEN(Q418)&gt;0,7,LEN(R418)&gt;0,8,LEN(S418)&gt;0,9,LEN(T418)&gt;0,10,LEN(U418)&gt;0,11,LEN(V418)&gt;0,12,TRUE,13)</f>
        <v>8</v>
      </c>
      <c r="Y418" s="1" t="str">
        <f>IF(OR("ASMA"=D418,"MA"=D418),"rsm:","ram:")&amp;
IF("ABIE"=D418,
  SUBSTITUTE(
    SUBSTITUTE(
      SUBSTITUTE(W418,". Details","Type"),
      "_",""
    ),
    " ",""
  ),
  IF("ASMA"=D418,
  SUBSTITUTE(
    SUBSTITUTE(
      SUBSTITUTE(W418,". Details",""),
      "_",""
    ),
    " ",""
  ),
  SUBSTITUTE(
    SUBSTITUTE(
      SUBSTITUTE(
        SUBSTITUTE(
          SUBSTITUTE(
            SUBSTITUTE(
              MID(W418,FIND(".",W418)+2,LEN(W418)-FIND(".",W418)-1),
              "_",""
            ),
            "Identification",""
          ),
          "Text",""
        ),
        ".",""
      ),
      " ",""
    ),
    "Identifier","ID"
  )
))</f>
        <v>ram:TypeCode</v>
      </c>
      <c r="Z418" s="1" t="str">
        <f>Z$412&amp;"/"&amp;Y418</f>
        <v>//rsm:CIIHSupplyChainTradeTransaction/ram:IncludedCIILSupplyChainTradeLineItem/ram:SpecifiedCIILSupplyChainTradeSettlement/ram:AdditionalReferencedCIReferencedDocument/ram:TypeCode</v>
      </c>
      <c r="AA418" s="1" t="s">
        <v>4893</v>
      </c>
      <c r="AB418" s="3" t="s">
        <v>352</v>
      </c>
      <c r="AC418" s="1" t="s">
        <v>24</v>
      </c>
      <c r="AD418" s="1" t="s">
        <v>24</v>
      </c>
      <c r="AE418" s="1" t="s">
        <v>24</v>
      </c>
      <c r="AF418" s="1" t="s">
        <v>196</v>
      </c>
      <c r="AG418" s="1" t="s">
        <v>196</v>
      </c>
      <c r="AH418" s="1" t="s">
        <v>24</v>
      </c>
    </row>
    <row r="419" spans="1:34" ht="14.25" customHeight="1">
      <c r="A419" s="1">
        <v>516</v>
      </c>
      <c r="B419" s="1" t="s">
        <v>5598</v>
      </c>
      <c r="C419" s="1" t="s">
        <v>81</v>
      </c>
      <c r="D419" s="1" t="s">
        <v>11</v>
      </c>
      <c r="E419" s="3" t="s">
        <v>16</v>
      </c>
      <c r="G419" s="1" t="s">
        <v>4498</v>
      </c>
      <c r="H419" s="1" t="s">
        <v>5814</v>
      </c>
      <c r="R419" t="s">
        <v>82</v>
      </c>
      <c r="W419" s="1" t="str">
        <f>K419&amp;L419&amp;M419&amp;N419&amp;O419&amp;P419&amp;Q419&amp;R419&amp;S419&amp;T419</f>
        <v>CI_ Referenced_ Document. Attachment. Binary Object</v>
      </c>
      <c r="X419" s="1" cm="1">
        <f t="array" ref="X419">_xlfn.IFS(LEN(K419)&gt;0,1,LEN(L419)&gt;0,2,LEN(M419)&gt;0,3,LEN(N419)&gt;0,4,LEN(O419)&gt;0,5,LEN(P419)&gt;0,6,LEN(Q419)&gt;0,7,LEN(R419)&gt;0,8,LEN(S419)&gt;0,9,LEN(T419)&gt;0,10,LEN(U419)&gt;0,11,LEN(V419)&gt;0,12,TRUE,13)</f>
        <v>8</v>
      </c>
      <c r="Y419" s="1" t="str">
        <f>IF(OR("ASMA"=D419,"MA"=D419),"rsm:","ram:")&amp;
IF("ABIE"=D419,
  SUBSTITUTE(
    SUBSTITUTE(
      SUBSTITUTE(W419,". Details","Type"),
      "_",""
    ),
    " ",""
  ),
  IF("ASMA"=D419,
  SUBSTITUTE(
    SUBSTITUTE(
      SUBSTITUTE(W419,". Details",""),
      "_",""
    ),
    " ",""
  ),
  SUBSTITUTE(
    SUBSTITUTE(
      SUBSTITUTE(
        SUBSTITUTE(
          SUBSTITUTE(
            SUBSTITUTE(
              MID(W419,FIND(".",W419)+2,LEN(W419)-FIND(".",W419)-1),
              "_",""
            ),
            "Identification",""
          ),
          "Text",""
        ),
        ".",""
      ),
      " ",""
    ),
    "Identifier","ID"
  )
))</f>
        <v>ram:AttachmentBinaryObject</v>
      </c>
      <c r="Z419" s="1" t="str">
        <f>Z$412&amp;"/"&amp;Y419</f>
        <v>//rsm:CIIHSupplyChainTradeTransaction/ram:IncludedCIILSupplyChainTradeLineItem/ram:SpecifiedCIILSupplyChainTradeSettlement/ram:AdditionalReferencedCIReferencedDocument/ram:AttachmentBinaryObject</v>
      </c>
      <c r="AA419" s="1" t="s">
        <v>4894</v>
      </c>
      <c r="AB419" s="3" t="s">
        <v>3</v>
      </c>
      <c r="AC419" s="1" t="s">
        <v>29</v>
      </c>
      <c r="AD419" s="1" t="s">
        <v>30</v>
      </c>
      <c r="AE419" s="1" t="s">
        <v>54</v>
      </c>
      <c r="AF419" s="1" t="s">
        <v>54</v>
      </c>
      <c r="AG419" s="1" t="s">
        <v>196</v>
      </c>
      <c r="AH419" s="1" t="s">
        <v>24</v>
      </c>
    </row>
    <row r="420" spans="1:34" ht="14.25" customHeight="1">
      <c r="A420" s="1">
        <v>517</v>
      </c>
      <c r="B420" s="1" t="s">
        <v>5598</v>
      </c>
      <c r="C420" s="1" t="s">
        <v>84</v>
      </c>
      <c r="D420" s="1" t="s">
        <v>11</v>
      </c>
      <c r="E420" s="3" t="s">
        <v>21</v>
      </c>
      <c r="G420" s="1" t="s">
        <v>4500</v>
      </c>
      <c r="H420" s="1" t="s">
        <v>4501</v>
      </c>
      <c r="R420" t="s">
        <v>85</v>
      </c>
      <c r="W420" s="1" t="str">
        <f>K420&amp;L420&amp;M420&amp;N420&amp;O420&amp;P420&amp;Q420&amp;R420&amp;S420&amp;T420</f>
        <v>CI_ Referenced_ Document. Subtype. Code</v>
      </c>
      <c r="X420" s="1" cm="1">
        <f t="array" ref="X420">_xlfn.IFS(LEN(K420)&gt;0,1,LEN(L420)&gt;0,2,LEN(M420)&gt;0,3,LEN(N420)&gt;0,4,LEN(O420)&gt;0,5,LEN(P420)&gt;0,6,LEN(Q420)&gt;0,7,LEN(R420)&gt;0,8,LEN(S420)&gt;0,9,LEN(T420)&gt;0,10,LEN(U420)&gt;0,11,LEN(V420)&gt;0,12,TRUE,13)</f>
        <v>8</v>
      </c>
      <c r="Y420" s="1" t="str">
        <f>IF(OR("ASMA"=D420,"MA"=D420),"rsm:","ram:")&amp;
IF("ABIE"=D420,
  SUBSTITUTE(
    SUBSTITUTE(
      SUBSTITUTE(W420,". Details","Type"),
      "_",""
    ),
    " ",""
  ),
  IF("ASMA"=D420,
  SUBSTITUTE(
    SUBSTITUTE(
      SUBSTITUTE(W420,". Details",""),
      "_",""
    ),
    " ",""
  ),
  SUBSTITUTE(
    SUBSTITUTE(
      SUBSTITUTE(
        SUBSTITUTE(
          SUBSTITUTE(
            SUBSTITUTE(
              MID(W420,FIND(".",W420)+2,LEN(W420)-FIND(".",W420)-1),
              "_",""
            ),
            "Identification",""
          ),
          "Text",""
        ),
        ".",""
      ),
      " ",""
    ),
    "Identifier","ID"
  )
))</f>
        <v>ram:SubtypeCode</v>
      </c>
      <c r="Z420" s="1" t="str">
        <f>Z$412&amp;"/"&amp;Y420</f>
        <v>//rsm:CIIHSupplyChainTradeTransaction/ram:IncludedCIILSupplyChainTradeLineItem/ram:SpecifiedCIILSupplyChainTradeSettlement/ram:AdditionalReferencedCIReferencedDocument/ram:SubtypeCode</v>
      </c>
      <c r="AA420" s="1" t="s">
        <v>4895</v>
      </c>
      <c r="AB420" s="3" t="s">
        <v>3</v>
      </c>
      <c r="AC420" s="1" t="s">
        <v>24</v>
      </c>
      <c r="AD420" s="1" t="s">
        <v>24</v>
      </c>
      <c r="AE420" s="1" t="s">
        <v>24</v>
      </c>
      <c r="AF420" s="1" t="s">
        <v>196</v>
      </c>
      <c r="AG420" s="1" t="s">
        <v>196</v>
      </c>
      <c r="AH420" s="1" t="s">
        <v>24</v>
      </c>
    </row>
    <row r="421" spans="1:34" ht="14.25" customHeight="1">
      <c r="A421" s="1">
        <v>518</v>
      </c>
      <c r="B421" s="1" t="s">
        <v>5598</v>
      </c>
      <c r="C421" s="1" t="s">
        <v>333</v>
      </c>
      <c r="D421" s="1" t="s">
        <v>19</v>
      </c>
      <c r="E421" s="3" t="s">
        <v>16</v>
      </c>
      <c r="G421" s="1" t="s">
        <v>4484</v>
      </c>
      <c r="H421" s="1" t="s">
        <v>4485</v>
      </c>
      <c r="P421" t="s">
        <v>334</v>
      </c>
      <c r="W421" s="1" t="str">
        <f>K421&amp;L421&amp;M421&amp;N421&amp;O421&amp;P421&amp;Q421&amp;R421&amp;S421&amp;T421</f>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IF(OR("ASMA"=D421,"MA"=D421),"rsm:","ram:")&amp;
IF("ABIE"=D421,
  SUBSTITUTE(
    SUBSTITUTE(
      SUBSTITUTE(W421,". Details","Type"),
      "_",""
    ),
    " ",""
  ),
  IF("ASMA"=D421,
  SUBSTITUTE(
    SUBSTITUTE(
      SUBSTITUTE(W421,". Details",""),
      "_",""
    ),
    " ",""
  ),
  SUBSTITUTE(
    SUBSTITUTE(
      SUBSTITUTE(
        SUBSTITUTE(
          SUBSTITUTE(
            SUBSTITUTE(
              MID(W421,FIND(".",W421)+2,LEN(W421)-FIND(".",W421)-1),
              "_",""
            ),
            "Identification",""
          ),
          "Text",""
        ),
        ".",""
      ),
      " ",""
    ),
    "Identifier","ID"
  )
))</f>
        <v>ram:AdditionalReferencedCIReferencedDocument</v>
      </c>
      <c r="Z421" s="1" t="str">
        <f>Z$343&amp;"/"&amp;Y421</f>
        <v>//rsm:CIIHSupplyChainTradeTransaction/ram:IncludedCIILSupplyChainTradeLineItem/ram:SpecifiedCIILSupplyChainTradeSettlement/ram:AdditionalReferencedCIReferencedDocument</v>
      </c>
      <c r="AA421" s="1" t="s">
        <v>4888</v>
      </c>
      <c r="AB421" s="3" t="s">
        <v>3</v>
      </c>
      <c r="AC421" s="1" t="s">
        <v>24</v>
      </c>
      <c r="AD421" s="1" t="s">
        <v>24</v>
      </c>
      <c r="AE421" s="1" t="s">
        <v>24</v>
      </c>
      <c r="AF421" s="1" t="s">
        <v>196</v>
      </c>
      <c r="AG421" s="1" t="s">
        <v>196</v>
      </c>
      <c r="AH421" s="1" t="s">
        <v>24</v>
      </c>
    </row>
    <row r="422" spans="1:34" ht="14.25" customHeight="1">
      <c r="A422" s="1">
        <v>520</v>
      </c>
      <c r="B422" s="1" t="s">
        <v>5598</v>
      </c>
      <c r="C422" s="1" t="s">
        <v>69</v>
      </c>
      <c r="D422" s="1" t="s">
        <v>11</v>
      </c>
      <c r="E422" s="3" t="s">
        <v>21</v>
      </c>
      <c r="G422" s="1" t="s">
        <v>4486</v>
      </c>
      <c r="H422" s="1" t="s">
        <v>4487</v>
      </c>
      <c r="R422" t="s">
        <v>70</v>
      </c>
      <c r="W422" s="1" t="str">
        <f>K422&amp;L422&amp;M422&amp;N422&amp;O422&amp;P422&amp;Q422&amp;R422&amp;S422&amp;T422</f>
        <v>CI_ Referenced_ Document. Issuer Assigned_ Identification. Identifier</v>
      </c>
      <c r="X422" s="1" cm="1">
        <f t="array" ref="X422">_xlfn.IFS(LEN(K422)&gt;0,1,LEN(L422)&gt;0,2,LEN(M422)&gt;0,3,LEN(N422)&gt;0,4,LEN(O422)&gt;0,5,LEN(P422)&gt;0,6,LEN(Q422)&gt;0,7,LEN(R422)&gt;0,8,LEN(S422)&gt;0,9,LEN(T422)&gt;0,10,LEN(U422)&gt;0,11,LEN(V422)&gt;0,12,TRUE,13)</f>
        <v>8</v>
      </c>
      <c r="Y422" s="1" t="str">
        <f>IF(OR("ASMA"=D422,"MA"=D422),"rsm:","ram:")&amp;
IF("ABIE"=D422,
  SUBSTITUTE(
    SUBSTITUTE(
      SUBSTITUTE(W422,". Details","Type"),
      "_",""
    ),
    " ",""
  ),
  IF("ASMA"=D422,
  SUBSTITUTE(
    SUBSTITUTE(
      SUBSTITUTE(W422,". Details",""),
      "_",""
    ),
    " ",""
  ),
  SUBSTITUTE(
    SUBSTITUTE(
      SUBSTITUTE(
        SUBSTITUTE(
          SUBSTITUTE(
            SUBSTITUTE(
              MID(W422,FIND(".",W422)+2,LEN(W422)-FIND(".",W422)-1),
              "_",""
            ),
            "Identification",""
          ),
          "Text",""
        ),
        ".",""
      ),
      " ",""
    ),
    "Identifier","ID"
  )
))</f>
        <v>ram:IssuerAssignedID</v>
      </c>
      <c r="Z422" s="1" t="str">
        <f>Z$421&amp;"/"&amp;Y422</f>
        <v>//rsm:CIIHSupplyChainTradeTransaction/ram:IncludedCIILSupplyChainTradeLineItem/ram:SpecifiedCIILSupplyChainTradeSettlement/ram:AdditionalReferencedCIReferencedDocument/ram:IssuerAssignedID</v>
      </c>
      <c r="AA422" s="1" t="s">
        <v>4889</v>
      </c>
      <c r="AB422" s="3" t="s">
        <v>3</v>
      </c>
      <c r="AC422" s="1" t="s">
        <v>255</v>
      </c>
      <c r="AD422" s="1" t="s">
        <v>36</v>
      </c>
      <c r="AE422" s="1" t="s">
        <v>356</v>
      </c>
      <c r="AF422" s="1" t="s">
        <v>356</v>
      </c>
      <c r="AG422" s="1" t="s">
        <v>356</v>
      </c>
      <c r="AH422" s="1" t="s">
        <v>22</v>
      </c>
    </row>
    <row r="423" spans="1:34" ht="14.25" customHeight="1">
      <c r="A423" s="1">
        <v>521</v>
      </c>
      <c r="B423" s="1" t="s">
        <v>5598</v>
      </c>
      <c r="C423" s="1" t="s">
        <v>71</v>
      </c>
      <c r="D423" s="1" t="s">
        <v>11</v>
      </c>
      <c r="E423" s="3" t="s">
        <v>16</v>
      </c>
      <c r="G423" s="1" t="s">
        <v>4488</v>
      </c>
      <c r="H423" s="1" t="s">
        <v>4489</v>
      </c>
      <c r="R423" t="s">
        <v>72</v>
      </c>
      <c r="W423" s="1" t="str">
        <f>K423&amp;L423&amp;M423&amp;N423&amp;O423&amp;P423&amp;Q423&amp;R423&amp;S423&amp;T423</f>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Z$421&amp;"/"&amp;Y423</f>
        <v>//rsm:CIIHSupplyChainTradeTransaction/ram:IncludedCIILSupplyChainTradeLineItem/ram:SpecifiedCIILSupplyChainTradeSettlement/ram:AdditionalReferencedCIReferencedDocument/ram:IssueDateTime/udt:DateTimeString</v>
      </c>
      <c r="AA423" s="1" t="s">
        <v>5713</v>
      </c>
      <c r="AB423" s="3" t="s">
        <v>3</v>
      </c>
      <c r="AC423" s="1" t="s">
        <v>235</v>
      </c>
      <c r="AD423" s="1" t="s">
        <v>53</v>
      </c>
      <c r="AE423" s="1" t="s">
        <v>111</v>
      </c>
      <c r="AF423" s="1" t="s">
        <v>111</v>
      </c>
      <c r="AG423" s="1" t="s">
        <v>14</v>
      </c>
      <c r="AH423" s="1" t="s">
        <v>22</v>
      </c>
    </row>
    <row r="424" spans="1:34" ht="14.25" customHeight="1">
      <c r="A424" s="1">
        <v>522</v>
      </c>
      <c r="B424" s="1" t="s">
        <v>5598</v>
      </c>
      <c r="C424" s="1" t="s">
        <v>330</v>
      </c>
      <c r="D424" s="1" t="s">
        <v>11</v>
      </c>
      <c r="E424" s="3" t="s">
        <v>21</v>
      </c>
      <c r="G424" s="1" t="s">
        <v>4490</v>
      </c>
      <c r="H424" s="1" t="s">
        <v>5815</v>
      </c>
      <c r="R424" t="s">
        <v>331</v>
      </c>
      <c r="W424" s="1" t="str">
        <f>K424&amp;L424&amp;M424&amp;N424&amp;O424&amp;P424&amp;Q424&amp;R424&amp;S424&amp;T424</f>
        <v>CI_ Referenced_ Document. Reference_ Type. Code</v>
      </c>
      <c r="X424" s="1" cm="1">
        <f t="array" ref="X424">_xlfn.IFS(LEN(K424)&gt;0,1,LEN(L424)&gt;0,2,LEN(M424)&gt;0,3,LEN(N424)&gt;0,4,LEN(O424)&gt;0,5,LEN(P424)&gt;0,6,LEN(Q424)&gt;0,7,LEN(R424)&gt;0,8,LEN(S424)&gt;0,9,LEN(T424)&gt;0,10,LEN(U424)&gt;0,11,LEN(V424)&gt;0,12,TRUE,13)</f>
        <v>8</v>
      </c>
      <c r="Y424" s="1" t="str">
        <f>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Z$421&amp;"/"&amp;Y424</f>
        <v>//rsm:CIIHSupplyChainTradeTransaction/ram:IncludedCIILSupplyChainTradeLineItem/ram:SpecifiedCIILSupplyChainTradeSettlement/ram:AdditionalReferencedCIReferencedDocument/ram:ReferenceTypeCode</v>
      </c>
      <c r="AA424" s="1" t="s">
        <v>4890</v>
      </c>
      <c r="AB424" s="3" t="s">
        <v>3</v>
      </c>
      <c r="AC424" s="1" t="s">
        <v>35</v>
      </c>
      <c r="AD424" s="1" t="s">
        <v>36</v>
      </c>
      <c r="AE424" s="1" t="s">
        <v>50</v>
      </c>
      <c r="AF424" s="1" t="s">
        <v>50</v>
      </c>
      <c r="AG424" s="1" t="s">
        <v>196</v>
      </c>
      <c r="AH424" s="1" t="s">
        <v>24</v>
      </c>
    </row>
    <row r="425" spans="1:34" ht="14.25" customHeight="1">
      <c r="A425" s="1">
        <v>523</v>
      </c>
      <c r="B425" s="1" t="s">
        <v>5598</v>
      </c>
      <c r="C425" s="1" t="s">
        <v>74</v>
      </c>
      <c r="D425" s="1" t="s">
        <v>11</v>
      </c>
      <c r="E425" s="3" t="s">
        <v>16</v>
      </c>
      <c r="G425" s="1" t="s">
        <v>4492</v>
      </c>
      <c r="H425" s="1" t="s">
        <v>4493</v>
      </c>
      <c r="R425" t="s">
        <v>75</v>
      </c>
      <c r="W425" s="1" t="str">
        <f>K425&amp;L425&amp;M425&amp;N425&amp;O425&amp;P425&amp;Q425&amp;R425&amp;S425&amp;T425</f>
        <v>CI_ Referenced_ Document. Revision_ Identification. Identifier</v>
      </c>
      <c r="X425" s="1" cm="1">
        <f t="array" ref="X425">_xlfn.IFS(LEN(K425)&gt;0,1,LEN(L425)&gt;0,2,LEN(M425)&gt;0,3,LEN(N425)&gt;0,4,LEN(O425)&gt;0,5,LEN(P425)&gt;0,6,LEN(Q425)&gt;0,7,LEN(R425)&gt;0,8,LEN(S425)&gt;0,9,LEN(T425)&gt;0,10,LEN(U425)&gt;0,11,LEN(V425)&gt;0,12,TRUE,13)</f>
        <v>8</v>
      </c>
      <c r="Y425" s="1" t="str">
        <f>IF(OR("ASMA"=D425,"MA"=D425),"rsm:","ram:")&amp;
IF("ABIE"=D425,
  SUBSTITUTE(
    SUBSTITUTE(
      SUBSTITUTE(W425,". Details","Type"),
      "_",""
    ),
    " ",""
  ),
  IF("ASMA"=D425,
  SUBSTITUTE(
    SUBSTITUTE(
      SUBSTITUTE(W425,". Details",""),
      "_",""
    ),
    " ",""
  ),
  SUBSTITUTE(
    SUBSTITUTE(
      SUBSTITUTE(
        SUBSTITUTE(
          SUBSTITUTE(
            SUBSTITUTE(
              MID(W425,FIND(".",W425)+2,LEN(W425)-FIND(".",W425)-1),
              "_",""
            ),
            "Identification",""
          ),
          "Text",""
        ),
        ".",""
      ),
      " ",""
    ),
    "Identifier","ID"
  )
))</f>
        <v>ram:RevisionID</v>
      </c>
      <c r="Z425" s="1" t="str">
        <f>Z$421&amp;"/"&amp;Y425</f>
        <v>//rsm:CIIHSupplyChainTradeTransaction/ram:IncludedCIILSupplyChainTradeLineItem/ram:SpecifiedCIILSupplyChainTradeSettlement/ram:AdditionalReferencedCIReferencedDocument/ram:RevisionID</v>
      </c>
      <c r="AA425" s="1" t="s">
        <v>4891</v>
      </c>
      <c r="AB425" s="3" t="s">
        <v>3</v>
      </c>
      <c r="AC425" s="1" t="s">
        <v>24</v>
      </c>
      <c r="AD425" s="1" t="s">
        <v>24</v>
      </c>
      <c r="AE425" s="1" t="s">
        <v>47</v>
      </c>
      <c r="AF425" s="1" t="s">
        <v>47</v>
      </c>
      <c r="AG425" s="1" t="s">
        <v>47</v>
      </c>
      <c r="AH425" s="1" t="s">
        <v>434</v>
      </c>
    </row>
    <row r="426" spans="1:34" ht="14.25" customHeight="1">
      <c r="A426" s="1">
        <v>524</v>
      </c>
      <c r="B426" s="1" t="s">
        <v>5598</v>
      </c>
      <c r="C426" s="1" t="s">
        <v>76</v>
      </c>
      <c r="D426" s="1" t="s">
        <v>11</v>
      </c>
      <c r="E426" s="3" t="s">
        <v>16</v>
      </c>
      <c r="G426" s="1" t="s">
        <v>4494</v>
      </c>
      <c r="H426" s="1" t="s">
        <v>4495</v>
      </c>
      <c r="R426" t="s">
        <v>77</v>
      </c>
      <c r="W426" s="1" t="str">
        <f>K426&amp;L426&amp;M426&amp;N426&amp;O426&amp;P426&amp;Q426&amp;R426&amp;S426&amp;T426</f>
        <v>CI_ Referenced_ Document. Information. Text</v>
      </c>
      <c r="X426" s="1" cm="1">
        <f t="array" ref="X426">_xlfn.IFS(LEN(K426)&gt;0,1,LEN(L426)&gt;0,2,LEN(M426)&gt;0,3,LEN(N426)&gt;0,4,LEN(O426)&gt;0,5,LEN(P426)&gt;0,6,LEN(Q426)&gt;0,7,LEN(R426)&gt;0,8,LEN(S426)&gt;0,9,LEN(T426)&gt;0,10,LEN(U426)&gt;0,11,LEN(V426)&gt;0,12,TRUE,13)</f>
        <v>8</v>
      </c>
      <c r="Y426" s="1" t="str">
        <f>IF(OR("ASMA"=D426,"MA"=D426),"rsm:","ram:")&amp;
IF("ABIE"=D426,
  SUBSTITUTE(
    SUBSTITUTE(
      SUBSTITUTE(W426,". Details","Type"),
      "_",""
    ),
    " ",""
  ),
  IF("ASMA"=D426,
  SUBSTITUTE(
    SUBSTITUTE(
      SUBSTITUTE(W426,". Details",""),
      "_",""
    ),
    " ",""
  ),
  SUBSTITUTE(
    SUBSTITUTE(
      SUBSTITUTE(
        SUBSTITUTE(
          SUBSTITUTE(
            SUBSTITUTE(
              MID(W426,FIND(".",W426)+2,LEN(W426)-FIND(".",W426)-1),
              "_",""
            ),
            "Identification",""
          ),
          "Text",""
        ),
        ".",""
      ),
      " ",""
    ),
    "Identifier","ID"
  )
))</f>
        <v>ram:Information</v>
      </c>
      <c r="Z426" s="1" t="str">
        <f>Z$421&amp;"/"&amp;Y426</f>
        <v>//rsm:CIIHSupplyChainTradeTransaction/ram:IncludedCIILSupplyChainTradeLineItem/ram:SpecifiedCIILSupplyChainTradeSettlement/ram:AdditionalReferencedCIReferencedDocument/ram:Information</v>
      </c>
      <c r="AA426" s="1" t="s">
        <v>4892</v>
      </c>
      <c r="AB426" s="3" t="s">
        <v>3</v>
      </c>
      <c r="AC426" s="1" t="s">
        <v>255</v>
      </c>
      <c r="AD426" s="1" t="s">
        <v>36</v>
      </c>
      <c r="AE426" s="1" t="s">
        <v>356</v>
      </c>
      <c r="AF426" s="1" t="s">
        <v>356</v>
      </c>
      <c r="AG426" s="1" t="s">
        <v>356</v>
      </c>
      <c r="AH426" s="1" t="s">
        <v>24</v>
      </c>
    </row>
    <row r="427" spans="1:34" ht="14.25" customHeight="1">
      <c r="A427" s="1">
        <v>525</v>
      </c>
      <c r="B427" s="1" t="s">
        <v>5598</v>
      </c>
      <c r="C427" s="1" t="s">
        <v>78</v>
      </c>
      <c r="D427" s="1" t="s">
        <v>11</v>
      </c>
      <c r="E427" s="3" t="s">
        <v>16</v>
      </c>
      <c r="G427" s="1" t="s">
        <v>4496</v>
      </c>
      <c r="H427" s="1" t="s">
        <v>4502</v>
      </c>
      <c r="R427" t="s">
        <v>79</v>
      </c>
      <c r="W427" s="1" t="str">
        <f>K427&amp;L427&amp;M427&amp;N427&amp;O427&amp;P427&amp;Q427&amp;R427&amp;S427&amp;T427</f>
        <v>CI_ Referenced_ Document. Type. Code</v>
      </c>
      <c r="X427" s="1" cm="1">
        <f t="array" ref="X427">_xlfn.IFS(LEN(K427)&gt;0,1,LEN(L427)&gt;0,2,LEN(M427)&gt;0,3,LEN(N427)&gt;0,4,LEN(O427)&gt;0,5,LEN(P427)&gt;0,6,LEN(Q427)&gt;0,7,LEN(R427)&gt;0,8,LEN(S427)&gt;0,9,LEN(T427)&gt;0,10,LEN(U427)&gt;0,11,LEN(V427)&gt;0,12,TRUE,13)</f>
        <v>8</v>
      </c>
      <c r="Y427" s="1" t="str">
        <f>IF(OR("ASMA"=D427,"MA"=D427),"rsm:","ram:")&amp;
IF("ABIE"=D427,
  SUBSTITUTE(
    SUBSTITUTE(
      SUBSTITUTE(W427,". Details","Type"),
      "_",""
    ),
    " ",""
  ),
  IF("ASMA"=D427,
  SUBSTITUTE(
    SUBSTITUTE(
      SUBSTITUTE(W427,". Details",""),
      "_",""
    ),
    " ",""
  ),
  SUBSTITUTE(
    SUBSTITUTE(
      SUBSTITUTE(
        SUBSTITUTE(
          SUBSTITUTE(
            SUBSTITUTE(
              MID(W427,FIND(".",W427)+2,LEN(W427)-FIND(".",W427)-1),
              "_",""
            ),
            "Identification",""
          ),
          "Text",""
        ),
        ".",""
      ),
      " ",""
    ),
    "Identifier","ID"
  )
))</f>
        <v>ram:TypeCode</v>
      </c>
      <c r="Z427" s="1" t="str">
        <f>Z$421&amp;"/"&amp;Y427</f>
        <v>//rsm:CIIHSupplyChainTradeTransaction/ram:IncludedCIILSupplyChainTradeLineItem/ram:SpecifiedCIILSupplyChainTradeSettlement/ram:AdditionalReferencedCIReferencedDocument/ram:TypeCode</v>
      </c>
      <c r="AA427" s="1" t="s">
        <v>4893</v>
      </c>
      <c r="AB427" s="3" t="s">
        <v>3</v>
      </c>
      <c r="AC427" s="1" t="s">
        <v>29</v>
      </c>
      <c r="AD427" s="1" t="s">
        <v>30</v>
      </c>
      <c r="AE427" s="1" t="s">
        <v>50</v>
      </c>
      <c r="AF427" s="1" t="s">
        <v>50</v>
      </c>
      <c r="AG427" s="1" t="s">
        <v>196</v>
      </c>
      <c r="AH427" s="1" t="s">
        <v>24</v>
      </c>
    </row>
    <row r="428" spans="1:34" ht="14.25" customHeight="1">
      <c r="A428" s="1">
        <v>526</v>
      </c>
      <c r="B428" s="1" t="s">
        <v>5598</v>
      </c>
      <c r="C428" s="1" t="s">
        <v>81</v>
      </c>
      <c r="D428" s="1" t="s">
        <v>11</v>
      </c>
      <c r="E428" s="3" t="s">
        <v>16</v>
      </c>
      <c r="G428" s="1" t="s">
        <v>4498</v>
      </c>
      <c r="H428" s="1" t="s">
        <v>5814</v>
      </c>
      <c r="R428" t="s">
        <v>82</v>
      </c>
      <c r="W428" s="1" t="str">
        <f>K428&amp;L428&amp;M428&amp;N428&amp;O428&amp;P428&amp;Q428&amp;R428&amp;S428&amp;T428</f>
        <v>CI_ Referenced_ Document. Attachment. Binary Object</v>
      </c>
      <c r="X428" s="1" cm="1">
        <f t="array" ref="X428">_xlfn.IFS(LEN(K428)&gt;0,1,LEN(L428)&gt;0,2,LEN(M428)&gt;0,3,LEN(N428)&gt;0,4,LEN(O428)&gt;0,5,LEN(P428)&gt;0,6,LEN(Q428)&gt;0,7,LEN(R428)&gt;0,8,LEN(S428)&gt;0,9,LEN(T428)&gt;0,10,LEN(U428)&gt;0,11,LEN(V428)&gt;0,12,TRUE,13)</f>
        <v>8</v>
      </c>
      <c r="Y428" s="1" t="str">
        <f>IF(OR("ASMA"=D428,"MA"=D428),"rsm:","ram:")&amp;
IF("ABIE"=D428,
  SUBSTITUTE(
    SUBSTITUTE(
      SUBSTITUTE(W428,". Details","Type"),
      "_",""
    ),
    " ",""
  ),
  IF("ASMA"=D428,
  SUBSTITUTE(
    SUBSTITUTE(
      SUBSTITUTE(W428,". Details",""),
      "_",""
    ),
    " ",""
  ),
  SUBSTITUTE(
    SUBSTITUTE(
      SUBSTITUTE(
        SUBSTITUTE(
          SUBSTITUTE(
            SUBSTITUTE(
              MID(W428,FIND(".",W428)+2,LEN(W428)-FIND(".",W428)-1),
              "_",""
            ),
            "Identification",""
          ),
          "Text",""
        ),
        ".",""
      ),
      " ",""
    ),
    "Identifier","ID"
  )
))</f>
        <v>ram:AttachmentBinaryObject</v>
      </c>
      <c r="Z428" s="1" t="str">
        <f>Z$421&amp;"/"&amp;Y428</f>
        <v>//rsm:CIIHSupplyChainTradeTransaction/ram:IncludedCIILSupplyChainTradeLineItem/ram:SpecifiedCIILSupplyChainTradeSettlement/ram:AdditionalReferencedCIReferencedDocument/ram:AttachmentBinaryObject</v>
      </c>
      <c r="AA428" s="1" t="s">
        <v>4894</v>
      </c>
      <c r="AB428" s="3" t="s">
        <v>3</v>
      </c>
      <c r="AC428" s="1" t="s">
        <v>24</v>
      </c>
      <c r="AD428" s="1" t="s">
        <v>24</v>
      </c>
      <c r="AE428" s="1" t="s">
        <v>24</v>
      </c>
      <c r="AF428" s="1" t="s">
        <v>196</v>
      </c>
      <c r="AG428" s="1" t="s">
        <v>196</v>
      </c>
      <c r="AH428" s="1" t="s">
        <v>24</v>
      </c>
    </row>
    <row r="429" spans="1:34" ht="14.25" customHeight="1">
      <c r="A429" s="1">
        <v>527</v>
      </c>
      <c r="B429" s="1" t="s">
        <v>5598</v>
      </c>
      <c r="C429" s="1" t="s">
        <v>84</v>
      </c>
      <c r="D429" s="1" t="s">
        <v>11</v>
      </c>
      <c r="E429" s="3" t="s">
        <v>16</v>
      </c>
      <c r="G429" s="1" t="s">
        <v>4500</v>
      </c>
      <c r="H429" s="1" t="s">
        <v>4501</v>
      </c>
      <c r="R429" t="s">
        <v>85</v>
      </c>
      <c r="W429" s="1" t="str">
        <f>K429&amp;L429&amp;M429&amp;N429&amp;O429&amp;P429&amp;Q429&amp;R429&amp;S429&amp;T429</f>
        <v>CI_ Referenced_ Document. Subtype. Code</v>
      </c>
      <c r="X429" s="1" cm="1">
        <f t="array" ref="X429">_xlfn.IFS(LEN(K429)&gt;0,1,LEN(L429)&gt;0,2,LEN(M429)&gt;0,3,LEN(N429)&gt;0,4,LEN(O429)&gt;0,5,LEN(P429)&gt;0,6,LEN(Q429)&gt;0,7,LEN(R429)&gt;0,8,LEN(S429)&gt;0,9,LEN(T429)&gt;0,10,LEN(U429)&gt;0,11,LEN(V429)&gt;0,12,TRUE,13)</f>
        <v>8</v>
      </c>
      <c r="Y429" s="1" t="str">
        <f>IF(OR("ASMA"=D429,"MA"=D429),"rsm:","ram:")&amp;
IF("ABIE"=D429,
  SUBSTITUTE(
    SUBSTITUTE(
      SUBSTITUTE(W429,". Details","Type"),
      "_",""
    ),
    " ",""
  ),
  IF("ASMA"=D429,
  SUBSTITUTE(
    SUBSTITUTE(
      SUBSTITUTE(W429,". Details",""),
      "_",""
    ),
    " ",""
  ),
  SUBSTITUTE(
    SUBSTITUTE(
      SUBSTITUTE(
        SUBSTITUTE(
          SUBSTITUTE(
            SUBSTITUTE(
              MID(W429,FIND(".",W429)+2,LEN(W429)-FIND(".",W429)-1),
              "_",""
            ),
            "Identification",""
          ),
          "Text",""
        ),
        ".",""
      ),
      " ",""
    ),
    "Identifier","ID"
  )
))</f>
        <v>ram:SubtypeCode</v>
      </c>
      <c r="Z429" s="1" t="str">
        <f>Z$421&amp;"/"&amp;Y429</f>
        <v>//rsm:CIIHSupplyChainTradeTransaction/ram:IncludedCIILSupplyChainTradeLineItem/ram:SpecifiedCIILSupplyChainTradeSettlement/ram:AdditionalReferencedCIReferencedDocument/ram:SubtypeCode</v>
      </c>
      <c r="AA429" s="1" t="s">
        <v>4895</v>
      </c>
      <c r="AB429" s="3" t="s">
        <v>3</v>
      </c>
      <c r="AC429" s="1" t="s">
        <v>24</v>
      </c>
      <c r="AD429" s="1" t="s">
        <v>24</v>
      </c>
      <c r="AE429" s="1" t="s">
        <v>24</v>
      </c>
      <c r="AF429" s="1" t="s">
        <v>196</v>
      </c>
      <c r="AG429" s="1" t="s">
        <v>196</v>
      </c>
      <c r="AH429" s="1" t="s">
        <v>24</v>
      </c>
    </row>
    <row r="430" spans="1:34" ht="14.25" customHeight="1">
      <c r="A430" s="1">
        <v>528</v>
      </c>
      <c r="B430" s="1" t="s">
        <v>5598</v>
      </c>
      <c r="C430" s="1" t="s">
        <v>4503</v>
      </c>
      <c r="D430" s="1" t="s">
        <v>19</v>
      </c>
      <c r="E430" s="3" t="s">
        <v>16</v>
      </c>
      <c r="G430" s="1" t="s">
        <v>4504</v>
      </c>
      <c r="H430" s="1" t="s">
        <v>4505</v>
      </c>
      <c r="P430" t="s">
        <v>5816</v>
      </c>
      <c r="W430" s="1" t="str">
        <f>K430&amp;L430&amp;M430&amp;N430&amp;O430&amp;P430&amp;Q430&amp;R430&amp;S430&amp;T430</f>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IF(OR("ASMA"=D430,"MA"=D430),"rsm:","ram:")&amp;
IF("ABIE"=D430,
  SUBSTITUTE(
    SUBSTITUTE(
      SUBSTITUTE(W430,". Details","Type"),
      "_",""
    ),
    " ",""
  ),
  IF("ASMA"=D430,
  SUBSTITUTE(
    SUBSTITUTE(
      SUBSTITUTE(W430,". Details",""),
      "_",""
    ),
    " ",""
  ),
  SUBSTITUTE(
    SUBSTITUTE(
      SUBSTITUTE(
        SUBSTITUTE(
          SUBSTITUTE(
            SUBSTITUTE(
              MID(W430,FIND(".",W430)+2,LEN(W430)-FIND(".",W430)-1),
              "_",""
            ),
            "Identification",""
          ),
          "Text",""
        ),
        ".",""
      ),
      " ",""
    ),
    "Identifier","ID"
  )
))</f>
        <v>ram:PurchaseSpecifiedCITradeAccountingAccount</v>
      </c>
      <c r="Z430" s="1" t="str">
        <f>Z$343&amp;"/"&amp;Y430</f>
        <v>//rsm:CIIHSupplyChainTradeTransaction/ram:IncludedCIILSupplyChainTradeLineItem/ram:SpecifiedCIILSupplyChainTradeSettlement/ram:PurchaseSpecifiedCITradeAccountingAccount</v>
      </c>
      <c r="AA430" s="1" t="s">
        <v>4896</v>
      </c>
      <c r="AB430" s="3" t="s">
        <v>3</v>
      </c>
      <c r="AC430" s="1" t="s">
        <v>24</v>
      </c>
      <c r="AD430" s="1" t="s">
        <v>24</v>
      </c>
      <c r="AE430" s="1" t="s">
        <v>50</v>
      </c>
      <c r="AF430" s="1" t="s">
        <v>196</v>
      </c>
      <c r="AG430" s="1" t="s">
        <v>196</v>
      </c>
      <c r="AH430" s="1" t="s">
        <v>24</v>
      </c>
    </row>
    <row r="431" spans="1:34" ht="14.25" customHeight="1">
      <c r="A431" s="1">
        <v>530</v>
      </c>
      <c r="B431" s="1" t="s">
        <v>5598</v>
      </c>
      <c r="C431" s="1" t="s">
        <v>4506</v>
      </c>
      <c r="D431" s="1" t="s">
        <v>11</v>
      </c>
      <c r="E431" s="3" t="s">
        <v>21</v>
      </c>
      <c r="G431" s="1" t="s">
        <v>4507</v>
      </c>
      <c r="H431" s="1" t="s">
        <v>4508</v>
      </c>
      <c r="R431" t="s">
        <v>5817</v>
      </c>
      <c r="W431" s="1" t="str">
        <f>K431&amp;L431&amp;M431&amp;N431&amp;O431&amp;P431&amp;Q431&amp;R431&amp;S431&amp;T431</f>
        <v>CI_ Trade_ Accounting Account. Type. Code</v>
      </c>
      <c r="X431" s="1" cm="1">
        <f t="array" ref="X431">_xlfn.IFS(LEN(K431)&gt;0,1,LEN(L431)&gt;0,2,LEN(M431)&gt;0,3,LEN(N431)&gt;0,4,LEN(O431)&gt;0,5,LEN(P431)&gt;0,6,LEN(Q431)&gt;0,7,LEN(R431)&gt;0,8,LEN(S431)&gt;0,9,LEN(T431)&gt;0,10,LEN(U431)&gt;0,11,LEN(V431)&gt;0,12,TRUE,13)</f>
        <v>8</v>
      </c>
      <c r="Y431" s="1" t="str">
        <f>IF(OR("ASMA"=D431,"MA"=D431),"rsm:","ram:")&amp;
IF("ABIE"=D431,
  SUBSTITUTE(
    SUBSTITUTE(
      SUBSTITUTE(W431,". Details","Type"),
      "_",""
    ),
    " ",""
  ),
  IF("ASMA"=D431,
  SUBSTITUTE(
    SUBSTITUTE(
      SUBSTITUTE(W431,". Details",""),
      "_",""
    ),
    " ",""
  ),
  SUBSTITUTE(
    SUBSTITUTE(
      SUBSTITUTE(
        SUBSTITUTE(
          SUBSTITUTE(
            SUBSTITUTE(
              MID(W431,FIND(".",W431)+2,LEN(W431)-FIND(".",W431)-1),
              "_",""
            ),
            "Identification",""
          ),
          "Text",""
        ),
        ".",""
      ),
      " ",""
    ),
    "Identifier","ID"
  )
))</f>
        <v>ram:TypeCode</v>
      </c>
      <c r="Z431" s="1" t="str">
        <f>Z$430&amp;"/"&amp;Y431</f>
        <v>//rsm:CIIHSupplyChainTradeTransaction/ram:IncludedCIILSupplyChainTradeLineItem/ram:SpecifiedCIILSupplyChainTradeSettlement/ram:PurchaseSpecifiedCITradeAccountingAccount/ram:TypeCode</v>
      </c>
      <c r="AA431" s="1" t="s">
        <v>4897</v>
      </c>
      <c r="AB431" s="3" t="s">
        <v>3</v>
      </c>
      <c r="AC431" s="1" t="s">
        <v>24</v>
      </c>
      <c r="AD431" s="1" t="s">
        <v>24</v>
      </c>
      <c r="AE431" s="1" t="s">
        <v>50</v>
      </c>
      <c r="AF431" s="1" t="s">
        <v>196</v>
      </c>
      <c r="AG431" s="1" t="s">
        <v>196</v>
      </c>
      <c r="AH431" s="1" t="s">
        <v>24</v>
      </c>
    </row>
    <row r="432" spans="1:34" ht="14.25" customHeight="1">
      <c r="A432" s="1">
        <v>531</v>
      </c>
      <c r="B432" s="1" t="s">
        <v>5598</v>
      </c>
      <c r="C432" s="1" t="s">
        <v>4509</v>
      </c>
      <c r="D432" s="1" t="s">
        <v>11</v>
      </c>
      <c r="E432" s="3" t="s">
        <v>16</v>
      </c>
      <c r="G432" s="1" t="s">
        <v>4510</v>
      </c>
      <c r="H432" s="1" t="s">
        <v>4511</v>
      </c>
      <c r="R432" t="s">
        <v>5818</v>
      </c>
      <c r="W432" s="1" t="str">
        <f>K432&amp;L432&amp;M432&amp;N432&amp;O432&amp;P432&amp;Q432&amp;R432&amp;S432&amp;T432</f>
        <v>CI_ Trade_ Accounting Account. Name. Text</v>
      </c>
      <c r="X432" s="1" cm="1">
        <f t="array" ref="X432">_xlfn.IFS(LEN(K432)&gt;0,1,LEN(L432)&gt;0,2,LEN(M432)&gt;0,3,LEN(N432)&gt;0,4,LEN(O432)&gt;0,5,LEN(P432)&gt;0,6,LEN(Q432)&gt;0,7,LEN(R432)&gt;0,8,LEN(S432)&gt;0,9,LEN(T432)&gt;0,10,LEN(U432)&gt;0,11,LEN(V432)&gt;0,12,TRUE,13)</f>
        <v>8</v>
      </c>
      <c r="Y432" s="1" t="str">
        <f>IF(OR("ASMA"=D432,"MA"=D432),"rsm:","ram:")&amp;
IF("ABIE"=D432,
  SUBSTITUTE(
    SUBSTITUTE(
      SUBSTITUTE(W432,". Details","Type"),
      "_",""
    ),
    " ",""
  ),
  IF("ASMA"=D432,
  SUBSTITUTE(
    SUBSTITUTE(
      SUBSTITUTE(W432,". Details",""),
      "_",""
    ),
    " ",""
  ),
  SUBSTITUTE(
    SUBSTITUTE(
      SUBSTITUTE(
        SUBSTITUTE(
          SUBSTITUTE(
            SUBSTITUTE(
              MID(W432,FIND(".",W432)+2,LEN(W432)-FIND(".",W432)-1),
              "_",""
            ),
            "Identification",""
          ),
          "Text",""
        ),
        ".",""
      ),
      " ",""
    ),
    "Identifier","ID"
  )
))</f>
        <v>ram:Name</v>
      </c>
      <c r="Z432" s="1" t="str">
        <f>Z$430&amp;"/"&amp;Y432</f>
        <v>//rsm:CIIHSupplyChainTradeTransaction/ram:IncludedCIILSupplyChainTradeLineItem/ram:SpecifiedCIILSupplyChainTradeSettlement/ram:PurchaseSpecifiedCITradeAccountingAccount/ram:Name</v>
      </c>
      <c r="AA432" s="1" t="s">
        <v>4898</v>
      </c>
      <c r="AB432" s="3" t="s">
        <v>3</v>
      </c>
      <c r="AE432" s="1" t="s">
        <v>50</v>
      </c>
      <c r="AF432" s="1" t="s">
        <v>196</v>
      </c>
      <c r="AG432" s="1" t="s">
        <v>196</v>
      </c>
    </row>
    <row r="433" spans="1:34" ht="14.25" customHeight="1">
      <c r="A433" s="1">
        <v>532</v>
      </c>
      <c r="B433" s="1" t="s">
        <v>1595</v>
      </c>
      <c r="C433" s="1" t="s">
        <v>763</v>
      </c>
      <c r="D433" s="1" t="s">
        <v>19</v>
      </c>
      <c r="E433" s="3" t="s">
        <v>725</v>
      </c>
      <c r="G433" s="1" t="s">
        <v>4512</v>
      </c>
      <c r="H433" s="1" t="s">
        <v>4513</v>
      </c>
      <c r="N433" t="s">
        <v>1060</v>
      </c>
      <c r="W433" s="1" t="str">
        <f>K433&amp;L433&amp;M433&amp;N433&amp;O433&amp;P433&amp;Q433&amp;R433&amp;S433&amp;T433</f>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IF(OR("ASMA"=D433,"MA"=D433),"rsm:","ram:")&amp;
IF("ABIE"=D433,
  SUBSTITUTE(
    SUBSTITUTE(
      SUBSTITUTE(W433,". Details","Type"),
      "_",""
    ),
    " ",""
  ),
  IF("ASMA"=D433,
  SUBSTITUTE(
    SUBSTITUTE(
      SUBSTITUTE(W433,". Details",""),
      "_",""
    ),
    " ",""
  ),
  SUBSTITUTE(
    SUBSTITUTE(
      SUBSTITUTE(
        SUBSTITUTE(
          SUBSTITUTE(
            SUBSTITUTE(
              MID(W433,FIND(".",W433)+2,LEN(W433)-FIND(".",W433)-1),
              "_",""
            ),
            "Identification",""
          ),
          "Text",""
        ),
        ".",""
      ),
      " ",""
    ),
    "Identifier","ID"
  )
))</f>
        <v>ram:SubordinateCIILBSubordinateTradeLineItem</v>
      </c>
      <c r="Z433" s="1" t="str">
        <f>Z$295&amp;"/"&amp;Y433</f>
        <v>//rsm:CIIHSupplyChainTradeTransaction/ram:IncludedCIILSupplyChainTradeLineItem/ram:SubordinateCIILBSubordinateTradeLineItem</v>
      </c>
      <c r="AA433" s="1" t="s">
        <v>4899</v>
      </c>
      <c r="AB433" s="3" t="s">
        <v>3</v>
      </c>
      <c r="AC433" s="1" t="s">
        <v>35</v>
      </c>
      <c r="AD433" s="1" t="s">
        <v>36</v>
      </c>
      <c r="AE433" s="1" t="s">
        <v>50</v>
      </c>
      <c r="AF433" s="1" t="s">
        <v>196</v>
      </c>
      <c r="AG433" s="1" t="s">
        <v>196</v>
      </c>
      <c r="AH433" s="1" t="s">
        <v>24</v>
      </c>
    </row>
    <row r="434" spans="1:34" ht="14.25" customHeight="1">
      <c r="A434" s="1">
        <v>534</v>
      </c>
      <c r="B434" s="1" t="s">
        <v>1595</v>
      </c>
      <c r="C434" s="1" t="s">
        <v>336</v>
      </c>
      <c r="D434" s="1" t="s">
        <v>11</v>
      </c>
      <c r="E434" s="3" t="s">
        <v>21</v>
      </c>
      <c r="G434" s="1" t="s">
        <v>765</v>
      </c>
      <c r="H434" s="1" t="s">
        <v>766</v>
      </c>
      <c r="P434" t="s">
        <v>1061</v>
      </c>
      <c r="W434" s="1" t="str">
        <f>K434&amp;L434&amp;M434&amp;N434&amp;O434&amp;P434&amp;Q434&amp;R434&amp;S434&amp;T434</f>
        <v>CIILB_ Subordinate_ Trade Line Item. Identification. Identifier</v>
      </c>
      <c r="X434" s="1" cm="1">
        <f t="array" ref="X434">_xlfn.IFS(LEN(K434)&gt;0,1,LEN(L434)&gt;0,2,LEN(M434)&gt;0,3,LEN(N434)&gt;0,4,LEN(O434)&gt;0,5,LEN(P434)&gt;0,6,LEN(Q434)&gt;0,7,LEN(R434)&gt;0,8,LEN(S434)&gt;0,9,LEN(T434)&gt;0,10,LEN(U434)&gt;0,11,LEN(V434)&gt;0,12,TRUE,13)</f>
        <v>6</v>
      </c>
      <c r="Y434" s="1" t="str">
        <f>IF(OR("ASMA"=D434,"MA"=D434),"rsm:","ram:")&amp;
IF("ABIE"=D434,
  SUBSTITUTE(
    SUBSTITUTE(
      SUBSTITUTE(W434,". Details","Type"),
      "_",""
    ),
    " ",""
  ),
  IF("ASMA"=D434,
  SUBSTITUTE(
    SUBSTITUTE(
      SUBSTITUTE(W434,". Details",""),
      "_",""
    ),
    " ",""
  ),
  SUBSTITUTE(
    SUBSTITUTE(
      SUBSTITUTE(
        SUBSTITUTE(
          SUBSTITUTE(
            SUBSTITUTE(
              MID(W434,FIND(".",W434)+2,LEN(W434)-FIND(".",W434)-1),
              "_",""
            ),
            "Identification",""
          ),
          "Text",""
        ),
        ".",""
      ),
      " ",""
    ),
    "Identifier","ID"
  )
))</f>
        <v>ram:ID</v>
      </c>
      <c r="Z434" s="1" t="str">
        <f>Z$433&amp;"/"&amp;Y434</f>
        <v>//rsm:CIIHSupplyChainTradeTransaction/ram:IncludedCIILSupplyChainTradeLineItem/ram:SubordinateCIILBSubordinateTradeLineItem/ram:ID</v>
      </c>
      <c r="AA434" s="1" t="s">
        <v>4900</v>
      </c>
      <c r="AB434" s="3" t="s">
        <v>3</v>
      </c>
      <c r="AC434" s="1" t="s">
        <v>80</v>
      </c>
      <c r="AD434" s="1" t="s">
        <v>53</v>
      </c>
      <c r="AE434" s="1" t="s">
        <v>50</v>
      </c>
      <c r="AF434" s="1" t="s">
        <v>196</v>
      </c>
      <c r="AG434" s="1" t="s">
        <v>196</v>
      </c>
      <c r="AH434" s="1" t="s">
        <v>24</v>
      </c>
    </row>
    <row r="435" spans="1:34" ht="14.25" customHeight="1">
      <c r="A435" s="1">
        <v>535</v>
      </c>
      <c r="B435" s="1" t="s">
        <v>1595</v>
      </c>
      <c r="C435" s="1" t="s">
        <v>767</v>
      </c>
      <c r="D435" s="1" t="s">
        <v>11</v>
      </c>
      <c r="E435" s="3" t="s">
        <v>16</v>
      </c>
      <c r="G435" s="1" t="s">
        <v>768</v>
      </c>
      <c r="H435" s="1" t="s">
        <v>769</v>
      </c>
      <c r="P435" t="s">
        <v>1062</v>
      </c>
      <c r="W435" s="1" t="str">
        <f>K435&amp;L435&amp;M435&amp;N435&amp;O435&amp;P435&amp;Q435&amp;R435&amp;S435&amp;T435</f>
        <v>CIILB_ Subordinate_ Trade Line Item. Category. Code</v>
      </c>
      <c r="X435" s="1" cm="1">
        <f t="array" ref="X435">_xlfn.IFS(LEN(K435)&gt;0,1,LEN(L435)&gt;0,2,LEN(M435)&gt;0,3,LEN(N435)&gt;0,4,LEN(O435)&gt;0,5,LEN(P435)&gt;0,6,LEN(Q435)&gt;0,7,LEN(R435)&gt;0,8,LEN(S435)&gt;0,9,LEN(T435)&gt;0,10,LEN(U435)&gt;0,11,LEN(V435)&gt;0,12,TRUE,13)</f>
        <v>6</v>
      </c>
      <c r="Y435" s="1" t="str">
        <f>IF(OR("ASMA"=D435,"MA"=D435),"rsm:","ram:")&amp;
IF("ABIE"=D435,
  SUBSTITUTE(
    SUBSTITUTE(
      SUBSTITUTE(W435,". Details","Type"),
      "_",""
    ),
    " ",""
  ),
  IF("ASMA"=D435,
  SUBSTITUTE(
    SUBSTITUTE(
      SUBSTITUTE(W435,". Details",""),
      "_",""
    ),
    " ",""
  ),
  SUBSTITUTE(
    SUBSTITUTE(
      SUBSTITUTE(
        SUBSTITUTE(
          SUBSTITUTE(
            SUBSTITUTE(
              MID(W435,FIND(".",W435)+2,LEN(W435)-FIND(".",W435)-1),
              "_",""
            ),
            "Identification",""
          ),
          "Text",""
        ),
        ".",""
      ),
      " ",""
    ),
    "Identifier","ID"
  )
))</f>
        <v>ram:CategoryCode</v>
      </c>
      <c r="Z435" s="1" t="str">
        <f>Z$433&amp;"/"&amp;Y435</f>
        <v>//rsm:CIIHSupplyChainTradeTransaction/ram:IncludedCIILSupplyChainTradeLineItem/ram:SubordinateCIILBSubordinateTradeLineItem/ram:CategoryCode</v>
      </c>
      <c r="AA435" s="1" t="s">
        <v>4901</v>
      </c>
      <c r="AB435" s="3" t="s">
        <v>3</v>
      </c>
      <c r="AC435" s="1" t="s">
        <v>24</v>
      </c>
      <c r="AD435" s="1" t="s">
        <v>24</v>
      </c>
      <c r="AE435" s="1" t="s">
        <v>24</v>
      </c>
      <c r="AF435" s="1" t="s">
        <v>196</v>
      </c>
      <c r="AG435" s="1" t="s">
        <v>196</v>
      </c>
      <c r="AH435" s="1" t="s">
        <v>567</v>
      </c>
    </row>
    <row r="436" spans="1:34" ht="14.25" customHeight="1">
      <c r="A436" s="1">
        <v>536</v>
      </c>
      <c r="B436" s="1" t="s">
        <v>1595</v>
      </c>
      <c r="C436" s="1" t="s">
        <v>4514</v>
      </c>
      <c r="D436" s="1" t="s">
        <v>19</v>
      </c>
      <c r="E436" s="3" t="s">
        <v>65</v>
      </c>
      <c r="G436" s="1" t="s">
        <v>4515</v>
      </c>
      <c r="H436" s="1" t="s">
        <v>4516</v>
      </c>
      <c r="P436" t="s">
        <v>5819</v>
      </c>
      <c r="W436" s="1" t="str">
        <f>K436&amp;L436&amp;M436&amp;N436&amp;O436&amp;P436&amp;Q436&amp;R436&amp;S436&amp;T436</f>
        <v>CIILB_ Subordinate_ Trade Line Item. Included. CI_ Note</v>
      </c>
      <c r="X436" s="1" cm="1">
        <f t="array" ref="X436">_xlfn.IFS(LEN(K436)&gt;0,1,LEN(L436)&gt;0,2,LEN(M436)&gt;0,3,LEN(N436)&gt;0,4,LEN(O436)&gt;0,5,LEN(P436)&gt;0,6,LEN(Q436)&gt;0,7,LEN(R436)&gt;0,8,LEN(S436)&gt;0,9,LEN(T436)&gt;0,10,LEN(U436)&gt;0,11,LEN(V436)&gt;0,12,TRUE,13)</f>
        <v>6</v>
      </c>
      <c r="Y436" s="1" t="str">
        <f>IF(OR("ASMA"=D436,"MA"=D436),"rsm:","ram:")&amp;
IF("ABIE"=D436,
  SUBSTITUTE(
    SUBSTITUTE(
      SUBSTITUTE(W436,". Details","Type"),
      "_",""
    ),
    " ",""
  ),
  IF("ASMA"=D436,
  SUBSTITUTE(
    SUBSTITUTE(
      SUBSTITUTE(W436,". Details",""),
      "_",""
    ),
    " ",""
  ),
  SUBSTITUTE(
    SUBSTITUTE(
      SUBSTITUTE(
        SUBSTITUTE(
          SUBSTITUTE(
            SUBSTITUTE(
              MID(W436,FIND(".",W436)+2,LEN(W436)-FIND(".",W436)-1),
              "_",""
            ),
            "Identification",""
          ),
          "Text",""
        ),
        ".",""
      ),
      " ",""
    ),
    "Identifier","ID"
  )
))</f>
        <v>ram:IncludedCINote</v>
      </c>
      <c r="Z436" s="1" t="str">
        <f>Z$433&amp;"/"&amp;Y436</f>
        <v>//rsm:CIIHSupplyChainTradeTransaction/ram:IncludedCIILSupplyChainTradeLineItem/ram:SubordinateCIILBSubordinateTradeLineItem/ram:IncludedCINote</v>
      </c>
      <c r="AA436" s="1" t="s">
        <v>4902</v>
      </c>
      <c r="AB436" s="3" t="s">
        <v>3</v>
      </c>
      <c r="AC436" s="1" t="s">
        <v>24</v>
      </c>
      <c r="AD436" s="1" t="s">
        <v>24</v>
      </c>
      <c r="AE436" s="1" t="s">
        <v>24</v>
      </c>
      <c r="AF436" s="1" t="s">
        <v>196</v>
      </c>
      <c r="AG436" s="1" t="s">
        <v>196</v>
      </c>
      <c r="AH436" s="1" t="s">
        <v>24</v>
      </c>
    </row>
    <row r="437" spans="1:34" ht="14.25" customHeight="1">
      <c r="A437" s="1">
        <v>538</v>
      </c>
      <c r="B437" s="1" t="s">
        <v>1595</v>
      </c>
      <c r="C437" s="1" t="s">
        <v>66</v>
      </c>
      <c r="D437" s="1" t="s">
        <v>11</v>
      </c>
      <c r="E437" s="3" t="s">
        <v>16</v>
      </c>
      <c r="G437" s="1" t="s">
        <v>4517</v>
      </c>
      <c r="H437" s="1" t="s">
        <v>4518</v>
      </c>
      <c r="R437" t="s">
        <v>286</v>
      </c>
      <c r="W437" s="1" t="str">
        <f>K437&amp;L437&amp;M437&amp;N437&amp;O437&amp;P437&amp;Q437&amp;R437&amp;S437&amp;T437</f>
        <v>CI_ Note. Subject. Text</v>
      </c>
      <c r="X437" s="1" cm="1">
        <f t="array" ref="X437">_xlfn.IFS(LEN(K437)&gt;0,1,LEN(L437)&gt;0,2,LEN(M437)&gt;0,3,LEN(N437)&gt;0,4,LEN(O437)&gt;0,5,LEN(P437)&gt;0,6,LEN(Q437)&gt;0,7,LEN(R437)&gt;0,8,LEN(S437)&gt;0,9,LEN(T437)&gt;0,10,LEN(U437)&gt;0,11,LEN(V437)&gt;0,12,TRUE,13)</f>
        <v>8</v>
      </c>
      <c r="Y437" s="1" t="str">
        <f>IF(OR("ASMA"=D437,"MA"=D437),"rsm:","ram:")&amp;
IF("ABIE"=D437,
  SUBSTITUTE(
    SUBSTITUTE(
      SUBSTITUTE(W437,". Details","Type"),
      "_",""
    ),
    " ",""
  ),
  IF("ASMA"=D437,
  SUBSTITUTE(
    SUBSTITUTE(
      SUBSTITUTE(W437,". Details",""),
      "_",""
    ),
    " ",""
  ),
  SUBSTITUTE(
    SUBSTITUTE(
      SUBSTITUTE(
        SUBSTITUTE(
          SUBSTITUTE(
            SUBSTITUTE(
              MID(W437,FIND(".",W437)+2,LEN(W437)-FIND(".",W437)-1),
              "_",""
            ),
            "Identification",""
          ),
          "Text",""
        ),
        ".",""
      ),
      " ",""
    ),
    "Identifier","ID"
  )
))</f>
        <v>ram:Subject</v>
      </c>
      <c r="Z437" s="1" t="str">
        <f>Z$436&amp;"/"&amp;Y437</f>
        <v>//rsm:CIIHSupplyChainTradeTransaction/ram:IncludedCIILSupplyChainTradeLineItem/ram:SubordinateCIILBSubordinateTradeLineItem/ram:IncludedCINote/ram:Subject</v>
      </c>
      <c r="AA437" s="1" t="s">
        <v>4903</v>
      </c>
      <c r="AB437" s="3" t="s">
        <v>3</v>
      </c>
      <c r="AC437" s="1" t="s">
        <v>255</v>
      </c>
      <c r="AD437" s="1" t="s">
        <v>36</v>
      </c>
      <c r="AE437" s="1" t="s">
        <v>50</v>
      </c>
      <c r="AF437" s="1" t="s">
        <v>50</v>
      </c>
      <c r="AG437" s="1" t="s">
        <v>196</v>
      </c>
      <c r="AH437" s="1" t="s">
        <v>434</v>
      </c>
    </row>
    <row r="438" spans="1:34" ht="14.25" customHeight="1">
      <c r="A438" s="1">
        <v>539</v>
      </c>
      <c r="B438" s="1" t="s">
        <v>1595</v>
      </c>
      <c r="C438" s="1" t="s">
        <v>67</v>
      </c>
      <c r="D438" s="1" t="s">
        <v>11</v>
      </c>
      <c r="E438" s="3" t="s">
        <v>16</v>
      </c>
      <c r="G438" s="1" t="s">
        <v>4519</v>
      </c>
      <c r="H438" s="1" t="s">
        <v>4520</v>
      </c>
      <c r="R438" t="s">
        <v>287</v>
      </c>
      <c r="W438" s="1" t="str">
        <f>K438&amp;L438&amp;M438&amp;N438&amp;O438&amp;P438&amp;Q438&amp;R438&amp;S438&amp;T438</f>
        <v>CI_ Note. Content. Text</v>
      </c>
      <c r="X438" s="1" cm="1">
        <f t="array" ref="X438">_xlfn.IFS(LEN(K438)&gt;0,1,LEN(L438)&gt;0,2,LEN(M438)&gt;0,3,LEN(N438)&gt;0,4,LEN(O438)&gt;0,5,LEN(P438)&gt;0,6,LEN(Q438)&gt;0,7,LEN(R438)&gt;0,8,LEN(S438)&gt;0,9,LEN(T438)&gt;0,10,LEN(U438)&gt;0,11,LEN(V438)&gt;0,12,TRUE,13)</f>
        <v>8</v>
      </c>
      <c r="Y438" s="1" t="str">
        <f>IF(OR("ASMA"=D438,"MA"=D438),"rsm:","ram:")&amp;
IF("ABIE"=D438,
  SUBSTITUTE(
    SUBSTITUTE(
      SUBSTITUTE(W438,". Details","Type"),
      "_",""
    ),
    " ",""
  ),
  IF("ASMA"=D438,
  SUBSTITUTE(
    SUBSTITUTE(
      SUBSTITUTE(W438,". Details",""),
      "_",""
    ),
    " ",""
  ),
  SUBSTITUTE(
    SUBSTITUTE(
      SUBSTITUTE(
        SUBSTITUTE(
          SUBSTITUTE(
            SUBSTITUTE(
              MID(W438,FIND(".",W438)+2,LEN(W438)-FIND(".",W438)-1),
              "_",""
            ),
            "Identification",""
          ),
          "Text",""
        ),
        ".",""
      ),
      " ",""
    ),
    "Identifier","ID"
  )
))</f>
        <v>ram:Content</v>
      </c>
      <c r="Z438" s="1" t="str">
        <f>Z$436&amp;"/"&amp;Y438</f>
        <v>//rsm:CIIHSupplyChainTradeTransaction/ram:IncludedCIILSupplyChainTradeLineItem/ram:SubordinateCIILBSubordinateTradeLineItem/ram:IncludedCINote/ram:Content</v>
      </c>
      <c r="AA438" s="1" t="s">
        <v>4904</v>
      </c>
      <c r="AB438" s="3" t="s">
        <v>3</v>
      </c>
      <c r="AC438" s="1" t="s">
        <v>835</v>
      </c>
      <c r="AD438" s="1" t="s">
        <v>53</v>
      </c>
      <c r="AE438" s="1" t="s">
        <v>50</v>
      </c>
      <c r="AF438" s="1" t="s">
        <v>50</v>
      </c>
      <c r="AG438" s="1" t="s">
        <v>196</v>
      </c>
      <c r="AH438" s="1" t="s">
        <v>434</v>
      </c>
    </row>
    <row r="439" spans="1:34" ht="14.25" customHeight="1">
      <c r="A439" s="1">
        <v>540</v>
      </c>
      <c r="B439" s="1" t="s">
        <v>1595</v>
      </c>
      <c r="C439" s="1" t="s">
        <v>68</v>
      </c>
      <c r="D439" s="1" t="s">
        <v>11</v>
      </c>
      <c r="E439" s="3" t="s">
        <v>16</v>
      </c>
      <c r="G439" s="1" t="s">
        <v>4521</v>
      </c>
      <c r="H439" s="1" t="s">
        <v>4522</v>
      </c>
      <c r="R439" t="s">
        <v>288</v>
      </c>
      <c r="W439" s="1" t="str">
        <f>K439&amp;L439&amp;M439&amp;N439&amp;O439&amp;P439&amp;Q439&amp;R439&amp;S439&amp;T439</f>
        <v>CI_ Note. Identification. Identifier</v>
      </c>
      <c r="X439" s="1" cm="1">
        <f t="array" ref="X439">_xlfn.IFS(LEN(K439)&gt;0,1,LEN(L439)&gt;0,2,LEN(M439)&gt;0,3,LEN(N439)&gt;0,4,LEN(O439)&gt;0,5,LEN(P439)&gt;0,6,LEN(Q439)&gt;0,7,LEN(R439)&gt;0,8,LEN(S439)&gt;0,9,LEN(T439)&gt;0,10,LEN(U439)&gt;0,11,LEN(V439)&gt;0,12,TRUE,13)</f>
        <v>8</v>
      </c>
      <c r="Y439" s="1" t="str">
        <f>IF(OR("ASMA"=D439,"MA"=D439),"rsm:","ram:")&amp;
IF("ABIE"=D439,
  SUBSTITUTE(
    SUBSTITUTE(
      SUBSTITUTE(W439,". Details","Type"),
      "_",""
    ),
    " ",""
  ),
  IF("ASMA"=D439,
  SUBSTITUTE(
    SUBSTITUTE(
      SUBSTITUTE(W439,". Details",""),
      "_",""
    ),
    " ",""
  ),
  SUBSTITUTE(
    SUBSTITUTE(
      SUBSTITUTE(
        SUBSTITUTE(
          SUBSTITUTE(
            SUBSTITUTE(
              MID(W439,FIND(".",W439)+2,LEN(W439)-FIND(".",W439)-1),
              "_",""
            ),
            "Identification",""
          ),
          "Text",""
        ),
        ".",""
      ),
      " ",""
    ),
    "Identifier","ID"
  )
))</f>
        <v>ram:ID</v>
      </c>
      <c r="Z439" s="1" t="str">
        <f>Z$436&amp;"/"&amp;Y439</f>
        <v>//rsm:CIIHSupplyChainTradeTransaction/ram:IncludedCIILSupplyChainTradeLineItem/ram:SubordinateCIILBSubordinateTradeLineItem/ram:IncludedCINote/ram:ID</v>
      </c>
      <c r="AA439" s="1" t="s">
        <v>4905</v>
      </c>
      <c r="AB439" s="3" t="s">
        <v>3</v>
      </c>
      <c r="AC439" s="1" t="s">
        <v>35</v>
      </c>
      <c r="AD439" s="1" t="s">
        <v>36</v>
      </c>
      <c r="AE439" s="1" t="s">
        <v>50</v>
      </c>
      <c r="AF439" s="1" t="s">
        <v>50</v>
      </c>
      <c r="AG439" s="1" t="s">
        <v>196</v>
      </c>
      <c r="AH439" s="1" t="s">
        <v>434</v>
      </c>
    </row>
    <row r="440" spans="1:34" ht="14.25" customHeight="1">
      <c r="A440" s="1">
        <v>541</v>
      </c>
      <c r="B440" s="1" t="s">
        <v>1595</v>
      </c>
      <c r="C440" s="1" t="s">
        <v>770</v>
      </c>
      <c r="D440" s="1" t="s">
        <v>19</v>
      </c>
      <c r="E440" s="3" t="s">
        <v>21</v>
      </c>
      <c r="G440" s="1" t="s">
        <v>771</v>
      </c>
      <c r="H440" s="1" t="s">
        <v>772</v>
      </c>
      <c r="P440" t="s">
        <v>1063</v>
      </c>
      <c r="W440" s="1" t="str">
        <f>K440&amp;L440&amp;M440&amp;N440&amp;O440&amp;P440&amp;Q440&amp;R440&amp;S440&amp;T440</f>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IF(OR("ASMA"=D440,"MA"=D440),"rsm:","ram:")&amp;
IF("ABIE"=D440,
  SUBSTITUTE(
    SUBSTITUTE(
      SUBSTITUTE(W440,". Details","Type"),
      "_",""
    ),
    " ",""
  ),
  IF("ASMA"=D440,
  SUBSTITUTE(
    SUBSTITUTE(
      SUBSTITUTE(W440,". Details",""),
      "_",""
    ),
    " ",""
  ),
  SUBSTITUTE(
    SUBSTITUTE(
      SUBSTITUTE(
        SUBSTITUTE(
          SUBSTITUTE(
            SUBSTITUTE(
              MID(W440,FIND(".",W440)+2,LEN(W440)-FIND(".",W440)-1),
              "_",""
            ),
            "Identification",""
          ),
          "Text",""
        ),
        ".",""
      ),
      " ",""
    ),
    "Identifier","ID"
  )
))</f>
        <v>ram:SpecifiedCIILBSupplyChainTradeAgreement</v>
      </c>
      <c r="Z440" s="1" t="str">
        <f>Z$433&amp;"/"&amp;Y440</f>
        <v>//rsm:CIIHSupplyChainTradeTransaction/ram:IncludedCIILSupplyChainTradeLineItem/ram:SubordinateCIILBSubordinateTradeLineItem/ram:SpecifiedCIILBSupplyChainTradeAgreement</v>
      </c>
      <c r="AA440" s="1" t="s">
        <v>4906</v>
      </c>
      <c r="AB440" s="3" t="s">
        <v>3</v>
      </c>
      <c r="AC440" s="1" t="s">
        <v>24</v>
      </c>
      <c r="AD440" s="1" t="s">
        <v>24</v>
      </c>
      <c r="AE440" s="1" t="s">
        <v>24</v>
      </c>
      <c r="AF440" s="1" t="s">
        <v>196</v>
      </c>
      <c r="AG440" s="1" t="s">
        <v>196</v>
      </c>
      <c r="AH440" s="1" t="s">
        <v>24</v>
      </c>
    </row>
    <row r="441" spans="1:34" ht="14.25" customHeight="1">
      <c r="A441" s="1">
        <v>543</v>
      </c>
      <c r="B441" s="1" t="s">
        <v>1595</v>
      </c>
      <c r="C441" s="1" t="s">
        <v>337</v>
      </c>
      <c r="D441" s="1" t="s">
        <v>19</v>
      </c>
      <c r="E441" s="3" t="s">
        <v>16</v>
      </c>
      <c r="G441" s="1" t="s">
        <v>773</v>
      </c>
      <c r="H441" s="1" t="s">
        <v>774</v>
      </c>
      <c r="R441" t="s">
        <v>1064</v>
      </c>
      <c r="W441" s="1" t="str">
        <f>K441&amp;L441&amp;M441&amp;N441&amp;O441&amp;P441&amp;Q441&amp;R441&amp;S441&amp;T441</f>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IF(OR("ASMA"=D441,"MA"=D441),"rsm:","ram:")&amp;
IF("ABIE"=D441,
  SUBSTITUTE(
    SUBSTITUTE(
      SUBSTITUTE(W441,". Details","Type"),
      "_",""
    ),
    " ",""
  ),
  IF("ASMA"=D441,
  SUBSTITUTE(
    SUBSTITUTE(
      SUBSTITUTE(W441,". Details",""),
      "_",""
    ),
    " ",""
  ),
  SUBSTITUTE(
    SUBSTITUTE(
      SUBSTITUTE(
        SUBSTITUTE(
          SUBSTITUTE(
            SUBSTITUTE(
              MID(W441,FIND(".",W441)+2,LEN(W441)-FIND(".",W441)-1),
              "_",""
            ),
            "Identification",""
          ),
          "Text",""
        ),
        ".",""
      ),
      " ",""
    ),
    "Identifier","ID"
  )
))</f>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4907</v>
      </c>
      <c r="AB441" s="3" t="s">
        <v>3</v>
      </c>
      <c r="AC441" s="1" t="s">
        <v>691</v>
      </c>
      <c r="AD441" s="1" t="s">
        <v>53</v>
      </c>
      <c r="AE441" s="1" t="s">
        <v>50</v>
      </c>
      <c r="AF441" s="1" t="s">
        <v>196</v>
      </c>
      <c r="AG441" s="1" t="s">
        <v>196</v>
      </c>
      <c r="AH441" s="1" t="s">
        <v>24</v>
      </c>
    </row>
    <row r="442" spans="1:34" ht="14.25" customHeight="1">
      <c r="A442" s="1">
        <v>545</v>
      </c>
      <c r="B442" s="1" t="s">
        <v>1595</v>
      </c>
      <c r="C442" s="1" t="s">
        <v>69</v>
      </c>
      <c r="D442" s="1" t="s">
        <v>11</v>
      </c>
      <c r="E442" s="3" t="s">
        <v>16</v>
      </c>
      <c r="G442" s="1" t="s">
        <v>776</v>
      </c>
      <c r="H442" s="1" t="s">
        <v>777</v>
      </c>
      <c r="T442" t="s">
        <v>70</v>
      </c>
      <c r="W442" s="1" t="str">
        <f>K442&amp;L442&amp;M442&amp;N442&amp;O442&amp;P442&amp;Q442&amp;R442&amp;S442&amp;T442</f>
        <v>CI_ Referenced_ Document. Issuer Assigned_ Identification. Identifier</v>
      </c>
      <c r="X442" s="1" cm="1">
        <f t="array" ref="X442">_xlfn.IFS(LEN(K442)&gt;0,1,LEN(L442)&gt;0,2,LEN(M442)&gt;0,3,LEN(N442)&gt;0,4,LEN(O442)&gt;0,5,LEN(P442)&gt;0,6,LEN(Q442)&gt;0,7,LEN(R442)&gt;0,8,LEN(S442)&gt;0,9,LEN(T442)&gt;0,10,LEN(U442)&gt;0,11,LEN(V442)&gt;0,12,TRUE,13)</f>
        <v>10</v>
      </c>
      <c r="Y442" s="1" t="str">
        <f>IF(OR("ASMA"=D442,"MA"=D442),"rsm:","ram:")&amp;
IF("ABIE"=D442,
  SUBSTITUTE(
    SUBSTITUTE(
      SUBSTITUTE(W442,". Details","Type"),
      "_",""
    ),
    " ",""
  ),
  IF("ASMA"=D442,
  SUBSTITUTE(
    SUBSTITUTE(
      SUBSTITUTE(W442,". Details",""),
      "_",""
    ),
    " ",""
  ),
  SUBSTITUTE(
    SUBSTITUTE(
      SUBSTITUTE(
        SUBSTITUTE(
          SUBSTITUTE(
            SUBSTITUTE(
              MID(W442,FIND(".",W442)+2,LEN(W442)-FIND(".",W442)-1),
              "_",""
            ),
            "Identification",""
          ),
          "Text",""
        ),
        ".",""
      ),
      " ",""
    ),
    "Identifier","ID"
  )
))</f>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4908</v>
      </c>
      <c r="AB442" s="3" t="s">
        <v>3</v>
      </c>
      <c r="AC442" s="1" t="s">
        <v>255</v>
      </c>
      <c r="AD442" s="1" t="s">
        <v>36</v>
      </c>
      <c r="AE442" s="1" t="s">
        <v>50</v>
      </c>
      <c r="AF442" s="1" t="s">
        <v>196</v>
      </c>
      <c r="AG442" s="1" t="s">
        <v>196</v>
      </c>
      <c r="AH442" s="1" t="s">
        <v>24</v>
      </c>
    </row>
    <row r="443" spans="1:34" ht="14.25" customHeight="1">
      <c r="A443" s="1">
        <v>546</v>
      </c>
      <c r="B443" s="1" t="s">
        <v>1595</v>
      </c>
      <c r="C443" s="1" t="s">
        <v>359</v>
      </c>
      <c r="D443" s="1" t="s">
        <v>11</v>
      </c>
      <c r="E443" s="3" t="s">
        <v>16</v>
      </c>
      <c r="G443" s="1" t="s">
        <v>1065</v>
      </c>
      <c r="H443" s="1" t="s">
        <v>1066</v>
      </c>
      <c r="T443" t="s">
        <v>338</v>
      </c>
      <c r="W443" s="1" t="str">
        <f>K443&amp;L443&amp;M443&amp;N443&amp;O443&amp;P443&amp;Q443&amp;R443&amp;S443&amp;T443</f>
        <v>CI_ Referenced_ Document. Line. Identifier</v>
      </c>
      <c r="X443" s="1" cm="1">
        <f t="array" ref="X443">_xlfn.IFS(LEN(K443)&gt;0,1,LEN(L443)&gt;0,2,LEN(M443)&gt;0,3,LEN(N443)&gt;0,4,LEN(O443)&gt;0,5,LEN(P443)&gt;0,6,LEN(Q443)&gt;0,7,LEN(R443)&gt;0,8,LEN(S443)&gt;0,9,LEN(T443)&gt;0,10,LEN(U443)&gt;0,11,LEN(V443)&gt;0,12,TRUE,13)</f>
        <v>10</v>
      </c>
      <c r="Y443" s="1" t="str">
        <f>IF(OR("ASMA"=D443,"MA"=D443),"rsm:","ram:")&amp;
IF("ABIE"=D443,
  SUBSTITUTE(
    SUBSTITUTE(
      SUBSTITUTE(W443,". Details","Type"),
      "_",""
    ),
    " ",""
  ),
  IF("ASMA"=D443,
  SUBSTITUTE(
    SUBSTITUTE(
      SUBSTITUTE(W443,". Details",""),
      "_",""
    ),
    " ",""
  ),
  SUBSTITUTE(
    SUBSTITUTE(
      SUBSTITUTE(
        SUBSTITUTE(
          SUBSTITUTE(
            SUBSTITUTE(
              MID(W443,FIND(".",W443)+2,LEN(W443)-FIND(".",W443)-1),
              "_",""
            ),
            "Identification",""
          ),
          "Text",""
        ),
        ".",""
      ),
      " ",""
    ),
    "Identifier","ID"
  )
))</f>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4909</v>
      </c>
      <c r="AB443" s="3" t="s">
        <v>3</v>
      </c>
      <c r="AC443" s="1" t="s">
        <v>24</v>
      </c>
      <c r="AD443" s="1" t="s">
        <v>24</v>
      </c>
      <c r="AE443" s="1" t="s">
        <v>24</v>
      </c>
      <c r="AF443" s="1" t="s">
        <v>196</v>
      </c>
      <c r="AG443" s="1" t="s">
        <v>196</v>
      </c>
      <c r="AH443" s="1" t="s">
        <v>434</v>
      </c>
    </row>
    <row r="444" spans="1:34" ht="14.25" customHeight="1">
      <c r="A444" s="1">
        <v>547</v>
      </c>
      <c r="B444" s="1" t="s">
        <v>1595</v>
      </c>
      <c r="C444" s="1" t="s">
        <v>74</v>
      </c>
      <c r="D444" s="1" t="s">
        <v>11</v>
      </c>
      <c r="E444" s="3" t="s">
        <v>16</v>
      </c>
      <c r="G444" s="1" t="s">
        <v>1067</v>
      </c>
      <c r="H444" s="1" t="s">
        <v>1068</v>
      </c>
      <c r="T444" t="s">
        <v>75</v>
      </c>
      <c r="W444" s="1" t="str">
        <f>K444&amp;L444&amp;M444&amp;N444&amp;O444&amp;P444&amp;Q444&amp;R444&amp;S444&amp;T444</f>
        <v>CI_ Referenced_ Document. Revision_ Identification. Identifier</v>
      </c>
      <c r="X444" s="1" cm="1">
        <f t="array" ref="X444">_xlfn.IFS(LEN(K444)&gt;0,1,LEN(L444)&gt;0,2,LEN(M444)&gt;0,3,LEN(N444)&gt;0,4,LEN(O444)&gt;0,5,LEN(P444)&gt;0,6,LEN(Q444)&gt;0,7,LEN(R444)&gt;0,8,LEN(S444)&gt;0,9,LEN(T444)&gt;0,10,LEN(U444)&gt;0,11,LEN(V444)&gt;0,12,TRUE,13)</f>
        <v>10</v>
      </c>
      <c r="Y444" s="1" t="str">
        <f>IF(OR("ASMA"=D444,"MA"=D444),"rsm:","ram:")&amp;
IF("ABIE"=D444,
  SUBSTITUTE(
    SUBSTITUTE(
      SUBSTITUTE(W444,". Details","Type"),
      "_",""
    ),
    " ",""
  ),
  IF("ASMA"=D444,
  SUBSTITUTE(
    SUBSTITUTE(
      SUBSTITUTE(W444,". Details",""),
      "_",""
    ),
    " ",""
  ),
  SUBSTITUTE(
    SUBSTITUTE(
      SUBSTITUTE(
        SUBSTITUTE(
          SUBSTITUTE(
            SUBSTITUTE(
              MID(W444,FIND(".",W444)+2,LEN(W444)-FIND(".",W444)-1),
              "_",""
            ),
            "Identification",""
          ),
          "Text",""
        ),
        ".",""
      ),
      " ",""
    ),
    "Identifier","ID"
  )
))</f>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4910</v>
      </c>
      <c r="AB444" s="3" t="s">
        <v>3</v>
      </c>
      <c r="AC444" s="1" t="s">
        <v>24</v>
      </c>
      <c r="AD444" s="1" t="s">
        <v>24</v>
      </c>
      <c r="AE444" s="1" t="s">
        <v>24</v>
      </c>
      <c r="AF444" s="1" t="s">
        <v>196</v>
      </c>
      <c r="AG444" s="1" t="s">
        <v>196</v>
      </c>
      <c r="AH444" s="1" t="s">
        <v>24</v>
      </c>
    </row>
    <row r="445" spans="1:34" ht="14.25" customHeight="1">
      <c r="A445" s="1">
        <v>548</v>
      </c>
      <c r="B445" s="1" t="s">
        <v>1595</v>
      </c>
      <c r="C445" s="1" t="s">
        <v>339</v>
      </c>
      <c r="D445" s="1" t="s">
        <v>19</v>
      </c>
      <c r="E445" s="3" t="s">
        <v>16</v>
      </c>
      <c r="G445" s="1" t="s">
        <v>778</v>
      </c>
      <c r="H445" s="1" t="s">
        <v>779</v>
      </c>
      <c r="R445" t="s">
        <v>340</v>
      </c>
      <c r="W445" s="1" t="str">
        <f>K445&amp;L445&amp;M445&amp;N445&amp;O445&amp;P445&amp;Q445&amp;R445&amp;S445&amp;T445</f>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IF(OR("ASMA"=D445,"MA"=D445),"rsm:","ram:")&amp;
IF("ABIE"=D445,
  SUBSTITUTE(
    SUBSTITUTE(
      SUBSTITUTE(W445,". Details","Type"),
      "_",""
    ),
    " ",""
  ),
  IF("ASMA"=D445,
  SUBSTITUTE(
    SUBSTITUTE(
      SUBSTITUTE(W445,". Details",""),
      "_",""
    ),
    " ",""
  ),
  SUBSTITUTE(
    SUBSTITUTE(
      SUBSTITUTE(
        SUBSTITUTE(
          SUBSTITUTE(
            SUBSTITUTE(
              MID(W445,FIND(".",W445)+2,LEN(W445)-FIND(".",W445)-1),
              "_",""
            ),
            "Identification",""
          ),
          "Text",""
        ),
        ".",""
      ),
      " ",""
    ),
    "Identifier","ID"
  )
))</f>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4911</v>
      </c>
      <c r="AB445" s="3" t="s">
        <v>3</v>
      </c>
      <c r="AC445" s="1" t="s">
        <v>73</v>
      </c>
      <c r="AD445" s="1" t="s">
        <v>59</v>
      </c>
      <c r="AE445" s="1" t="s">
        <v>111</v>
      </c>
      <c r="AF445" s="1" t="s">
        <v>111</v>
      </c>
      <c r="AG445" s="1" t="s">
        <v>111</v>
      </c>
      <c r="AH445" s="1" t="s">
        <v>434</v>
      </c>
    </row>
    <row r="446" spans="1:34" ht="14.25" customHeight="1">
      <c r="A446" s="1">
        <v>550</v>
      </c>
      <c r="B446" s="1" t="s">
        <v>1595</v>
      </c>
      <c r="C446" s="1" t="s">
        <v>69</v>
      </c>
      <c r="D446" s="1" t="s">
        <v>11</v>
      </c>
      <c r="E446" s="3" t="s">
        <v>16</v>
      </c>
      <c r="G446" s="1" t="s">
        <v>781</v>
      </c>
      <c r="H446" s="1" t="s">
        <v>782</v>
      </c>
      <c r="T446" t="s">
        <v>70</v>
      </c>
      <c r="W446" s="1" t="str">
        <f>K446&amp;L446&amp;M446&amp;N446&amp;O446&amp;P446&amp;Q446&amp;R446&amp;S446&amp;T446</f>
        <v>CI_ Referenced_ Document. Issuer Assigned_ Identification. Identifier</v>
      </c>
      <c r="X446" s="1" cm="1">
        <f t="array" ref="X446">_xlfn.IFS(LEN(K446)&gt;0,1,LEN(L446)&gt;0,2,LEN(M446)&gt;0,3,LEN(N446)&gt;0,4,LEN(O446)&gt;0,5,LEN(P446)&gt;0,6,LEN(Q446)&gt;0,7,LEN(R446)&gt;0,8,LEN(S446)&gt;0,9,LEN(T446)&gt;0,10,LEN(U446)&gt;0,11,LEN(V446)&gt;0,12,TRUE,13)</f>
        <v>10</v>
      </c>
      <c r="Y446" s="1" t="str">
        <f>IF(OR("ASMA"=D446,"MA"=D446),"rsm:","ram:")&amp;
IF("ABIE"=D446,
  SUBSTITUTE(
    SUBSTITUTE(
      SUBSTITUTE(W446,". Details","Type"),
      "_",""
    ),
    " ",""
  ),
  IF("ASMA"=D446,
  SUBSTITUTE(
    SUBSTITUTE(
      SUBSTITUTE(W446,". Details",""),
      "_",""
    ),
    " ",""
  ),
  SUBSTITUTE(
    SUBSTITUTE(
      SUBSTITUTE(
        SUBSTITUTE(
          SUBSTITUTE(
            SUBSTITUTE(
              MID(W446,FIND(".",W446)+2,LEN(W446)-FIND(".",W446)-1),
              "_",""
            ),
            "Identification",""
          ),
          "Text",""
        ),
        ".",""
      ),
      " ",""
    ),
    "Identifier","ID"
  )
))</f>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4912</v>
      </c>
      <c r="AB446" s="3" t="s">
        <v>3</v>
      </c>
      <c r="AC446" s="1" t="s">
        <v>24</v>
      </c>
      <c r="AD446" s="1" t="s">
        <v>24</v>
      </c>
      <c r="AE446" s="1" t="s">
        <v>24</v>
      </c>
      <c r="AF446" s="1" t="s">
        <v>196</v>
      </c>
      <c r="AG446" s="1" t="s">
        <v>196</v>
      </c>
      <c r="AH446" s="1" t="s">
        <v>644</v>
      </c>
    </row>
    <row r="447" spans="1:34" ht="14.25" customHeight="1">
      <c r="A447" s="1">
        <v>551</v>
      </c>
      <c r="B447" s="1" t="s">
        <v>1595</v>
      </c>
      <c r="C447" s="1" t="s">
        <v>359</v>
      </c>
      <c r="D447" s="1" t="s">
        <v>11</v>
      </c>
      <c r="E447" s="3" t="s">
        <v>16</v>
      </c>
      <c r="G447" s="1" t="s">
        <v>783</v>
      </c>
      <c r="H447" s="1" t="s">
        <v>784</v>
      </c>
      <c r="T447" t="s">
        <v>338</v>
      </c>
      <c r="W447" s="1" t="str">
        <f>K447&amp;L447&amp;M447&amp;N447&amp;O447&amp;P447&amp;Q447&amp;R447&amp;S447&amp;T447</f>
        <v>CI_ Referenced_ Document. Line. Identifier</v>
      </c>
      <c r="X447" s="1" cm="1">
        <f t="array" ref="X447">_xlfn.IFS(LEN(K447)&gt;0,1,LEN(L447)&gt;0,2,LEN(M447)&gt;0,3,LEN(N447)&gt;0,4,LEN(O447)&gt;0,5,LEN(P447)&gt;0,6,LEN(Q447)&gt;0,7,LEN(R447)&gt;0,8,LEN(S447)&gt;0,9,LEN(T447)&gt;0,10,LEN(U447)&gt;0,11,LEN(V447)&gt;0,12,TRUE,13)</f>
        <v>10</v>
      </c>
      <c r="Y447" s="1" t="str">
        <f>IF(OR("ASMA"=D447,"MA"=D447),"rsm:","ram:")&amp;
IF("ABIE"=D447,
  SUBSTITUTE(
    SUBSTITUTE(
      SUBSTITUTE(W447,". Details","Type"),
      "_",""
    ),
    " ",""
  ),
  IF("ASMA"=D447,
  SUBSTITUTE(
    SUBSTITUTE(
      SUBSTITUTE(W447,". Details",""),
      "_",""
    ),
    " ",""
  ),
  SUBSTITUTE(
    SUBSTITUTE(
      SUBSTITUTE(
        SUBSTITUTE(
          SUBSTITUTE(
            SUBSTITUTE(
              MID(W447,FIND(".",W447)+2,LEN(W447)-FIND(".",W447)-1),
              "_",""
            ),
            "Identification",""
          ),
          "Text",""
        ),
        ".",""
      ),
      " ",""
    ),
    "Identifier","ID"
  )
))</f>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4913</v>
      </c>
      <c r="AB447" s="3" t="s">
        <v>3</v>
      </c>
      <c r="AC447" s="1" t="s">
        <v>24</v>
      </c>
      <c r="AD447" s="1" t="s">
        <v>24</v>
      </c>
      <c r="AE447" s="1" t="s">
        <v>24</v>
      </c>
      <c r="AF447" s="1" t="s">
        <v>196</v>
      </c>
      <c r="AG447" s="1" t="s">
        <v>196</v>
      </c>
      <c r="AH447" s="1" t="s">
        <v>24</v>
      </c>
    </row>
    <row r="448" spans="1:34" ht="14.25" customHeight="1">
      <c r="A448" s="1">
        <v>552</v>
      </c>
      <c r="B448" s="1" t="s">
        <v>1595</v>
      </c>
      <c r="C448" s="1" t="s">
        <v>74</v>
      </c>
      <c r="D448" s="1" t="s">
        <v>11</v>
      </c>
      <c r="E448" s="3" t="s">
        <v>16</v>
      </c>
      <c r="G448" s="1" t="s">
        <v>1069</v>
      </c>
      <c r="H448" s="1" t="s">
        <v>1070</v>
      </c>
      <c r="T448" t="s">
        <v>75</v>
      </c>
      <c r="W448" s="1" t="str">
        <f>K448&amp;L448&amp;M448&amp;N448&amp;O448&amp;P448&amp;Q448&amp;R448&amp;S448&amp;T448</f>
        <v>CI_ Referenced_ Document. Revision_ Identification. Identifier</v>
      </c>
      <c r="X448" s="1" cm="1">
        <f t="array" ref="X448">_xlfn.IFS(LEN(K448)&gt;0,1,LEN(L448)&gt;0,2,LEN(M448)&gt;0,3,LEN(N448)&gt;0,4,LEN(O448)&gt;0,5,LEN(P448)&gt;0,6,LEN(Q448)&gt;0,7,LEN(R448)&gt;0,8,LEN(S448)&gt;0,9,LEN(T448)&gt;0,10,LEN(U448)&gt;0,11,LEN(V448)&gt;0,12,TRUE,13)</f>
        <v>10</v>
      </c>
      <c r="Y448" s="1" t="str">
        <f>IF(OR("ASMA"=D448,"MA"=D448),"rsm:","ram:")&amp;
IF("ABIE"=D448,
  SUBSTITUTE(
    SUBSTITUTE(
      SUBSTITUTE(W448,". Details","Type"),
      "_",""
    ),
    " ",""
  ),
  IF("ASMA"=D448,
  SUBSTITUTE(
    SUBSTITUTE(
      SUBSTITUTE(W448,". Details",""),
      "_",""
    ),
    " ",""
  ),
  SUBSTITUTE(
    SUBSTITUTE(
      SUBSTITUTE(
        SUBSTITUTE(
          SUBSTITUTE(
            SUBSTITUTE(
              MID(W448,FIND(".",W448)+2,LEN(W448)-FIND(".",W448)-1),
              "_",""
            ),
            "Identification",""
          ),
          "Text",""
        ),
        ".",""
      ),
      " ",""
    ),
    "Identifier","ID"
  )
))</f>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4914</v>
      </c>
      <c r="AB448" s="3" t="s">
        <v>3</v>
      </c>
      <c r="AC448" s="1" t="s">
        <v>24</v>
      </c>
      <c r="AD448" s="1" t="s">
        <v>24</v>
      </c>
      <c r="AE448" s="1" t="s">
        <v>50</v>
      </c>
      <c r="AF448" s="1" t="s">
        <v>50</v>
      </c>
      <c r="AG448" s="1" t="s">
        <v>196</v>
      </c>
      <c r="AH448" s="1" t="s">
        <v>196</v>
      </c>
    </row>
    <row r="449" spans="1:34" ht="14.25" customHeight="1">
      <c r="A449" s="1">
        <v>553</v>
      </c>
      <c r="B449" s="1" t="s">
        <v>1595</v>
      </c>
      <c r="C449" s="1" t="s">
        <v>785</v>
      </c>
      <c r="D449" s="1" t="s">
        <v>19</v>
      </c>
      <c r="E449" s="3" t="s">
        <v>65</v>
      </c>
      <c r="G449" s="1" t="s">
        <v>786</v>
      </c>
      <c r="H449" s="1" t="s">
        <v>787</v>
      </c>
      <c r="R449" t="s">
        <v>1071</v>
      </c>
      <c r="W449" s="1" t="str">
        <f>K449&amp;L449&amp;M449&amp;N449&amp;O449&amp;P449&amp;Q449&amp;R449&amp;S449&amp;T449</f>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IF(OR("ASMA"=D449,"MA"=D449),"rsm:","ram:")&amp;
IF("ABIE"=D449,
  SUBSTITUTE(
    SUBSTITUTE(
      SUBSTITUTE(W449,". Details","Type"),
      "_",""
    ),
    " ",""
  ),
  IF("ASMA"=D449,
  SUBSTITUTE(
    SUBSTITUTE(
      SUBSTITUTE(W449,". Details",""),
      "_",""
    ),
    " ",""
  ),
  SUBSTITUTE(
    SUBSTITUTE(
      SUBSTITUTE(
        SUBSTITUTE(
          SUBSTITUTE(
            SUBSTITUTE(
              MID(W449,FIND(".",W449)+2,LEN(W449)-FIND(".",W449)-1),
              "_",""
            ),
            "Identification",""
          ),
          "Text",""
        ),
        ".",""
      ),
      " ",""
    ),
    "Identifier","ID"
  )
))</f>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4915</v>
      </c>
      <c r="AB449" s="3" t="s">
        <v>3</v>
      </c>
      <c r="AC449" s="1" t="s">
        <v>35</v>
      </c>
      <c r="AD449" s="1" t="s">
        <v>36</v>
      </c>
      <c r="AE449" s="1" t="s">
        <v>54</v>
      </c>
      <c r="AF449" s="1" t="s">
        <v>54</v>
      </c>
      <c r="AG449" s="1" t="s">
        <v>54</v>
      </c>
      <c r="AH449" s="1" t="s">
        <v>22</v>
      </c>
    </row>
    <row r="450" spans="1:34" ht="14.25" customHeight="1">
      <c r="A450" s="1">
        <v>555</v>
      </c>
      <c r="B450" s="1" t="s">
        <v>1595</v>
      </c>
      <c r="C450" s="1" t="s">
        <v>69</v>
      </c>
      <c r="D450" s="1" t="s">
        <v>11</v>
      </c>
      <c r="E450" s="3" t="s">
        <v>21</v>
      </c>
      <c r="G450" s="1" t="s">
        <v>789</v>
      </c>
      <c r="H450" s="1" t="s">
        <v>4523</v>
      </c>
      <c r="T450" t="s">
        <v>70</v>
      </c>
      <c r="W450" s="1" t="str">
        <f>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IF(OR("ASMA"=D450,"MA"=D450),"rsm:","ram:")&amp;
IF("ABIE"=D450,
  SUBSTITUTE(
    SUBSTITUTE(
      SUBSTITUTE(W450,". Details","Type"),
      "_",""
    ),
    " ",""
  ),
  IF("ASMA"=D450,
  SUBSTITUTE(
    SUBSTITUTE(
      SUBSTITUTE(W450,". Details",""),
      "_",""
    ),
    " ",""
  ),
  SUBSTITUTE(
    SUBSTITUTE(
      SUBSTITUTE(
        SUBSTITUTE(
          SUBSTITUTE(
            SUBSTITUTE(
              MID(W450,FIND(".",W450)+2,LEN(W450)-FIND(".",W450)-1),
              "_",""
            ),
            "Identification",""
          ),
          "Text",""
        ),
        ".",""
      ),
      " ",""
    ),
    "Identifier","ID"
  )
))</f>
        <v>ram:IssuerAssignedID</v>
      </c>
      <c r="Z450" s="1" t="str">
        <f>Z$449&amp;"/"&amp;Y450</f>
        <v>//rsm:CIIHSupplyChainTradeTransaction/ram:IncludedCIILSupplyChainTradeLineItem/ram:SubordinateCIILBSubordinateTradeLineItem/ram:SpecifiedCIILBSupplyChainTradeAgreement/ram:AdditionalReferencedCIReferencedDocument/ram:IssuerAssignedID</v>
      </c>
      <c r="AA450" s="1" t="s">
        <v>4916</v>
      </c>
      <c r="AB450" s="3" t="s">
        <v>3</v>
      </c>
      <c r="AC450" s="1" t="s">
        <v>24</v>
      </c>
      <c r="AD450" s="1" t="s">
        <v>24</v>
      </c>
      <c r="AE450" s="1" t="s">
        <v>54</v>
      </c>
      <c r="AF450" s="1" t="s">
        <v>54</v>
      </c>
      <c r="AG450" s="1" t="s">
        <v>196</v>
      </c>
      <c r="AH450" s="1" t="s">
        <v>24</v>
      </c>
    </row>
    <row r="451" spans="1:34" customFormat="1" ht="15">
      <c r="A451" s="57">
        <v>556</v>
      </c>
      <c r="B451" s="1" t="s">
        <v>1595</v>
      </c>
      <c r="C451" t="s">
        <v>359</v>
      </c>
      <c r="D451" t="s">
        <v>11</v>
      </c>
      <c r="E451" s="62" t="s">
        <v>16</v>
      </c>
      <c r="G451" t="s">
        <v>791</v>
      </c>
      <c r="H451" t="s">
        <v>4524</v>
      </c>
      <c r="I451" s="56"/>
      <c r="T451" t="s">
        <v>338</v>
      </c>
      <c r="W451" s="1" t="str">
        <f>K451&amp;L451&amp;M451&amp;N451&amp;O451&amp;P451&amp;Q451&amp;R451&amp;S451&amp;T451</f>
        <v>CI_ Referenced_ Document. Line. Identifier</v>
      </c>
      <c r="X451" s="1" cm="1">
        <f t="array" ref="X451">_xlfn.IFS(LEN(K451)&gt;0,1,LEN(L451)&gt;0,2,LEN(M451)&gt;0,3,LEN(N451)&gt;0,4,LEN(O451)&gt;0,5,LEN(P451)&gt;0,6,LEN(Q451)&gt;0,7,LEN(R451)&gt;0,8,LEN(S451)&gt;0,9,LEN(T451)&gt;0,10,LEN(U451)&gt;0,11,LEN(V451)&gt;0,12,TRUE,13)</f>
        <v>10</v>
      </c>
      <c r="Y451" s="1" t="str">
        <f>IF(OR("ASMA"=D451,"MA"=D451),"rsm:","ram:")&amp;
IF("ABIE"=D451,
  SUBSTITUTE(
    SUBSTITUTE(
      SUBSTITUTE(W451,". Details","Type"),
      "_",""
    ),
    " ",""
  ),
  IF("ASMA"=D451,
  SUBSTITUTE(
    SUBSTITUTE(
      SUBSTITUTE(W451,". Details",""),
      "_",""
    ),
    " ",""
  ),
  SUBSTITUTE(
    SUBSTITUTE(
      SUBSTITUTE(
        SUBSTITUTE(
          SUBSTITUTE(
            SUBSTITUTE(
              MID(W451,FIND(".",W451)+2,LEN(W451)-FIND(".",W451)-1),
              "_",""
            ),
            "Identification",""
          ),
          "Text",""
        ),
        ".",""
      ),
      " ",""
    ),
    "Identifier","ID"
  )
))</f>
        <v>ram:LineID</v>
      </c>
      <c r="Z451" s="1" t="str">
        <f>Z$449&amp;"/"&amp;Y451</f>
        <v>//rsm:CIIHSupplyChainTradeTransaction/ram:IncludedCIILSupplyChainTradeLineItem/ram:SubordinateCIILBSubordinateTradeLineItem/ram:SpecifiedCIILBSupplyChainTradeAgreement/ram:AdditionalReferencedCIReferencedDocument/ram:LineID</v>
      </c>
      <c r="AA451" s="1" t="s">
        <v>4917</v>
      </c>
    </row>
    <row r="452" spans="1:34" customFormat="1" ht="15">
      <c r="A452" s="57">
        <v>557</v>
      </c>
      <c r="B452" s="1" t="s">
        <v>1595</v>
      </c>
      <c r="C452" t="s">
        <v>330</v>
      </c>
      <c r="D452" t="s">
        <v>11</v>
      </c>
      <c r="E452" s="62" t="s">
        <v>16</v>
      </c>
      <c r="G452" t="s">
        <v>4525</v>
      </c>
      <c r="H452" t="s">
        <v>5820</v>
      </c>
      <c r="I452" s="56"/>
      <c r="T452" t="s">
        <v>331</v>
      </c>
      <c r="W452" s="1" t="str">
        <f>K452&amp;L452&amp;M452&amp;N452&amp;O452&amp;P452&amp;Q452&amp;R452&amp;S452&amp;T452</f>
        <v>CI_ Referenced_ Document. Reference_ Type. Code</v>
      </c>
      <c r="X452" s="1" cm="1">
        <f t="array" ref="X452">_xlfn.IFS(LEN(K452)&gt;0,1,LEN(L452)&gt;0,2,LEN(M452)&gt;0,3,LEN(N452)&gt;0,4,LEN(O452)&gt;0,5,LEN(P452)&gt;0,6,LEN(Q452)&gt;0,7,LEN(R452)&gt;0,8,LEN(S452)&gt;0,9,LEN(T452)&gt;0,10,LEN(U452)&gt;0,11,LEN(V452)&gt;0,12,TRUE,13)</f>
        <v>10</v>
      </c>
      <c r="Y452" s="1" t="str">
        <f>IF(OR("ASMA"=D452,"MA"=D452),"rsm:","ram:")&amp;
IF("ABIE"=D452,
  SUBSTITUTE(
    SUBSTITUTE(
      SUBSTITUTE(W452,". Details","Type"),
      "_",""
    ),
    " ",""
  ),
  IF("ASMA"=D452,
  SUBSTITUTE(
    SUBSTITUTE(
      SUBSTITUTE(W452,". Details",""),
      "_",""
    ),
    " ",""
  ),
  SUBSTITUTE(
    SUBSTITUTE(
      SUBSTITUTE(
        SUBSTITUTE(
          SUBSTITUTE(
            SUBSTITUTE(
              MID(W452,FIND(".",W452)+2,LEN(W452)-FIND(".",W452)-1),
              "_",""
            ),
            "Identification",""
          ),
          "Text",""
        ),
        ".",""
      ),
      " ",""
    ),
    "Identifier","ID"
  )
))</f>
        <v>ram:ReferenceTypeCode</v>
      </c>
      <c r="Z452" s="1" t="str">
        <f>Z$449&amp;"/"&amp;Y452</f>
        <v>//rsm:CIIHSupplyChainTradeTransaction/ram:IncludedCIILSupplyChainTradeLineItem/ram:SubordinateCIILBSubordinateTradeLineItem/ram:SpecifiedCIILBSupplyChainTradeAgreement/ram:AdditionalReferencedCIReferencedDocument/ram:ReferenceTypeCode</v>
      </c>
      <c r="AA452" s="1" t="s">
        <v>4918</v>
      </c>
    </row>
    <row r="453" spans="1:34" customFormat="1" ht="15">
      <c r="A453" s="57">
        <v>558</v>
      </c>
      <c r="B453" s="1" t="s">
        <v>1595</v>
      </c>
      <c r="C453" t="s">
        <v>74</v>
      </c>
      <c r="D453" t="s">
        <v>11</v>
      </c>
      <c r="E453" s="62" t="s">
        <v>16</v>
      </c>
      <c r="G453" t="s">
        <v>1072</v>
      </c>
      <c r="H453" t="s">
        <v>1073</v>
      </c>
      <c r="I453" s="56"/>
      <c r="T453" t="s">
        <v>75</v>
      </c>
      <c r="W453" s="1" t="str">
        <f>K453&amp;L453&amp;M453&amp;N453&amp;O453&amp;P453&amp;Q453&amp;R453&amp;S453&amp;T453</f>
        <v>CI_ Referenced_ Document. Revision_ Identification. Identifier</v>
      </c>
      <c r="X453" s="1" cm="1">
        <f t="array" ref="X453">_xlfn.IFS(LEN(K453)&gt;0,1,LEN(L453)&gt;0,2,LEN(M453)&gt;0,3,LEN(N453)&gt;0,4,LEN(O453)&gt;0,5,LEN(P453)&gt;0,6,LEN(Q453)&gt;0,7,LEN(R453)&gt;0,8,LEN(S453)&gt;0,9,LEN(T453)&gt;0,10,LEN(U453)&gt;0,11,LEN(V453)&gt;0,12,TRUE,13)</f>
        <v>10</v>
      </c>
      <c r="Y453" s="1" t="str">
        <f>IF(OR("ASMA"=D453,"MA"=D453),"rsm:","ram:")&amp;
IF("ABIE"=D453,
  SUBSTITUTE(
    SUBSTITUTE(
      SUBSTITUTE(W453,". Details","Type"),
      "_",""
    ),
    " ",""
  ),
  IF("ASMA"=D453,
  SUBSTITUTE(
    SUBSTITUTE(
      SUBSTITUTE(W453,". Details",""),
      "_",""
    ),
    " ",""
  ),
  SUBSTITUTE(
    SUBSTITUTE(
      SUBSTITUTE(
        SUBSTITUTE(
          SUBSTITUTE(
            SUBSTITUTE(
              MID(W453,FIND(".",W453)+2,LEN(W453)-FIND(".",W453)-1),
              "_",""
            ),
            "Identification",""
          ),
          "Text",""
        ),
        ".",""
      ),
      " ",""
    ),
    "Identifier","ID"
  )
))</f>
        <v>ram:RevisionID</v>
      </c>
      <c r="Z453" s="1" t="str">
        <f>Z$449&amp;"/"&amp;Y453</f>
        <v>//rsm:CIIHSupplyChainTradeTransaction/ram:IncludedCIILSupplyChainTradeLineItem/ram:SubordinateCIILBSubordinateTradeLineItem/ram:SpecifiedCIILBSupplyChainTradeAgreement/ram:AdditionalReferencedCIReferencedDocument/ram:RevisionID</v>
      </c>
      <c r="AA453" s="1" t="s">
        <v>4919</v>
      </c>
    </row>
    <row r="454" spans="1:34" customFormat="1" ht="15">
      <c r="A454" s="57">
        <v>559</v>
      </c>
      <c r="B454" s="1" t="s">
        <v>1595</v>
      </c>
      <c r="C454" t="s">
        <v>78</v>
      </c>
      <c r="D454" t="s">
        <v>11</v>
      </c>
      <c r="E454" s="62" t="s">
        <v>21</v>
      </c>
      <c r="G454" t="s">
        <v>793</v>
      </c>
      <c r="H454" t="s">
        <v>4526</v>
      </c>
      <c r="I454" s="56"/>
      <c r="T454" t="s">
        <v>79</v>
      </c>
      <c r="W454" s="1" t="str">
        <f>K454&amp;L454&amp;M454&amp;N454&amp;O454&amp;P454&amp;Q454&amp;R454&amp;S454&amp;T454</f>
        <v>CI_ Referenced_ Document. Type. Code</v>
      </c>
      <c r="X454" s="1" cm="1">
        <f t="array" ref="X454">_xlfn.IFS(LEN(K454)&gt;0,1,LEN(L454)&gt;0,2,LEN(M454)&gt;0,3,LEN(N454)&gt;0,4,LEN(O454)&gt;0,5,LEN(P454)&gt;0,6,LEN(Q454)&gt;0,7,LEN(R454)&gt;0,8,LEN(S454)&gt;0,9,LEN(T454)&gt;0,10,LEN(U454)&gt;0,11,LEN(V454)&gt;0,12,TRUE,13)</f>
        <v>10</v>
      </c>
      <c r="Y454" s="1" t="str">
        <f>IF(OR("ASMA"=D454,"MA"=D454),"rsm:","ram:")&amp;
IF("ABIE"=D454,
  SUBSTITUTE(
    SUBSTITUTE(
      SUBSTITUTE(W454,". Details","Type"),
      "_",""
    ),
    " ",""
  ),
  IF("ASMA"=D454,
  SUBSTITUTE(
    SUBSTITUTE(
      SUBSTITUTE(W454,". Details",""),
      "_",""
    ),
    " ",""
  ),
  SUBSTITUTE(
    SUBSTITUTE(
      SUBSTITUTE(
        SUBSTITUTE(
          SUBSTITUTE(
            SUBSTITUTE(
              MID(W454,FIND(".",W454)+2,LEN(W454)-FIND(".",W454)-1),
              "_",""
            ),
            "Identification",""
          ),
          "Text",""
        ),
        ".",""
      ),
      " ",""
    ),
    "Identifier","ID"
  )
))</f>
        <v>ram:TypeCode</v>
      </c>
      <c r="Z454" s="1" t="str">
        <f>Z$449&amp;"/"&amp;Y454</f>
        <v>//rsm:CIIHSupplyChainTradeTransaction/ram:IncludedCIILSupplyChainTradeLineItem/ram:SubordinateCIILBSubordinateTradeLineItem/ram:SpecifiedCIILBSupplyChainTradeAgreement/ram:AdditionalReferencedCIReferencedDocument/ram:TypeCode</v>
      </c>
      <c r="AA454" s="1" t="s">
        <v>4920</v>
      </c>
    </row>
    <row r="455" spans="1:34" customFormat="1" ht="15">
      <c r="A455" s="57">
        <v>560</v>
      </c>
      <c r="B455" s="1" t="s">
        <v>1595</v>
      </c>
      <c r="C455" t="s">
        <v>81</v>
      </c>
      <c r="D455" t="s">
        <v>11</v>
      </c>
      <c r="E455" s="62" t="s">
        <v>16</v>
      </c>
      <c r="G455" t="s">
        <v>794</v>
      </c>
      <c r="H455" t="s">
        <v>795</v>
      </c>
      <c r="I455" s="56"/>
      <c r="T455" t="s">
        <v>82</v>
      </c>
      <c r="W455" s="1" t="str">
        <f>K455&amp;L455&amp;M455&amp;N455&amp;O455&amp;P455&amp;Q455&amp;R455&amp;S455&amp;T455</f>
        <v>CI_ Referenced_ Document. Attachment. Binary Object</v>
      </c>
      <c r="X455" s="1" cm="1">
        <f t="array" ref="X455">_xlfn.IFS(LEN(K455)&gt;0,1,LEN(L455)&gt;0,2,LEN(M455)&gt;0,3,LEN(N455)&gt;0,4,LEN(O455)&gt;0,5,LEN(P455)&gt;0,6,LEN(Q455)&gt;0,7,LEN(R455)&gt;0,8,LEN(S455)&gt;0,9,LEN(T455)&gt;0,10,LEN(U455)&gt;0,11,LEN(V455)&gt;0,12,TRUE,13)</f>
        <v>10</v>
      </c>
      <c r="Y455" s="1" t="str">
        <f>IF(OR("ASMA"=D455,"MA"=D455),"rsm:","ram:")&amp;
IF("ABIE"=D455,
  SUBSTITUTE(
    SUBSTITUTE(
      SUBSTITUTE(W455,". Details","Type"),
      "_",""
    ),
    " ",""
  ),
  IF("ASMA"=D455,
  SUBSTITUTE(
    SUBSTITUTE(
      SUBSTITUTE(W455,". Details",""),
      "_",""
    ),
    " ",""
  ),
  SUBSTITUTE(
    SUBSTITUTE(
      SUBSTITUTE(
        SUBSTITUTE(
          SUBSTITUTE(
            SUBSTITUTE(
              MID(W455,FIND(".",W455)+2,LEN(W455)-FIND(".",W455)-1),
              "_",""
            ),
            "Identification",""
          ),
          "Text",""
        ),
        ".",""
      ),
      " ",""
    ),
    "Identifier","ID"
  )
))</f>
        <v>ram:AttachmentBinaryObject</v>
      </c>
      <c r="Z455" s="1" t="str">
        <f>Z$449&amp;"/"&amp;Y455</f>
        <v>//rsm:CIIHSupplyChainTradeTransaction/ram:IncludedCIILSupplyChainTradeLineItem/ram:SubordinateCIILBSubordinateTradeLineItem/ram:SpecifiedCIILBSupplyChainTradeAgreement/ram:AdditionalReferencedCIReferencedDocument/ram:AttachmentBinaryObject</v>
      </c>
      <c r="AA455" s="1" t="s">
        <v>4921</v>
      </c>
    </row>
    <row r="456" spans="1:34" customFormat="1" ht="15">
      <c r="A456" s="57">
        <v>561</v>
      </c>
      <c r="B456" s="1" t="s">
        <v>1595</v>
      </c>
      <c r="C456" t="s">
        <v>84</v>
      </c>
      <c r="D456" t="s">
        <v>11</v>
      </c>
      <c r="E456" s="62" t="s">
        <v>21</v>
      </c>
      <c r="G456" t="s">
        <v>796</v>
      </c>
      <c r="H456" t="s">
        <v>4526</v>
      </c>
      <c r="I456" s="56"/>
      <c r="T456" t="s">
        <v>85</v>
      </c>
      <c r="W456" s="1" t="str">
        <f>K456&amp;L456&amp;M456&amp;N456&amp;O456&amp;P456&amp;Q456&amp;R456&amp;S456&amp;T456</f>
        <v>CI_ Referenced_ Document. Subtype. Code</v>
      </c>
      <c r="X456" s="1" cm="1">
        <f t="array" ref="X456">_xlfn.IFS(LEN(K456)&gt;0,1,LEN(L456)&gt;0,2,LEN(M456)&gt;0,3,LEN(N456)&gt;0,4,LEN(O456)&gt;0,5,LEN(P456)&gt;0,6,LEN(Q456)&gt;0,7,LEN(R456)&gt;0,8,LEN(S456)&gt;0,9,LEN(T456)&gt;0,10,LEN(U456)&gt;0,11,LEN(V456)&gt;0,12,TRUE,13)</f>
        <v>10</v>
      </c>
      <c r="Y456" s="1" t="str">
        <f>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Z$449&amp;"/"&amp;Y456</f>
        <v>//rsm:CIIHSupplyChainTradeTransaction/ram:IncludedCIILSupplyChainTradeLineItem/ram:SubordinateCIILBSubordinateTradeLineItem/ram:SpecifiedCIILBSupplyChainTradeAgreement/ram:AdditionalReferencedCIReferencedDocument/ram:SubtypeCode</v>
      </c>
      <c r="AA456" s="1" t="s">
        <v>4922</v>
      </c>
    </row>
    <row r="457" spans="1:34" customFormat="1" ht="15">
      <c r="A457" s="57">
        <v>562</v>
      </c>
      <c r="B457" s="1" t="s">
        <v>1595</v>
      </c>
      <c r="C457" t="s">
        <v>785</v>
      </c>
      <c r="D457" t="s">
        <v>19</v>
      </c>
      <c r="E457" s="62" t="s">
        <v>16</v>
      </c>
      <c r="G457" t="s">
        <v>786</v>
      </c>
      <c r="H457" t="s">
        <v>787</v>
      </c>
      <c r="I457" s="56"/>
      <c r="R457" t="s">
        <v>1071</v>
      </c>
      <c r="W457" s="1" t="str">
        <f>K457&amp;L457&amp;M457&amp;N457&amp;O457&amp;P457&amp;Q457&amp;R457&amp;S457&amp;T457</f>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IF(OR("ASMA"=D457,"MA"=D457),"rsm:","ram:")&amp;
IF("ABIE"=D457,
  SUBSTITUTE(
    SUBSTITUTE(
      SUBSTITUTE(W457,". Details","Type"),
      "_",""
    ),
    " ",""
  ),
  IF("ASMA"=D457,
  SUBSTITUTE(
    SUBSTITUTE(
      SUBSTITUTE(W457,". Details",""),
      "_",""
    ),
    " ",""
  ),
  SUBSTITUTE(
    SUBSTITUTE(
      SUBSTITUTE(
        SUBSTITUTE(
          SUBSTITUTE(
            SUBSTITUTE(
              MID(W457,FIND(".",W457)+2,LEN(W457)-FIND(".",W457)-1),
              "_",""
            ),
            "Identification",""
          ),
          "Text",""
        ),
        ".",""
      ),
      " ",""
    ),
    "Identifier","ID"
  )
))</f>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4915</v>
      </c>
    </row>
    <row r="458" spans="1:34" customFormat="1" ht="15">
      <c r="A458" s="57">
        <v>564</v>
      </c>
      <c r="B458" s="1" t="s">
        <v>1595</v>
      </c>
      <c r="C458" t="s">
        <v>69</v>
      </c>
      <c r="D458" t="s">
        <v>11</v>
      </c>
      <c r="E458" s="62" t="s">
        <v>21</v>
      </c>
      <c r="G458" t="s">
        <v>789</v>
      </c>
      <c r="H458" t="s">
        <v>790</v>
      </c>
      <c r="I458" s="56"/>
      <c r="T458" t="s">
        <v>70</v>
      </c>
      <c r="W458" s="1" t="str">
        <f>K458&amp;L458&amp;M458&amp;N458&amp;O458&amp;P458&amp;Q458&amp;R458&amp;S458&amp;T458</f>
        <v>CI_ Referenced_ Document. Issuer Assigned_ Identification. Identifier</v>
      </c>
      <c r="X458" s="1" cm="1">
        <f t="array" ref="X458">_xlfn.IFS(LEN(K458)&gt;0,1,LEN(L458)&gt;0,2,LEN(M458)&gt;0,3,LEN(N458)&gt;0,4,LEN(O458)&gt;0,5,LEN(P458)&gt;0,6,LEN(Q458)&gt;0,7,LEN(R458)&gt;0,8,LEN(S458)&gt;0,9,LEN(T458)&gt;0,10,LEN(U458)&gt;0,11,LEN(V458)&gt;0,12,TRUE,13)</f>
        <v>10</v>
      </c>
      <c r="Y458" s="1" t="str">
        <f>IF(OR("ASMA"=D458,"MA"=D458),"rsm:","ram:")&amp;
IF("ABIE"=D458,
  SUBSTITUTE(
    SUBSTITUTE(
      SUBSTITUTE(W458,". Details","Type"),
      "_",""
    ),
    " ",""
  ),
  IF("ASMA"=D458,
  SUBSTITUTE(
    SUBSTITUTE(
      SUBSTITUTE(W458,". Details",""),
      "_",""
    ),
    " ",""
  ),
  SUBSTITUTE(
    SUBSTITUTE(
      SUBSTITUTE(
        SUBSTITUTE(
          SUBSTITUTE(
            SUBSTITUTE(
              MID(W458,FIND(".",W458)+2,LEN(W458)-FIND(".",W458)-1),
              "_",""
            ),
            "Identification",""
          ),
          "Text",""
        ),
        ".",""
      ),
      " ",""
    ),
    "Identifier","ID"
  )
))</f>
        <v>ram:IssuerAssignedID</v>
      </c>
      <c r="Z458" s="1" t="str">
        <f>Z$457&amp;"/"&amp;Y458</f>
        <v>//rsm:CIIHSupplyChainTradeTransaction/ram:IncludedCIILSupplyChainTradeLineItem/ram:SubordinateCIILBSubordinateTradeLineItem/ram:SpecifiedCIILBSupplyChainTradeAgreement/ram:AdditionalReferencedCIReferencedDocument/ram:IssuerAssignedID</v>
      </c>
      <c r="AA458" s="1" t="s">
        <v>4916</v>
      </c>
    </row>
    <row r="459" spans="1:34" customFormat="1" ht="15">
      <c r="A459" s="57">
        <v>565</v>
      </c>
      <c r="B459" s="1" t="s">
        <v>1595</v>
      </c>
      <c r="C459" t="s">
        <v>359</v>
      </c>
      <c r="D459" t="s">
        <v>11</v>
      </c>
      <c r="E459" s="62" t="s">
        <v>16</v>
      </c>
      <c r="G459" t="s">
        <v>791</v>
      </c>
      <c r="H459" t="s">
        <v>4524</v>
      </c>
      <c r="I459" s="56"/>
      <c r="T459" t="s">
        <v>338</v>
      </c>
      <c r="W459" s="1" t="str">
        <f>K459&amp;L459&amp;M459&amp;N459&amp;O459&amp;P459&amp;Q459&amp;R459&amp;S459&amp;T459</f>
        <v>CI_ Referenced_ Document. Line. Identifier</v>
      </c>
      <c r="X459" s="1" cm="1">
        <f t="array" ref="X459">_xlfn.IFS(LEN(K459)&gt;0,1,LEN(L459)&gt;0,2,LEN(M459)&gt;0,3,LEN(N459)&gt;0,4,LEN(O459)&gt;0,5,LEN(P459)&gt;0,6,LEN(Q459)&gt;0,7,LEN(R459)&gt;0,8,LEN(S459)&gt;0,9,LEN(T459)&gt;0,10,LEN(U459)&gt;0,11,LEN(V459)&gt;0,12,TRUE,13)</f>
        <v>10</v>
      </c>
      <c r="Y459" s="1" t="str">
        <f>IF(OR("ASMA"=D459,"MA"=D459),"rsm:","ram:")&amp;
IF("ABIE"=D459,
  SUBSTITUTE(
    SUBSTITUTE(
      SUBSTITUTE(W459,". Details","Type"),
      "_",""
    ),
    " ",""
  ),
  IF("ASMA"=D459,
  SUBSTITUTE(
    SUBSTITUTE(
      SUBSTITUTE(W459,". Details",""),
      "_",""
    ),
    " ",""
  ),
  SUBSTITUTE(
    SUBSTITUTE(
      SUBSTITUTE(
        SUBSTITUTE(
          SUBSTITUTE(
            SUBSTITUTE(
              MID(W459,FIND(".",W459)+2,LEN(W459)-FIND(".",W459)-1),
              "_",""
            ),
            "Identification",""
          ),
          "Text",""
        ),
        ".",""
      ),
      " ",""
    ),
    "Identifier","ID"
  )
))</f>
        <v>ram:LineID</v>
      </c>
      <c r="Z459" s="1" t="str">
        <f>Z$457&amp;"/"&amp;Y459</f>
        <v>//rsm:CIIHSupplyChainTradeTransaction/ram:IncludedCIILSupplyChainTradeLineItem/ram:SubordinateCIILBSubordinateTradeLineItem/ram:SpecifiedCIILBSupplyChainTradeAgreement/ram:AdditionalReferencedCIReferencedDocument/ram:LineID</v>
      </c>
      <c r="AA459" s="1" t="s">
        <v>4917</v>
      </c>
    </row>
    <row r="460" spans="1:34" customFormat="1" ht="15">
      <c r="A460" s="57">
        <v>566</v>
      </c>
      <c r="B460" s="1" t="s">
        <v>1595</v>
      </c>
      <c r="C460" t="s">
        <v>330</v>
      </c>
      <c r="D460" t="s">
        <v>11</v>
      </c>
      <c r="E460" s="62" t="s">
        <v>16</v>
      </c>
      <c r="G460" t="s">
        <v>4525</v>
      </c>
      <c r="H460" t="s">
        <v>5820</v>
      </c>
      <c r="I460" s="56"/>
      <c r="T460" t="s">
        <v>331</v>
      </c>
      <c r="W460" s="1" t="str">
        <f>K460&amp;L460&amp;M460&amp;N460&amp;O460&amp;P460&amp;Q460&amp;R460&amp;S460&amp;T460</f>
        <v>CI_ Referenced_ Document. Reference_ Type. Code</v>
      </c>
      <c r="X460" s="1" cm="1">
        <f t="array" ref="X460">_xlfn.IFS(LEN(K460)&gt;0,1,LEN(L460)&gt;0,2,LEN(M460)&gt;0,3,LEN(N460)&gt;0,4,LEN(O460)&gt;0,5,LEN(P460)&gt;0,6,LEN(Q460)&gt;0,7,LEN(R460)&gt;0,8,LEN(S460)&gt;0,9,LEN(T460)&gt;0,10,LEN(U460)&gt;0,11,LEN(V460)&gt;0,12,TRUE,13)</f>
        <v>10</v>
      </c>
      <c r="Y460" s="1" t="str">
        <f>IF(OR("ASMA"=D460,"MA"=D460),"rsm:","ram:")&amp;
IF("ABIE"=D460,
  SUBSTITUTE(
    SUBSTITUTE(
      SUBSTITUTE(W460,". Details","Type"),
      "_",""
    ),
    " ",""
  ),
  IF("ASMA"=D460,
  SUBSTITUTE(
    SUBSTITUTE(
      SUBSTITUTE(W460,". Details",""),
      "_",""
    ),
    " ",""
  ),
  SUBSTITUTE(
    SUBSTITUTE(
      SUBSTITUTE(
        SUBSTITUTE(
          SUBSTITUTE(
            SUBSTITUTE(
              MID(W460,FIND(".",W460)+2,LEN(W460)-FIND(".",W460)-1),
              "_",""
            ),
            "Identification",""
          ),
          "Text",""
        ),
        ".",""
      ),
      " ",""
    ),
    "Identifier","ID"
  )
))</f>
        <v>ram:ReferenceTypeCode</v>
      </c>
      <c r="Z460" s="1" t="str">
        <f>Z$457&amp;"/"&amp;Y460</f>
        <v>//rsm:CIIHSupplyChainTradeTransaction/ram:IncludedCIILSupplyChainTradeLineItem/ram:SubordinateCIILBSubordinateTradeLineItem/ram:SpecifiedCIILBSupplyChainTradeAgreement/ram:AdditionalReferencedCIReferencedDocument/ram:ReferenceTypeCode</v>
      </c>
      <c r="AA460" s="1" t="s">
        <v>4918</v>
      </c>
    </row>
    <row r="461" spans="1:34" customFormat="1" ht="15">
      <c r="A461" s="57">
        <v>567</v>
      </c>
      <c r="B461" s="1" t="s">
        <v>1595</v>
      </c>
      <c r="C461" t="s">
        <v>74</v>
      </c>
      <c r="D461" t="s">
        <v>11</v>
      </c>
      <c r="E461" s="62" t="s">
        <v>16</v>
      </c>
      <c r="G461" t="s">
        <v>1072</v>
      </c>
      <c r="H461" t="s">
        <v>1073</v>
      </c>
      <c r="I461" s="56"/>
      <c r="T461" t="s">
        <v>75</v>
      </c>
      <c r="W461" s="1" t="str">
        <f>K461&amp;L461&amp;M461&amp;N461&amp;O461&amp;P461&amp;Q461&amp;R461&amp;S461&amp;T461</f>
        <v>CI_ Referenced_ Document. Revision_ Identification. Identifier</v>
      </c>
      <c r="X461" s="1" cm="1">
        <f t="array" ref="X461">_xlfn.IFS(LEN(K461)&gt;0,1,LEN(L461)&gt;0,2,LEN(M461)&gt;0,3,LEN(N461)&gt;0,4,LEN(O461)&gt;0,5,LEN(P461)&gt;0,6,LEN(Q461)&gt;0,7,LEN(R461)&gt;0,8,LEN(S461)&gt;0,9,LEN(T461)&gt;0,10,LEN(U461)&gt;0,11,LEN(V461)&gt;0,12,TRUE,13)</f>
        <v>10</v>
      </c>
      <c r="Y461" s="1" t="str">
        <f>IF(OR("ASMA"=D461,"MA"=D461),"rsm:","ram:")&amp;
IF("ABIE"=D461,
  SUBSTITUTE(
    SUBSTITUTE(
      SUBSTITUTE(W461,". Details","Type"),
      "_",""
    ),
    " ",""
  ),
  IF("ASMA"=D461,
  SUBSTITUTE(
    SUBSTITUTE(
      SUBSTITUTE(W461,". Details",""),
      "_",""
    ),
    " ",""
  ),
  SUBSTITUTE(
    SUBSTITUTE(
      SUBSTITUTE(
        SUBSTITUTE(
          SUBSTITUTE(
            SUBSTITUTE(
              MID(W461,FIND(".",W461)+2,LEN(W461)-FIND(".",W461)-1),
              "_",""
            ),
            "Identification",""
          ),
          "Text",""
        ),
        ".",""
      ),
      " ",""
    ),
    "Identifier","ID"
  )
))</f>
        <v>ram:RevisionID</v>
      </c>
      <c r="Z461" s="1" t="str">
        <f>Z$457&amp;"/"&amp;Y461</f>
        <v>//rsm:CIIHSupplyChainTradeTransaction/ram:IncludedCIILSupplyChainTradeLineItem/ram:SubordinateCIILBSubordinateTradeLineItem/ram:SpecifiedCIILBSupplyChainTradeAgreement/ram:AdditionalReferencedCIReferencedDocument/ram:RevisionID</v>
      </c>
      <c r="AA461" s="1" t="s">
        <v>4919</v>
      </c>
    </row>
    <row r="462" spans="1:34" customFormat="1" ht="15">
      <c r="A462" s="57">
        <v>568</v>
      </c>
      <c r="B462" s="1" t="s">
        <v>1595</v>
      </c>
      <c r="C462" t="s">
        <v>78</v>
      </c>
      <c r="D462" t="s">
        <v>11</v>
      </c>
      <c r="E462" s="62" t="s">
        <v>21</v>
      </c>
      <c r="G462" t="s">
        <v>793</v>
      </c>
      <c r="H462" t="s">
        <v>5821</v>
      </c>
      <c r="I462" s="56"/>
      <c r="T462" t="s">
        <v>79</v>
      </c>
      <c r="W462" s="1" t="str">
        <f>K462&amp;L462&amp;M462&amp;N462&amp;O462&amp;P462&amp;Q462&amp;R462&amp;S462&amp;T462</f>
        <v>CI_ Referenced_ Document. Type. Code</v>
      </c>
      <c r="X462" s="1" cm="1">
        <f t="array" ref="X462">_xlfn.IFS(LEN(K462)&gt;0,1,LEN(L462)&gt;0,2,LEN(M462)&gt;0,3,LEN(N462)&gt;0,4,LEN(O462)&gt;0,5,LEN(P462)&gt;0,6,LEN(Q462)&gt;0,7,LEN(R462)&gt;0,8,LEN(S462)&gt;0,9,LEN(T462)&gt;0,10,LEN(U462)&gt;0,11,LEN(V462)&gt;0,12,TRUE,13)</f>
        <v>10</v>
      </c>
      <c r="Y462" s="1" t="str">
        <f>IF(OR("ASMA"=D462,"MA"=D462),"rsm:","ram:")&amp;
IF("ABIE"=D462,
  SUBSTITUTE(
    SUBSTITUTE(
      SUBSTITUTE(W462,". Details","Type"),
      "_",""
    ),
    " ",""
  ),
  IF("ASMA"=D462,
  SUBSTITUTE(
    SUBSTITUTE(
      SUBSTITUTE(W462,". Details",""),
      "_",""
    ),
    " ",""
  ),
  SUBSTITUTE(
    SUBSTITUTE(
      SUBSTITUTE(
        SUBSTITUTE(
          SUBSTITUTE(
            SUBSTITUTE(
              MID(W462,FIND(".",W462)+2,LEN(W462)-FIND(".",W462)-1),
              "_",""
            ),
            "Identification",""
          ),
          "Text",""
        ),
        ".",""
      ),
      " ",""
    ),
    "Identifier","ID"
  )
))</f>
        <v>ram:TypeCode</v>
      </c>
      <c r="Z462" s="1" t="str">
        <f>Z$457&amp;"/"&amp;Y462</f>
        <v>//rsm:CIIHSupplyChainTradeTransaction/ram:IncludedCIILSupplyChainTradeLineItem/ram:SubordinateCIILBSubordinateTradeLineItem/ram:SpecifiedCIILBSupplyChainTradeAgreement/ram:AdditionalReferencedCIReferencedDocument/ram:TypeCode</v>
      </c>
      <c r="AA462" s="1" t="s">
        <v>4920</v>
      </c>
    </row>
    <row r="463" spans="1:34" customFormat="1" ht="15">
      <c r="A463" s="57">
        <v>569</v>
      </c>
      <c r="B463" s="1" t="s">
        <v>1595</v>
      </c>
      <c r="C463" t="s">
        <v>81</v>
      </c>
      <c r="D463" t="s">
        <v>11</v>
      </c>
      <c r="E463" s="62" t="s">
        <v>16</v>
      </c>
      <c r="G463" t="s">
        <v>794</v>
      </c>
      <c r="H463" t="s">
        <v>795</v>
      </c>
      <c r="I463" s="56"/>
      <c r="T463" t="s">
        <v>82</v>
      </c>
      <c r="W463" s="1" t="str">
        <f>K463&amp;L463&amp;M463&amp;N463&amp;O463&amp;P463&amp;Q463&amp;R463&amp;S463&amp;T463</f>
        <v>CI_ Referenced_ Document. Attachment. Binary Object</v>
      </c>
      <c r="X463" s="1" cm="1">
        <f t="array" ref="X463">_xlfn.IFS(LEN(K463)&gt;0,1,LEN(L463)&gt;0,2,LEN(M463)&gt;0,3,LEN(N463)&gt;0,4,LEN(O463)&gt;0,5,LEN(P463)&gt;0,6,LEN(Q463)&gt;0,7,LEN(R463)&gt;0,8,LEN(S463)&gt;0,9,LEN(T463)&gt;0,10,LEN(U463)&gt;0,11,LEN(V463)&gt;0,12,TRUE,13)</f>
        <v>10</v>
      </c>
      <c r="Y463" s="1" t="str">
        <f>IF(OR("ASMA"=D463,"MA"=D463),"rsm:","ram:")&amp;
IF("ABIE"=D463,
  SUBSTITUTE(
    SUBSTITUTE(
      SUBSTITUTE(W463,". Details","Type"),
      "_",""
    ),
    " ",""
  ),
  IF("ASMA"=D463,
  SUBSTITUTE(
    SUBSTITUTE(
      SUBSTITUTE(W463,". Details",""),
      "_",""
    ),
    " ",""
  ),
  SUBSTITUTE(
    SUBSTITUTE(
      SUBSTITUTE(
        SUBSTITUTE(
          SUBSTITUTE(
            SUBSTITUTE(
              MID(W463,FIND(".",W463)+2,LEN(W463)-FIND(".",W463)-1),
              "_",""
            ),
            "Identification",""
          ),
          "Text",""
        ),
        ".",""
      ),
      " ",""
    ),
    "Identifier","ID"
  )
))</f>
        <v>ram:AttachmentBinaryObject</v>
      </c>
      <c r="Z463" s="1" t="str">
        <f>Z$457&amp;"/"&amp;Y463</f>
        <v>//rsm:CIIHSupplyChainTradeTransaction/ram:IncludedCIILSupplyChainTradeLineItem/ram:SubordinateCIILBSubordinateTradeLineItem/ram:SpecifiedCIILBSupplyChainTradeAgreement/ram:AdditionalReferencedCIReferencedDocument/ram:AttachmentBinaryObject</v>
      </c>
      <c r="AA463" s="1" t="s">
        <v>4921</v>
      </c>
    </row>
    <row r="464" spans="1:34" customFormat="1" ht="15">
      <c r="A464" s="57">
        <v>570</v>
      </c>
      <c r="B464" s="1" t="s">
        <v>1595</v>
      </c>
      <c r="C464" t="s">
        <v>84</v>
      </c>
      <c r="D464" t="s">
        <v>11</v>
      </c>
      <c r="E464" s="62" t="s">
        <v>21</v>
      </c>
      <c r="G464" t="s">
        <v>796</v>
      </c>
      <c r="H464" t="s">
        <v>5822</v>
      </c>
      <c r="I464" s="56"/>
      <c r="T464" t="s">
        <v>85</v>
      </c>
      <c r="W464" s="1" t="str">
        <f>K464&amp;L464&amp;M464&amp;N464&amp;O464&amp;P464&amp;Q464&amp;R464&amp;S464&amp;T464</f>
        <v>CI_ Referenced_ Document. Subtype. Code</v>
      </c>
      <c r="X464" s="1" cm="1">
        <f t="array" ref="X464">_xlfn.IFS(LEN(K464)&gt;0,1,LEN(L464)&gt;0,2,LEN(M464)&gt;0,3,LEN(N464)&gt;0,4,LEN(O464)&gt;0,5,LEN(P464)&gt;0,6,LEN(Q464)&gt;0,7,LEN(R464)&gt;0,8,LEN(S464)&gt;0,9,LEN(T464)&gt;0,10,LEN(U464)&gt;0,11,LEN(V464)&gt;0,12,TRUE,13)</f>
        <v>10</v>
      </c>
      <c r="Y464" s="1" t="str">
        <f>IF(OR("ASMA"=D464,"MA"=D464),"rsm:","ram:")&amp;
IF("ABIE"=D464,
  SUBSTITUTE(
    SUBSTITUTE(
      SUBSTITUTE(W464,". Details","Type"),
      "_",""
    ),
    " ",""
  ),
  IF("ASMA"=D464,
  SUBSTITUTE(
    SUBSTITUTE(
      SUBSTITUTE(W464,". Details",""),
      "_",""
    ),
    " ",""
  ),
  SUBSTITUTE(
    SUBSTITUTE(
      SUBSTITUTE(
        SUBSTITUTE(
          SUBSTITUTE(
            SUBSTITUTE(
              MID(W464,FIND(".",W464)+2,LEN(W464)-FIND(".",W464)-1),
              "_",""
            ),
            "Identification",""
          ),
          "Text",""
        ),
        ".",""
      ),
      " ",""
    ),
    "Identifier","ID"
  )
))</f>
        <v>ram:SubtypeCode</v>
      </c>
      <c r="Z464" s="1" t="str">
        <f>Z$457&amp;"/"&amp;Y464</f>
        <v>//rsm:CIIHSupplyChainTradeTransaction/ram:IncludedCIILSupplyChainTradeLineItem/ram:SubordinateCIILBSubordinateTradeLineItem/ram:SpecifiedCIILBSupplyChainTradeAgreement/ram:AdditionalReferencedCIReferencedDocument/ram:SubtypeCode</v>
      </c>
      <c r="AA464" s="1" t="s">
        <v>4922</v>
      </c>
    </row>
    <row r="465" spans="1:27" customFormat="1" ht="15">
      <c r="A465" s="57">
        <v>571</v>
      </c>
      <c r="B465" s="1" t="s">
        <v>1595</v>
      </c>
      <c r="C465" t="s">
        <v>785</v>
      </c>
      <c r="D465" t="s">
        <v>19</v>
      </c>
      <c r="E465" s="62" t="s">
        <v>16</v>
      </c>
      <c r="G465" t="s">
        <v>786</v>
      </c>
      <c r="H465" t="s">
        <v>787</v>
      </c>
      <c r="I465" s="56"/>
      <c r="R465" t="s">
        <v>1071</v>
      </c>
      <c r="W465" s="1" t="str">
        <f>K465&amp;L465&amp;M465&amp;N465&amp;O465&amp;P465&amp;Q465&amp;R465&amp;S465&amp;T465</f>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IF(OR("ASMA"=D465,"MA"=D465),"rsm:","ram:")&amp;
IF("ABIE"=D465,
  SUBSTITUTE(
    SUBSTITUTE(
      SUBSTITUTE(W465,". Details","Type"),
      "_",""
    ),
    " ",""
  ),
  IF("ASMA"=D465,
  SUBSTITUTE(
    SUBSTITUTE(
      SUBSTITUTE(W465,". Details",""),
      "_",""
    ),
    " ",""
  ),
  SUBSTITUTE(
    SUBSTITUTE(
      SUBSTITUTE(
        SUBSTITUTE(
          SUBSTITUTE(
            SUBSTITUTE(
              MID(W465,FIND(".",W465)+2,LEN(W465)-FIND(".",W465)-1),
              "_",""
            ),
            "Identification",""
          ),
          "Text",""
        ),
        ".",""
      ),
      " ",""
    ),
    "Identifier","ID"
  )
))</f>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4915</v>
      </c>
    </row>
    <row r="466" spans="1:27" ht="14.25" customHeight="1">
      <c r="A466" s="1">
        <v>573</v>
      </c>
      <c r="B466" s="1" t="s">
        <v>1595</v>
      </c>
      <c r="C466" s="1" t="s">
        <v>69</v>
      </c>
      <c r="D466" s="1" t="s">
        <v>11</v>
      </c>
      <c r="E466" s="3" t="s">
        <v>21</v>
      </c>
      <c r="G466" s="1" t="s">
        <v>789</v>
      </c>
      <c r="H466" s="1" t="s">
        <v>790</v>
      </c>
      <c r="T466" t="s">
        <v>70</v>
      </c>
      <c r="W466" s="1" t="str">
        <f>K466&amp;L466&amp;M466&amp;N466&amp;O466&amp;P466&amp;Q466&amp;R466&amp;S466&amp;T466</f>
        <v>CI_ Referenced_ Document. Issuer Assigned_ Identification. Identifier</v>
      </c>
      <c r="X466" s="1" cm="1">
        <f t="array" ref="X466">_xlfn.IFS(LEN(K466)&gt;0,1,LEN(L466)&gt;0,2,LEN(M466)&gt;0,3,LEN(N466)&gt;0,4,LEN(O466)&gt;0,5,LEN(P466)&gt;0,6,LEN(Q466)&gt;0,7,LEN(R466)&gt;0,8,LEN(S466)&gt;0,9,LEN(T466)&gt;0,10,LEN(U466)&gt;0,11,LEN(V466)&gt;0,12,TRUE,13)</f>
        <v>10</v>
      </c>
      <c r="Y466" s="1" t="str">
        <f>IF(OR("ASMA"=D466,"MA"=D466),"rsm:","ram:")&amp;
IF("ABIE"=D466,
  SUBSTITUTE(
    SUBSTITUTE(
      SUBSTITUTE(W466,". Details","Type"),
      "_",""
    ),
    " ",""
  ),
  IF("ASMA"=D466,
  SUBSTITUTE(
    SUBSTITUTE(
      SUBSTITUTE(W466,". Details",""),
      "_",""
    ),
    " ",""
  ),
  SUBSTITUTE(
    SUBSTITUTE(
      SUBSTITUTE(
        SUBSTITUTE(
          SUBSTITUTE(
            SUBSTITUTE(
              MID(W466,FIND(".",W466)+2,LEN(W466)-FIND(".",W466)-1),
              "_",""
            ),
            "Identification",""
          ),
          "Text",""
        ),
        ".",""
      ),
      " ",""
    ),
    "Identifier","ID"
  )
))</f>
        <v>ram:IssuerAssignedID</v>
      </c>
      <c r="Z466" s="1" t="str">
        <f>Z$465&amp;"/"&amp;Y466</f>
        <v>//rsm:CIIHSupplyChainTradeTransaction/ram:IncludedCIILSupplyChainTradeLineItem/ram:SubordinateCIILBSubordinateTradeLineItem/ram:SpecifiedCIILBSupplyChainTradeAgreement/ram:AdditionalReferencedCIReferencedDocument/ram:IssuerAssignedID</v>
      </c>
      <c r="AA466" s="1" t="s">
        <v>4916</v>
      </c>
    </row>
    <row r="467" spans="1:27" ht="14.25" customHeight="1">
      <c r="A467" s="1">
        <v>574</v>
      </c>
      <c r="B467" s="1" t="s">
        <v>1595</v>
      </c>
      <c r="C467" s="1" t="s">
        <v>359</v>
      </c>
      <c r="D467" s="1" t="s">
        <v>11</v>
      </c>
      <c r="E467" s="3" t="s">
        <v>16</v>
      </c>
      <c r="G467" s="1" t="s">
        <v>791</v>
      </c>
      <c r="H467" s="1" t="s">
        <v>792</v>
      </c>
      <c r="T467" t="s">
        <v>338</v>
      </c>
      <c r="W467" s="1" t="str">
        <f>K467&amp;L467&amp;M467&amp;N467&amp;O467&amp;P467&amp;Q467&amp;R467&amp;S467&amp;T467</f>
        <v>CI_ Referenced_ Document. Line. Identifier</v>
      </c>
      <c r="X467" s="1" cm="1">
        <f t="array" ref="X467">_xlfn.IFS(LEN(K467)&gt;0,1,LEN(L467)&gt;0,2,LEN(M467)&gt;0,3,LEN(N467)&gt;0,4,LEN(O467)&gt;0,5,LEN(P467)&gt;0,6,LEN(Q467)&gt;0,7,LEN(R467)&gt;0,8,LEN(S467)&gt;0,9,LEN(T467)&gt;0,10,LEN(U467)&gt;0,11,LEN(V467)&gt;0,12,TRUE,13)</f>
        <v>10</v>
      </c>
      <c r="Y467" s="1" t="str">
        <f>IF(OR("ASMA"=D467,"MA"=D467),"rsm:","ram:")&amp;
IF("ABIE"=D467,
  SUBSTITUTE(
    SUBSTITUTE(
      SUBSTITUTE(W467,". Details","Type"),
      "_",""
    ),
    " ",""
  ),
  IF("ASMA"=D467,
  SUBSTITUTE(
    SUBSTITUTE(
      SUBSTITUTE(W467,". Details",""),
      "_",""
    ),
    " ",""
  ),
  SUBSTITUTE(
    SUBSTITUTE(
      SUBSTITUTE(
        SUBSTITUTE(
          SUBSTITUTE(
            SUBSTITUTE(
              MID(W467,FIND(".",W467)+2,LEN(W467)-FIND(".",W467)-1),
              "_",""
            ),
            "Identification",""
          ),
          "Text",""
        ),
        ".",""
      ),
      " ",""
    ),
    "Identifier","ID"
  )
))</f>
        <v>ram:LineID</v>
      </c>
      <c r="Z467" s="1" t="str">
        <f>Z$465&amp;"/"&amp;Y467</f>
        <v>//rsm:CIIHSupplyChainTradeTransaction/ram:IncludedCIILSupplyChainTradeLineItem/ram:SubordinateCIILBSubordinateTradeLineItem/ram:SpecifiedCIILBSupplyChainTradeAgreement/ram:AdditionalReferencedCIReferencedDocument/ram:LineID</v>
      </c>
      <c r="AA467" s="1" t="s">
        <v>4917</v>
      </c>
    </row>
    <row r="468" spans="1:27" ht="14.25" customHeight="1">
      <c r="A468" s="1">
        <v>575</v>
      </c>
      <c r="B468" s="1" t="s">
        <v>1595</v>
      </c>
      <c r="C468" s="1" t="s">
        <v>330</v>
      </c>
      <c r="D468" s="1" t="s">
        <v>11</v>
      </c>
      <c r="E468" s="3" t="s">
        <v>21</v>
      </c>
      <c r="G468" s="1" t="s">
        <v>4525</v>
      </c>
      <c r="H468" s="1" t="s">
        <v>5823</v>
      </c>
      <c r="T468" t="s">
        <v>331</v>
      </c>
      <c r="W468" s="1" t="str">
        <f>K468&amp;L468&amp;M468&amp;N468&amp;O468&amp;P468&amp;Q468&amp;R468&amp;S468&amp;T468</f>
        <v>CI_ Referenced_ Document. Reference_ Type. Code</v>
      </c>
      <c r="X468" s="1" cm="1">
        <f t="array" ref="X468">_xlfn.IFS(LEN(K468)&gt;0,1,LEN(L468)&gt;0,2,LEN(M468)&gt;0,3,LEN(N468)&gt;0,4,LEN(O468)&gt;0,5,LEN(P468)&gt;0,6,LEN(Q468)&gt;0,7,LEN(R468)&gt;0,8,LEN(S468)&gt;0,9,LEN(T468)&gt;0,10,LEN(U468)&gt;0,11,LEN(V468)&gt;0,12,TRUE,13)</f>
        <v>10</v>
      </c>
      <c r="Y468" s="1" t="str">
        <f>IF(OR("ASMA"=D468,"MA"=D468),"rsm:","ram:")&amp;
IF("ABIE"=D468,
  SUBSTITUTE(
    SUBSTITUTE(
      SUBSTITUTE(W468,". Details","Type"),
      "_",""
    ),
    " ",""
  ),
  IF("ASMA"=D468,
  SUBSTITUTE(
    SUBSTITUTE(
      SUBSTITUTE(W468,". Details",""),
      "_",""
    ),
    " ",""
  ),
  SUBSTITUTE(
    SUBSTITUTE(
      SUBSTITUTE(
        SUBSTITUTE(
          SUBSTITUTE(
            SUBSTITUTE(
              MID(W468,FIND(".",W468)+2,LEN(W468)-FIND(".",W468)-1),
              "_",""
            ),
            "Identification",""
          ),
          "Text",""
        ),
        ".",""
      ),
      " ",""
    ),
    "Identifier","ID"
  )
))</f>
        <v>ram:ReferenceTypeCode</v>
      </c>
      <c r="Z468" s="1" t="str">
        <f>Z$465&amp;"/"&amp;Y468</f>
        <v>//rsm:CIIHSupplyChainTradeTransaction/ram:IncludedCIILSupplyChainTradeLineItem/ram:SubordinateCIILBSubordinateTradeLineItem/ram:SpecifiedCIILBSupplyChainTradeAgreement/ram:AdditionalReferencedCIReferencedDocument/ram:ReferenceTypeCode</v>
      </c>
      <c r="AA468" s="1" t="s">
        <v>4918</v>
      </c>
    </row>
    <row r="469" spans="1:27" ht="14.25" customHeight="1">
      <c r="A469" s="1">
        <v>576</v>
      </c>
      <c r="B469" s="1" t="s">
        <v>1595</v>
      </c>
      <c r="C469" s="1" t="s">
        <v>74</v>
      </c>
      <c r="D469" s="1" t="s">
        <v>11</v>
      </c>
      <c r="E469" s="3" t="s">
        <v>16</v>
      </c>
      <c r="G469" s="1" t="s">
        <v>1072</v>
      </c>
      <c r="H469" s="1" t="s">
        <v>1073</v>
      </c>
      <c r="T469" t="s">
        <v>75</v>
      </c>
      <c r="W469" s="1" t="str">
        <f>K469&amp;L469&amp;M469&amp;N469&amp;O469&amp;P469&amp;Q469&amp;R469&amp;S469&amp;T469</f>
        <v>CI_ Referenced_ Document. Revision_ Identification. Identifier</v>
      </c>
      <c r="X469" s="1" cm="1">
        <f t="array" ref="X469">_xlfn.IFS(LEN(K469)&gt;0,1,LEN(L469)&gt;0,2,LEN(M469)&gt;0,3,LEN(N469)&gt;0,4,LEN(O469)&gt;0,5,LEN(P469)&gt;0,6,LEN(Q469)&gt;0,7,LEN(R469)&gt;0,8,LEN(S469)&gt;0,9,LEN(T469)&gt;0,10,LEN(U469)&gt;0,11,LEN(V469)&gt;0,12,TRUE,13)</f>
        <v>10</v>
      </c>
      <c r="Y469" s="1" t="str">
        <f>IF(OR("ASMA"=D469,"MA"=D469),"rsm:","ram:")&amp;
IF("ABIE"=D469,
  SUBSTITUTE(
    SUBSTITUTE(
      SUBSTITUTE(W469,". Details","Type"),
      "_",""
    ),
    " ",""
  ),
  IF("ASMA"=D469,
  SUBSTITUTE(
    SUBSTITUTE(
      SUBSTITUTE(W469,". Details",""),
      "_",""
    ),
    " ",""
  ),
  SUBSTITUTE(
    SUBSTITUTE(
      SUBSTITUTE(
        SUBSTITUTE(
          SUBSTITUTE(
            SUBSTITUTE(
              MID(W469,FIND(".",W469)+2,LEN(W469)-FIND(".",W469)-1),
              "_",""
            ),
            "Identification",""
          ),
          "Text",""
        ),
        ".",""
      ),
      " ",""
    ),
    "Identifier","ID"
  )
))</f>
        <v>ram:RevisionID</v>
      </c>
      <c r="Z469" s="1" t="str">
        <f>Z$465&amp;"/"&amp;Y469</f>
        <v>//rsm:CIIHSupplyChainTradeTransaction/ram:IncludedCIILSupplyChainTradeLineItem/ram:SubordinateCIILBSubordinateTradeLineItem/ram:SpecifiedCIILBSupplyChainTradeAgreement/ram:AdditionalReferencedCIReferencedDocument/ram:RevisionID</v>
      </c>
      <c r="AA469" s="1" t="s">
        <v>4919</v>
      </c>
    </row>
    <row r="470" spans="1:27" ht="14.25" customHeight="1">
      <c r="A470" s="1">
        <v>577</v>
      </c>
      <c r="B470" s="1" t="s">
        <v>1595</v>
      </c>
      <c r="C470" s="1" t="s">
        <v>78</v>
      </c>
      <c r="D470" s="1" t="s">
        <v>11</v>
      </c>
      <c r="E470" s="3" t="s">
        <v>16</v>
      </c>
      <c r="G470" s="1" t="s">
        <v>793</v>
      </c>
      <c r="H470" s="1" t="s">
        <v>4526</v>
      </c>
      <c r="T470" t="s">
        <v>79</v>
      </c>
      <c r="W470" s="1" t="str">
        <f>K470&amp;L470&amp;M470&amp;N470&amp;O470&amp;P470&amp;Q470&amp;R470&amp;S470&amp;T470</f>
        <v>CI_ Referenced_ Document. Type. Code</v>
      </c>
      <c r="X470" s="1" cm="1">
        <f t="array" ref="X470">_xlfn.IFS(LEN(K470)&gt;0,1,LEN(L470)&gt;0,2,LEN(M470)&gt;0,3,LEN(N470)&gt;0,4,LEN(O470)&gt;0,5,LEN(P470)&gt;0,6,LEN(Q470)&gt;0,7,LEN(R470)&gt;0,8,LEN(S470)&gt;0,9,LEN(T470)&gt;0,10,LEN(U470)&gt;0,11,LEN(V470)&gt;0,12,TRUE,13)</f>
        <v>10</v>
      </c>
      <c r="Y470" s="1" t="str">
        <f>IF(OR("ASMA"=D470,"MA"=D470),"rsm:","ram:")&amp;
IF("ABIE"=D470,
  SUBSTITUTE(
    SUBSTITUTE(
      SUBSTITUTE(W470,". Details","Type"),
      "_",""
    ),
    " ",""
  ),
  IF("ASMA"=D470,
  SUBSTITUTE(
    SUBSTITUTE(
      SUBSTITUTE(W470,". Details",""),
      "_",""
    ),
    " ",""
  ),
  SUBSTITUTE(
    SUBSTITUTE(
      SUBSTITUTE(
        SUBSTITUTE(
          SUBSTITUTE(
            SUBSTITUTE(
              MID(W470,FIND(".",W470)+2,LEN(W470)-FIND(".",W470)-1),
              "_",""
            ),
            "Identification",""
          ),
          "Text",""
        ),
        ".",""
      ),
      " ",""
    ),
    "Identifier","ID"
  )
))</f>
        <v>ram:TypeCode</v>
      </c>
      <c r="Z470" s="1" t="str">
        <f>Z$465&amp;"/"&amp;Y470</f>
        <v>//rsm:CIIHSupplyChainTradeTransaction/ram:IncludedCIILSupplyChainTradeLineItem/ram:SubordinateCIILBSubordinateTradeLineItem/ram:SpecifiedCIILBSupplyChainTradeAgreement/ram:AdditionalReferencedCIReferencedDocument/ram:TypeCode</v>
      </c>
      <c r="AA470" s="1" t="s">
        <v>4920</v>
      </c>
    </row>
    <row r="471" spans="1:27" ht="14.25" customHeight="1">
      <c r="A471" s="1">
        <v>578</v>
      </c>
      <c r="B471" s="1" t="s">
        <v>1595</v>
      </c>
      <c r="C471" s="1" t="s">
        <v>81</v>
      </c>
      <c r="D471" s="1" t="s">
        <v>11</v>
      </c>
      <c r="E471" s="3" t="s">
        <v>16</v>
      </c>
      <c r="G471" s="1" t="s">
        <v>794</v>
      </c>
      <c r="H471" s="1" t="s">
        <v>795</v>
      </c>
      <c r="T471" t="s">
        <v>82</v>
      </c>
      <c r="W471" s="1" t="str">
        <f>K471&amp;L471&amp;M471&amp;N471&amp;O471&amp;P471&amp;Q471&amp;R471&amp;S471&amp;T471</f>
        <v>CI_ Referenced_ Document. Attachment. Binary Object</v>
      </c>
      <c r="X471" s="1" cm="1">
        <f t="array" ref="X471">_xlfn.IFS(LEN(K471)&gt;0,1,LEN(L471)&gt;0,2,LEN(M471)&gt;0,3,LEN(N471)&gt;0,4,LEN(O471)&gt;0,5,LEN(P471)&gt;0,6,LEN(Q471)&gt;0,7,LEN(R471)&gt;0,8,LEN(S471)&gt;0,9,LEN(T471)&gt;0,10,LEN(U471)&gt;0,11,LEN(V471)&gt;0,12,TRUE,13)</f>
        <v>10</v>
      </c>
      <c r="Y471" s="1" t="str">
        <f>IF(OR("ASMA"=D471,"MA"=D471),"rsm:","ram:")&amp;
IF("ABIE"=D471,
  SUBSTITUTE(
    SUBSTITUTE(
      SUBSTITUTE(W471,". Details","Type"),
      "_",""
    ),
    " ",""
  ),
  IF("ASMA"=D471,
  SUBSTITUTE(
    SUBSTITUTE(
      SUBSTITUTE(W471,". Details",""),
      "_",""
    ),
    " ",""
  ),
  SUBSTITUTE(
    SUBSTITUTE(
      SUBSTITUTE(
        SUBSTITUTE(
          SUBSTITUTE(
            SUBSTITUTE(
              MID(W471,FIND(".",W471)+2,LEN(W471)-FIND(".",W471)-1),
              "_",""
            ),
            "Identification",""
          ),
          "Text",""
        ),
        ".",""
      ),
      " ",""
    ),
    "Identifier","ID"
  )
))</f>
        <v>ram:AttachmentBinaryObject</v>
      </c>
      <c r="Z471" s="1" t="str">
        <f>Z$465&amp;"/"&amp;Y471</f>
        <v>//rsm:CIIHSupplyChainTradeTransaction/ram:IncludedCIILSupplyChainTradeLineItem/ram:SubordinateCIILBSubordinateTradeLineItem/ram:SpecifiedCIILBSupplyChainTradeAgreement/ram:AdditionalReferencedCIReferencedDocument/ram:AttachmentBinaryObject</v>
      </c>
      <c r="AA471" s="1" t="s">
        <v>4921</v>
      </c>
    </row>
    <row r="472" spans="1:27" ht="14.25" customHeight="1">
      <c r="A472" s="1">
        <v>579</v>
      </c>
      <c r="B472" s="1" t="s">
        <v>1595</v>
      </c>
      <c r="C472" s="1" t="s">
        <v>84</v>
      </c>
      <c r="D472" s="1" t="s">
        <v>11</v>
      </c>
      <c r="E472" s="3" t="s">
        <v>16</v>
      </c>
      <c r="G472" s="1" t="s">
        <v>796</v>
      </c>
      <c r="H472" s="1" t="s">
        <v>341</v>
      </c>
      <c r="T472" t="s">
        <v>85</v>
      </c>
      <c r="W472" s="1" t="str">
        <f>K472&amp;L472&amp;M472&amp;N472&amp;O472&amp;P472&amp;Q472&amp;R472&amp;S472&amp;T472</f>
        <v>CI_ Referenced_ Document. Subtype. Code</v>
      </c>
      <c r="X472" s="1" cm="1">
        <f t="array" ref="X472">_xlfn.IFS(LEN(K472)&gt;0,1,LEN(L472)&gt;0,2,LEN(M472)&gt;0,3,LEN(N472)&gt;0,4,LEN(O472)&gt;0,5,LEN(P472)&gt;0,6,LEN(Q472)&gt;0,7,LEN(R472)&gt;0,8,LEN(S472)&gt;0,9,LEN(T472)&gt;0,10,LEN(U472)&gt;0,11,LEN(V472)&gt;0,12,TRUE,13)</f>
        <v>10</v>
      </c>
      <c r="Y472" s="1" t="str">
        <f>IF(OR("ASMA"=D472,"MA"=D472),"rsm:","ram:")&amp;
IF("ABIE"=D472,
  SUBSTITUTE(
    SUBSTITUTE(
      SUBSTITUTE(W472,". Details","Type"),
      "_",""
    ),
    " ",""
  ),
  IF("ASMA"=D472,
  SUBSTITUTE(
    SUBSTITUTE(
      SUBSTITUTE(W472,". Details",""),
      "_",""
    ),
    " ",""
  ),
  SUBSTITUTE(
    SUBSTITUTE(
      SUBSTITUTE(
        SUBSTITUTE(
          SUBSTITUTE(
            SUBSTITUTE(
              MID(W472,FIND(".",W472)+2,LEN(W472)-FIND(".",W472)-1),
              "_",""
            ),
            "Identification",""
          ),
          "Text",""
        ),
        ".",""
      ),
      " ",""
    ),
    "Identifier","ID"
  )
))</f>
        <v>ram:SubtypeCode</v>
      </c>
      <c r="Z472" s="1" t="str">
        <f>Z$465&amp;"/"&amp;Y472</f>
        <v>//rsm:CIIHSupplyChainTradeTransaction/ram:IncludedCIILSupplyChainTradeLineItem/ram:SubordinateCIILBSubordinateTradeLineItem/ram:SpecifiedCIILBSupplyChainTradeAgreement/ram:AdditionalReferencedCIReferencedDocument/ram:SubtypeCode</v>
      </c>
      <c r="AA472" s="1" t="s">
        <v>4922</v>
      </c>
    </row>
    <row r="473" spans="1:27" ht="14.25" customHeight="1">
      <c r="A473" s="1">
        <v>580</v>
      </c>
      <c r="B473" s="1" t="s">
        <v>1595</v>
      </c>
      <c r="C473" s="1" t="s">
        <v>342</v>
      </c>
      <c r="D473" s="1" t="s">
        <v>19</v>
      </c>
      <c r="E473" s="3" t="s">
        <v>21</v>
      </c>
      <c r="G473" s="1" t="s">
        <v>797</v>
      </c>
      <c r="H473" s="1" t="s">
        <v>798</v>
      </c>
      <c r="R473" t="s">
        <v>1074</v>
      </c>
      <c r="W473" s="1" t="str">
        <f>K473&amp;L473&amp;M473&amp;N473&amp;O473&amp;P473&amp;Q473&amp;R473&amp;S473&amp;T473</f>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IF(OR("ASMA"=D473,"MA"=D473),"rsm:","ram:")&amp;
IF("ABIE"=D473,
  SUBSTITUTE(
    SUBSTITUTE(
      SUBSTITUTE(W473,". Details","Type"),
      "_",""
    ),
    " ",""
  ),
  IF("ASMA"=D473,
  SUBSTITUTE(
    SUBSTITUTE(
      SUBSTITUTE(W473,". Details",""),
      "_",""
    ),
    " ",""
  ),
  SUBSTITUTE(
    SUBSTITUTE(
      SUBSTITUTE(
        SUBSTITUTE(
          SUBSTITUTE(
            SUBSTITUTE(
              MID(W473,FIND(".",W473)+2,LEN(W473)-FIND(".",W473)-1),
              "_",""
            ),
            "Identification",""
          ),
          "Text",""
        ),
        ".",""
      ),
      " ",""
    ),
    "Identifier","ID"
  )
))</f>
        <v>ram:NetPriceProductCITradePrice</v>
      </c>
      <c r="Z473" s="1" t="str">
        <f>Z$440&amp;"/"&amp;Y473</f>
        <v>//rsm:CIIHSupplyChainTradeTransaction/ram:IncludedCIILSupplyChainTradeLineItem/ram:SubordinateCIILBSubordinateTradeLineItem/ram:SpecifiedCIILBSupplyChainTradeAgreement/ram:NetPriceProductCITradePrice</v>
      </c>
      <c r="AA473" s="1" t="s">
        <v>4923</v>
      </c>
    </row>
    <row r="474" spans="1:27" ht="14.25" customHeight="1">
      <c r="A474" s="1">
        <v>582</v>
      </c>
      <c r="B474" s="1" t="s">
        <v>1595</v>
      </c>
      <c r="C474" s="1" t="s">
        <v>800</v>
      </c>
      <c r="D474" s="1" t="s">
        <v>11</v>
      </c>
      <c r="E474" s="3" t="s">
        <v>16</v>
      </c>
      <c r="G474" s="1" t="s">
        <v>801</v>
      </c>
      <c r="H474" s="1" t="s">
        <v>802</v>
      </c>
      <c r="T474" t="s">
        <v>343</v>
      </c>
      <c r="W474" s="1" t="str">
        <f>K474&amp;L474&amp;M474&amp;N474&amp;O474&amp;P474&amp;Q474&amp;R474&amp;S474&amp;T474</f>
        <v>CI_ Trade_ Price. Type. Code</v>
      </c>
      <c r="X474" s="1" cm="1">
        <f t="array" ref="X474">_xlfn.IFS(LEN(K474)&gt;0,1,LEN(L474)&gt;0,2,LEN(M474)&gt;0,3,LEN(N474)&gt;0,4,LEN(O474)&gt;0,5,LEN(P474)&gt;0,6,LEN(Q474)&gt;0,7,LEN(R474)&gt;0,8,LEN(S474)&gt;0,9,LEN(T474)&gt;0,10,LEN(U474)&gt;0,11,LEN(V474)&gt;0,12,TRUE,13)</f>
        <v>10</v>
      </c>
      <c r="Y474" s="1" t="str">
        <f>IF(OR("ASMA"=D474,"MA"=D474),"rsm:","ram:")&amp;
IF("ABIE"=D474,
  SUBSTITUTE(
    SUBSTITUTE(
      SUBSTITUTE(W474,". Details","Type"),
      "_",""
    ),
    " ",""
  ),
  IF("ASMA"=D474,
  SUBSTITUTE(
    SUBSTITUTE(
      SUBSTITUTE(W474,". Details",""),
      "_",""
    ),
    " ",""
  ),
  SUBSTITUTE(
    SUBSTITUTE(
      SUBSTITUTE(
        SUBSTITUTE(
          SUBSTITUTE(
            SUBSTITUTE(
              MID(W474,FIND(".",W474)+2,LEN(W474)-FIND(".",W474)-1),
              "_",""
            ),
            "Identification",""
          ),
          "Text",""
        ),
        ".",""
      ),
      " ",""
    ),
    "Identifier","ID"
  )
))</f>
        <v>ram:TypeCode</v>
      </c>
      <c r="Z474" s="1" t="str">
        <f>Z$473&amp;"/"&amp;Y474</f>
        <v>//rsm:CIIHSupplyChainTradeTransaction/ram:IncludedCIILSupplyChainTradeLineItem/ram:SubordinateCIILBSubordinateTradeLineItem/ram:SpecifiedCIILBSupplyChainTradeAgreement/ram:NetPriceProductCITradePrice/ram:TypeCode</v>
      </c>
      <c r="AA474" s="1" t="s">
        <v>4924</v>
      </c>
    </row>
    <row r="475" spans="1:27" ht="14.25" customHeight="1">
      <c r="A475" s="1">
        <v>583</v>
      </c>
      <c r="B475" s="1" t="s">
        <v>1595</v>
      </c>
      <c r="C475" s="1" t="s">
        <v>344</v>
      </c>
      <c r="D475" s="1" t="s">
        <v>11</v>
      </c>
      <c r="E475" s="3" t="s">
        <v>21</v>
      </c>
      <c r="G475" s="1" t="s">
        <v>804</v>
      </c>
      <c r="H475" s="1" t="s">
        <v>805</v>
      </c>
      <c r="T475" t="s">
        <v>1075</v>
      </c>
      <c r="W475" s="1" t="str">
        <f>K475&amp;L475&amp;M475&amp;N475&amp;O475&amp;P475&amp;Q475&amp;R475&amp;S475&amp;T475</f>
        <v>CI_ Trade_ Price. Charge. Amount</v>
      </c>
      <c r="X475" s="1" cm="1">
        <f t="array" ref="X475">_xlfn.IFS(LEN(K475)&gt;0,1,LEN(L475)&gt;0,2,LEN(M475)&gt;0,3,LEN(N475)&gt;0,4,LEN(O475)&gt;0,5,LEN(P475)&gt;0,6,LEN(Q475)&gt;0,7,LEN(R475)&gt;0,8,LEN(S475)&gt;0,9,LEN(T475)&gt;0,10,LEN(U475)&gt;0,11,LEN(V475)&gt;0,12,TRUE,13)</f>
        <v>10</v>
      </c>
      <c r="Y475" s="1" t="str">
        <f>IF(OR("ASMA"=D475,"MA"=D475),"rsm:","ram:")&amp;
IF("ABIE"=D475,
  SUBSTITUTE(
    SUBSTITUTE(
      SUBSTITUTE(W475,". Details","Type"),
      "_",""
    ),
    " ",""
  ),
  IF("ASMA"=D475,
  SUBSTITUTE(
    SUBSTITUTE(
      SUBSTITUTE(W475,". Details",""),
      "_",""
    ),
    " ",""
  ),
  SUBSTITUTE(
    SUBSTITUTE(
      SUBSTITUTE(
        SUBSTITUTE(
          SUBSTITUTE(
            SUBSTITUTE(
              MID(W475,FIND(".",W475)+2,LEN(W475)-FIND(".",W475)-1),
              "_",""
            ),
            "Identification",""
          ),
          "Text",""
        ),
        ".",""
      ),
      " ",""
    ),
    "Identifier","ID"
  )
))</f>
        <v>ram:ChargeAmount</v>
      </c>
      <c r="Z475" s="1" t="str">
        <f>Z$473&amp;"/"&amp;Y475</f>
        <v>//rsm:CIIHSupplyChainTradeTransaction/ram:IncludedCIILSupplyChainTradeLineItem/ram:SubordinateCIILBSubordinateTradeLineItem/ram:SpecifiedCIILBSupplyChainTradeAgreement/ram:NetPriceProductCITradePrice/ram:ChargeAmount</v>
      </c>
      <c r="AA475" s="1" t="s">
        <v>4925</v>
      </c>
    </row>
    <row r="476" spans="1:27" ht="14.25" customHeight="1">
      <c r="A476" s="1">
        <v>584</v>
      </c>
      <c r="B476" s="1" t="s">
        <v>1595</v>
      </c>
      <c r="C476" s="1" t="s">
        <v>345</v>
      </c>
      <c r="D476" s="1" t="s">
        <v>11</v>
      </c>
      <c r="E476" s="3" t="s">
        <v>16</v>
      </c>
      <c r="G476" s="1" t="s">
        <v>806</v>
      </c>
      <c r="H476" s="1" t="s">
        <v>807</v>
      </c>
      <c r="T476" t="s">
        <v>1076</v>
      </c>
      <c r="W476" s="1" t="str">
        <f>K476&amp;L476&amp;M476&amp;N476&amp;O476&amp;P476&amp;Q476&amp;R476&amp;S476&amp;T476</f>
        <v>CI_ Trade_ Price. Basis. Quantity</v>
      </c>
      <c r="X476" s="1" cm="1">
        <f t="array" ref="X476">_xlfn.IFS(LEN(K476)&gt;0,1,LEN(L476)&gt;0,2,LEN(M476)&gt;0,3,LEN(N476)&gt;0,4,LEN(O476)&gt;0,5,LEN(P476)&gt;0,6,LEN(Q476)&gt;0,7,LEN(R476)&gt;0,8,LEN(S476)&gt;0,9,LEN(T476)&gt;0,10,LEN(U476)&gt;0,11,LEN(V476)&gt;0,12,TRUE,13)</f>
        <v>10</v>
      </c>
      <c r="Y476" s="1" t="str">
        <f>IF(OR("ASMA"=D476,"MA"=D476),"rsm:","ram:")&amp;
IF("ABIE"=D476,
  SUBSTITUTE(
    SUBSTITUTE(
      SUBSTITUTE(W476,". Details","Type"),
      "_",""
    ),
    " ",""
  ),
  IF("ASMA"=D476,
  SUBSTITUTE(
    SUBSTITUTE(
      SUBSTITUTE(W476,". Details",""),
      "_",""
    ),
    " ",""
  ),
  SUBSTITUTE(
    SUBSTITUTE(
      SUBSTITUTE(
        SUBSTITUTE(
          SUBSTITUTE(
            SUBSTITUTE(
              MID(W476,FIND(".",W476)+2,LEN(W476)-FIND(".",W476)-1),
              "_",""
            ),
            "Identification",""
          ),
          "Text",""
        ),
        ".",""
      ),
      " ",""
    ),
    "Identifier","ID"
  )
))</f>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4926</v>
      </c>
    </row>
    <row r="477" spans="1:27" ht="14.25" customHeight="1">
      <c r="A477" s="1">
        <v>585</v>
      </c>
      <c r="B477" s="1" t="s">
        <v>1595</v>
      </c>
      <c r="C477" s="1" t="s">
        <v>346</v>
      </c>
      <c r="D477" s="1" t="s">
        <v>19</v>
      </c>
      <c r="E477" s="3" t="s">
        <v>21</v>
      </c>
      <c r="G477" s="1" t="s">
        <v>808</v>
      </c>
      <c r="H477" s="1" t="s">
        <v>809</v>
      </c>
      <c r="P477" t="s">
        <v>1077</v>
      </c>
      <c r="W477" s="1" t="str">
        <f>K477&amp;L477&amp;M477&amp;N477&amp;O477&amp;P477&amp;Q477&amp;R477&amp;S477&amp;T477</f>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IF(OR("ASMA"=D477,"MA"=D477),"rsm:","ram:")&amp;
IF("ABIE"=D477,
  SUBSTITUTE(
    SUBSTITUTE(
      SUBSTITUTE(W477,". Details","Type"),
      "_",""
    ),
    " ",""
  ),
  IF("ASMA"=D477,
  SUBSTITUTE(
    SUBSTITUTE(
      SUBSTITUTE(W477,". Details",""),
      "_",""
    ),
    " ",""
  ),
  SUBSTITUTE(
    SUBSTITUTE(
      SUBSTITUTE(
        SUBSTITUTE(
          SUBSTITUTE(
            SUBSTITUTE(
              MID(W477,FIND(".",W477)+2,LEN(W477)-FIND(".",W477)-1),
              "_",""
            ),
            "Identification",""
          ),
          "Text",""
        ),
        ".",""
      ),
      " ",""
    ),
    "Identifier","ID"
  )
))</f>
        <v>ram:SpecifiedCIILBSupplyChainTradeDelivery</v>
      </c>
      <c r="Z477" s="1" t="str">
        <f>Z$433&amp;"/"&amp;Y477</f>
        <v>//rsm:CIIHSupplyChainTradeTransaction/ram:IncludedCIILSupplyChainTradeLineItem/ram:SubordinateCIILBSubordinateTradeLineItem/ram:SpecifiedCIILBSupplyChainTradeDelivery</v>
      </c>
      <c r="AA477" s="1" t="s">
        <v>4927</v>
      </c>
    </row>
    <row r="478" spans="1:27" ht="14.25" customHeight="1">
      <c r="A478" s="1">
        <v>587</v>
      </c>
      <c r="B478" s="1" t="s">
        <v>1595</v>
      </c>
      <c r="C478" s="1" t="s">
        <v>347</v>
      </c>
      <c r="D478" s="1" t="s">
        <v>11</v>
      </c>
      <c r="E478" s="3" t="s">
        <v>16</v>
      </c>
      <c r="G478" s="1" t="s">
        <v>811</v>
      </c>
      <c r="H478" s="1" t="s">
        <v>1079</v>
      </c>
      <c r="R478" t="s">
        <v>1078</v>
      </c>
      <c r="W478" s="1" t="str">
        <f>K478&amp;L478&amp;M478&amp;N478&amp;O478&amp;P478&amp;Q478&amp;R478&amp;S478&amp;T478</f>
        <v>CIILB_ Supply Chain_ Trade Delivery. Package. Quantity</v>
      </c>
      <c r="X478" s="1" cm="1">
        <f t="array" ref="X478">_xlfn.IFS(LEN(K478)&gt;0,1,LEN(L478)&gt;0,2,LEN(M478)&gt;0,3,LEN(N478)&gt;0,4,LEN(O478)&gt;0,5,LEN(P478)&gt;0,6,LEN(Q478)&gt;0,7,LEN(R478)&gt;0,8,LEN(S478)&gt;0,9,LEN(T478)&gt;0,10,LEN(U478)&gt;0,11,LEN(V478)&gt;0,12,TRUE,13)</f>
        <v>8</v>
      </c>
      <c r="Y478" s="1" t="str">
        <f>IF(OR("ASMA"=D478,"MA"=D478),"rsm:","ram:")&amp;
IF("ABIE"=D478,
  SUBSTITUTE(
    SUBSTITUTE(
      SUBSTITUTE(W478,". Details","Type"),
      "_",""
    ),
    " ",""
  ),
  IF("ASMA"=D478,
  SUBSTITUTE(
    SUBSTITUTE(
      SUBSTITUTE(W478,". Details",""),
      "_",""
    ),
    " ",""
  ),
  SUBSTITUTE(
    SUBSTITUTE(
      SUBSTITUTE(
        SUBSTITUTE(
          SUBSTITUTE(
            SUBSTITUTE(
              MID(W478,FIND(".",W478)+2,LEN(W478)-FIND(".",W478)-1),
              "_",""
            ),
            "Identification",""
          ),
          "Text",""
        ),
        ".",""
      ),
      " ",""
    ),
    "Identifier","ID"
  )
))</f>
        <v>ram:PackageQuantity</v>
      </c>
      <c r="Z478" s="1" t="str">
        <f>Z$477&amp;"/"&amp;Y478</f>
        <v>//rsm:CIIHSupplyChainTradeTransaction/ram:IncludedCIILSupplyChainTradeLineItem/ram:SubordinateCIILBSubordinateTradeLineItem/ram:SpecifiedCIILBSupplyChainTradeDelivery/ram:PackageQuantity</v>
      </c>
      <c r="AA478" s="1" t="s">
        <v>4928</v>
      </c>
    </row>
    <row r="479" spans="1:27" ht="14.25" customHeight="1">
      <c r="A479" s="1">
        <v>588</v>
      </c>
      <c r="B479" s="1" t="s">
        <v>1595</v>
      </c>
      <c r="C479" s="1" t="s">
        <v>348</v>
      </c>
      <c r="D479" s="1" t="s">
        <v>11</v>
      </c>
      <c r="E479" s="3" t="s">
        <v>16</v>
      </c>
      <c r="G479" s="1" t="s">
        <v>813</v>
      </c>
      <c r="H479" s="1" t="s">
        <v>1081</v>
      </c>
      <c r="R479" t="s">
        <v>1080</v>
      </c>
      <c r="W479" s="1" t="str">
        <f>K479&amp;L479&amp;M479&amp;N479&amp;O479&amp;P479&amp;Q479&amp;R479&amp;S479&amp;T479</f>
        <v>CIILB_ Supply Chain_ Trade Delivery. Product_ Unit. Quantity</v>
      </c>
      <c r="X479" s="1" cm="1">
        <f t="array" ref="X479">_xlfn.IFS(LEN(K479)&gt;0,1,LEN(L479)&gt;0,2,LEN(M479)&gt;0,3,LEN(N479)&gt;0,4,LEN(O479)&gt;0,5,LEN(P479)&gt;0,6,LEN(Q479)&gt;0,7,LEN(R479)&gt;0,8,LEN(S479)&gt;0,9,LEN(T479)&gt;0,10,LEN(U479)&gt;0,11,LEN(V479)&gt;0,12,TRUE,13)</f>
        <v>8</v>
      </c>
      <c r="Y479" s="1" t="str">
        <f>IF(OR("ASMA"=D479,"MA"=D479),"rsm:","ram:")&amp;
IF("ABIE"=D479,
  SUBSTITUTE(
    SUBSTITUTE(
      SUBSTITUTE(W479,". Details","Type"),
      "_",""
    ),
    " ",""
  ),
  IF("ASMA"=D479,
  SUBSTITUTE(
    SUBSTITUTE(
      SUBSTITUTE(W479,". Details",""),
      "_",""
    ),
    " ",""
  ),
  SUBSTITUTE(
    SUBSTITUTE(
      SUBSTITUTE(
        SUBSTITUTE(
          SUBSTITUTE(
            SUBSTITUTE(
              MID(W479,FIND(".",W479)+2,LEN(W479)-FIND(".",W479)-1),
              "_",""
            ),
            "Identification",""
          ),
          "Text",""
        ),
        ".",""
      ),
      " ",""
    ),
    "Identifier","ID"
  )
))</f>
        <v>ram:ProductUnitQuantity</v>
      </c>
      <c r="Z479" s="1" t="str">
        <f>Z$477&amp;"/"&amp;Y479</f>
        <v>//rsm:CIIHSupplyChainTradeTransaction/ram:IncludedCIILSupplyChainTradeLineItem/ram:SubordinateCIILBSubordinateTradeLineItem/ram:SpecifiedCIILBSupplyChainTradeDelivery/ram:ProductUnitQuantity</v>
      </c>
      <c r="AA479" s="1" t="s">
        <v>4929</v>
      </c>
    </row>
    <row r="480" spans="1:27" ht="14.25" customHeight="1">
      <c r="A480" s="1">
        <v>589</v>
      </c>
      <c r="B480" s="1" t="s">
        <v>1595</v>
      </c>
      <c r="C480" s="1" t="s">
        <v>349</v>
      </c>
      <c r="D480" s="1" t="s">
        <v>11</v>
      </c>
      <c r="E480" s="3" t="s">
        <v>16</v>
      </c>
      <c r="G480" s="1" t="s">
        <v>814</v>
      </c>
      <c r="H480" s="1" t="s">
        <v>5824</v>
      </c>
      <c r="R480" t="s">
        <v>1082</v>
      </c>
      <c r="W480" s="1" t="str">
        <f>K480&amp;L480&amp;M480&amp;N480&amp;O480&amp;P480&amp;Q480&amp;R480&amp;S480&amp;T480</f>
        <v>CIILB_ Supply Chain_ Trade Delivery. Per Package_ Unit. Quantity</v>
      </c>
      <c r="X480" s="1" cm="1">
        <f t="array" ref="X480">_xlfn.IFS(LEN(K480)&gt;0,1,LEN(L480)&gt;0,2,LEN(M480)&gt;0,3,LEN(N480)&gt;0,4,LEN(O480)&gt;0,5,LEN(P480)&gt;0,6,LEN(Q480)&gt;0,7,LEN(R480)&gt;0,8,LEN(S480)&gt;0,9,LEN(T480)&gt;0,10,LEN(U480)&gt;0,11,LEN(V480)&gt;0,12,TRUE,13)</f>
        <v>8</v>
      </c>
      <c r="Y480" s="1" t="str">
        <f>IF(OR("ASMA"=D480,"MA"=D480),"rsm:","ram:")&amp;
IF("ABIE"=D480,
  SUBSTITUTE(
    SUBSTITUTE(
      SUBSTITUTE(W480,". Details","Type"),
      "_",""
    ),
    " ",""
  ),
  IF("ASMA"=D480,
  SUBSTITUTE(
    SUBSTITUTE(
      SUBSTITUTE(W480,". Details",""),
      "_",""
    ),
    " ",""
  ),
  SUBSTITUTE(
    SUBSTITUTE(
      SUBSTITUTE(
        SUBSTITUTE(
          SUBSTITUTE(
            SUBSTITUTE(
              MID(W480,FIND(".",W480)+2,LEN(W480)-FIND(".",W480)-1),
              "_",""
            ),
            "Identification",""
          ),
          "Text",""
        ),
        ".",""
      ),
      " ",""
    ),
    "Identifier","ID"
  )
))</f>
        <v>ram:PerPackageUnitQuantity</v>
      </c>
      <c r="Z480" s="1" t="str">
        <f>Z$477&amp;"/"&amp;Y480</f>
        <v>//rsm:CIIHSupplyChainTradeTransaction/ram:IncludedCIILSupplyChainTradeLineItem/ram:SubordinateCIILBSubordinateTradeLineItem/ram:SpecifiedCIILBSupplyChainTradeDelivery/ram:PerPackageUnitQuantity</v>
      </c>
      <c r="AA480" s="1" t="s">
        <v>4930</v>
      </c>
    </row>
    <row r="481" spans="1:27" ht="14.25" customHeight="1">
      <c r="A481" s="1">
        <v>590</v>
      </c>
      <c r="B481" s="1" t="s">
        <v>1595</v>
      </c>
      <c r="C481" s="1" t="s">
        <v>350</v>
      </c>
      <c r="D481" s="1" t="s">
        <v>11</v>
      </c>
      <c r="E481" s="3" t="s">
        <v>21</v>
      </c>
      <c r="G481" s="1" t="s">
        <v>815</v>
      </c>
      <c r="H481" s="1" t="s">
        <v>351</v>
      </c>
      <c r="R481" t="s">
        <v>1083</v>
      </c>
      <c r="W481" s="1" t="str">
        <f>K481&amp;L481&amp;M481&amp;N481&amp;O481&amp;P481&amp;Q481&amp;R481&amp;S481&amp;T481</f>
        <v>CIILB_ Supply Chain_ Trade Delivery. Billed. Quantity</v>
      </c>
      <c r="X481" s="1" cm="1">
        <f t="array" ref="X481">_xlfn.IFS(LEN(K481)&gt;0,1,LEN(L481)&gt;0,2,LEN(M481)&gt;0,3,LEN(N481)&gt;0,4,LEN(O481)&gt;0,5,LEN(P481)&gt;0,6,LEN(Q481)&gt;0,7,LEN(R481)&gt;0,8,LEN(S481)&gt;0,9,LEN(T481)&gt;0,10,LEN(U481)&gt;0,11,LEN(V481)&gt;0,12,TRUE,13)</f>
        <v>8</v>
      </c>
      <c r="Y481" s="1" t="str">
        <f>IF(OR("ASMA"=D481,"MA"=D481),"rsm:","ram:")&amp;
IF("ABIE"=D481,
  SUBSTITUTE(
    SUBSTITUTE(
      SUBSTITUTE(W481,". Details","Type"),
      "_",""
    ),
    " ",""
  ),
  IF("ASMA"=D481,
  SUBSTITUTE(
    SUBSTITUTE(
      SUBSTITUTE(W481,". Details",""),
      "_",""
    ),
    " ",""
  ),
  SUBSTITUTE(
    SUBSTITUTE(
      SUBSTITUTE(
        SUBSTITUTE(
          SUBSTITUTE(
            SUBSTITUTE(
              MID(W481,FIND(".",W481)+2,LEN(W481)-FIND(".",W481)-1),
              "_",""
            ),
            "Identification",""
          ),
          "Text",""
        ),
        ".",""
      ),
      " ",""
    ),
    "Identifier","ID"
  )
))</f>
        <v>ram:BilledQuantity</v>
      </c>
      <c r="Z481" s="1" t="str">
        <f>Z$477&amp;"/"&amp;Y481</f>
        <v>//rsm:CIIHSupplyChainTradeTransaction/ram:IncludedCIILSupplyChainTradeLineItem/ram:SubordinateCIILBSubordinateTradeLineItem/ram:SpecifiedCIILBSupplyChainTradeDelivery/ram:BilledQuantity</v>
      </c>
      <c r="AA481" s="1" t="s">
        <v>4931</v>
      </c>
    </row>
    <row r="482" spans="1:27" ht="14.25" customHeight="1">
      <c r="A482" s="1">
        <v>591</v>
      </c>
      <c r="B482" s="1" t="s">
        <v>1595</v>
      </c>
      <c r="C482" s="1" t="s">
        <v>816</v>
      </c>
      <c r="D482" s="1" t="s">
        <v>19</v>
      </c>
      <c r="E482" s="3" t="s">
        <v>21</v>
      </c>
      <c r="G482" s="1" t="s">
        <v>817</v>
      </c>
      <c r="H482" s="1" t="s">
        <v>818</v>
      </c>
      <c r="P482" t="s">
        <v>1084</v>
      </c>
      <c r="W482" s="1" t="str">
        <f>K482&amp;L482&amp;M482&amp;N482&amp;O482&amp;P482&amp;Q482&amp;R482&amp;S482&amp;T482</f>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IF(OR("ASMA"=D482,"MA"=D482),"rsm:","ram:")&amp;
IF("ABIE"=D482,
  SUBSTITUTE(
    SUBSTITUTE(
      SUBSTITUTE(W482,". Details","Type"),
      "_",""
    ),
    " ",""
  ),
  IF("ASMA"=D482,
  SUBSTITUTE(
    SUBSTITUTE(
      SUBSTITUTE(W482,". Details",""),
      "_",""
    ),
    " ",""
  ),
  SUBSTITUTE(
    SUBSTITUTE(
      SUBSTITUTE(
        SUBSTITUTE(
          SUBSTITUTE(
            SUBSTITUTE(
              MID(W482,FIND(".",W482)+2,LEN(W482)-FIND(".",W482)-1),
              "_",""
            ),
            "Identification",""
          ),
          "Text",""
        ),
        ".",""
      ),
      " ",""
    ),
    "Identifier","ID"
  )
))</f>
        <v>ram:SpecifiedCIILBSupplyChainTradeSettlement</v>
      </c>
      <c r="Z482" s="1" t="str">
        <f>Z$433&amp;"/"&amp;Y482</f>
        <v>//rsm:CIIHSupplyChainTradeTransaction/ram:IncludedCIILSupplyChainTradeLineItem/ram:SubordinateCIILBSubordinateTradeLineItem/ram:SpecifiedCIILBSupplyChainTradeSettlement</v>
      </c>
      <c r="AA482" s="1" t="s">
        <v>4932</v>
      </c>
    </row>
    <row r="483" spans="1:27" ht="14.25" customHeight="1">
      <c r="A483" s="1">
        <v>593</v>
      </c>
      <c r="B483" s="1" t="s">
        <v>1595</v>
      </c>
      <c r="C483" s="1" t="s">
        <v>353</v>
      </c>
      <c r="D483" s="1" t="s">
        <v>11</v>
      </c>
      <c r="E483" s="3" t="s">
        <v>21</v>
      </c>
      <c r="G483" s="1" t="s">
        <v>820</v>
      </c>
      <c r="H483" s="1" t="s">
        <v>5825</v>
      </c>
      <c r="R483" t="s">
        <v>1085</v>
      </c>
      <c r="W483" s="1" t="str">
        <f>K483&amp;L483&amp;M483&amp;N483&amp;O483&amp;P483&amp;Q483&amp;R483&amp;S483&amp;T483</f>
        <v>CIILB_ Supply Chain_ Trade Settlement. Direction. Code</v>
      </c>
      <c r="X483" s="1" cm="1">
        <f t="array" ref="X483">_xlfn.IFS(LEN(K483)&gt;0,1,LEN(L483)&gt;0,2,LEN(M483)&gt;0,3,LEN(N483)&gt;0,4,LEN(O483)&gt;0,5,LEN(P483)&gt;0,6,LEN(Q483)&gt;0,7,LEN(R483)&gt;0,8,LEN(S483)&gt;0,9,LEN(T483)&gt;0,10,LEN(U483)&gt;0,11,LEN(V483)&gt;0,12,TRUE,13)</f>
        <v>8</v>
      </c>
      <c r="Y483" s="1" t="str">
        <f>IF(OR("ASMA"=D483,"MA"=D483),"rsm:","ram:")&amp;
IF("ABIE"=D483,
  SUBSTITUTE(
    SUBSTITUTE(
      SUBSTITUTE(W483,". Details","Type"),
      "_",""
    ),
    " ",""
  ),
  IF("ASMA"=D483,
  SUBSTITUTE(
    SUBSTITUTE(
      SUBSTITUTE(W483,". Details",""),
      "_",""
    ),
    " ",""
  ),
  SUBSTITUTE(
    SUBSTITUTE(
      SUBSTITUTE(
        SUBSTITUTE(
          SUBSTITUTE(
            SUBSTITUTE(
              MID(W483,FIND(".",W483)+2,LEN(W483)-FIND(".",W483)-1),
              "_",""
            ),
            "Identification",""
          ),
          "Text",""
        ),
        ".",""
      ),
      " ",""
    ),
    "Identifier","ID"
  )
))</f>
        <v>ram:DirectionCode</v>
      </c>
      <c r="Z483" s="1" t="str">
        <f>Z$482&amp;"/"&amp;Y483</f>
        <v>//rsm:CIIHSupplyChainTradeTransaction/ram:IncludedCIILSupplyChainTradeLineItem/ram:SubordinateCIILBSubordinateTradeLineItem/ram:SpecifiedCIILBSupplyChainTradeSettlement/ram:DirectionCode</v>
      </c>
      <c r="AA483" s="1" t="s">
        <v>4933</v>
      </c>
    </row>
    <row r="484" spans="1:27" ht="14.25" customHeight="1">
      <c r="A484" s="1">
        <v>594</v>
      </c>
      <c r="B484" s="1" t="s">
        <v>1595</v>
      </c>
      <c r="C484" s="1" t="s">
        <v>354</v>
      </c>
      <c r="D484" s="1" t="s">
        <v>19</v>
      </c>
      <c r="E484" s="3" t="s">
        <v>21</v>
      </c>
      <c r="G484" s="1" t="s">
        <v>821</v>
      </c>
      <c r="H484" s="1" t="s">
        <v>822</v>
      </c>
      <c r="R484" t="s">
        <v>355</v>
      </c>
      <c r="W484" s="1" t="str">
        <f>K484&amp;L484&amp;M484&amp;N484&amp;O484&amp;P484&amp;Q484&amp;R484&amp;S484&amp;T484</f>
        <v>CIILB_ Supply Chain_ Trade Settlement. Applicable. CI_ Trade_ Tax</v>
      </c>
      <c r="X484" s="1" cm="1">
        <f t="array" ref="X484">_xlfn.IFS(LEN(K484)&gt;0,1,LEN(L484)&gt;0,2,LEN(M484)&gt;0,3,LEN(N484)&gt;0,4,LEN(O484)&gt;0,5,LEN(P484)&gt;0,6,LEN(Q484)&gt;0,7,LEN(R484)&gt;0,8,LEN(S484)&gt;0,9,LEN(T484)&gt;0,10,LEN(U484)&gt;0,11,LEN(V484)&gt;0,12,TRUE,13)</f>
        <v>8</v>
      </c>
      <c r="Y484" s="1" t="str">
        <f>IF(OR("ASMA"=D484,"MA"=D484),"rsm:","ram:")&amp;
IF("ABIE"=D484,
  SUBSTITUTE(
    SUBSTITUTE(
      SUBSTITUTE(W484,". Details","Type"),
      "_",""
    ),
    " ",""
  ),
  IF("ASMA"=D484,
  SUBSTITUTE(
    SUBSTITUTE(
      SUBSTITUTE(W484,". Details",""),
      "_",""
    ),
    " ",""
  ),
  SUBSTITUTE(
    SUBSTITUTE(
      SUBSTITUTE(
        SUBSTITUTE(
          SUBSTITUTE(
            SUBSTITUTE(
              MID(W484,FIND(".",W484)+2,LEN(W484)-FIND(".",W484)-1),
              "_",""
            ),
            "Identification",""
          ),
          "Text",""
        ),
        ".",""
      ),
      " ",""
    ),
    "Identifier","ID"
  )
))</f>
        <v>ram:ApplicableCITradeTax</v>
      </c>
      <c r="Z484" s="1" t="str">
        <f>Z$482&amp;"/"&amp;Y484</f>
        <v>//rsm:CIIHSupplyChainTradeTransaction/ram:IncludedCIILSupplyChainTradeLineItem/ram:SubordinateCIILBSubordinateTradeLineItem/ram:SpecifiedCIILBSupplyChainTradeSettlement/ram:ApplicableCITradeTax</v>
      </c>
      <c r="AA484" s="1" t="s">
        <v>4934</v>
      </c>
    </row>
    <row r="485" spans="1:27" ht="14.25" customHeight="1">
      <c r="A485" s="1">
        <v>596</v>
      </c>
      <c r="B485" s="1" t="s">
        <v>1595</v>
      </c>
      <c r="C485" s="1" t="s">
        <v>312</v>
      </c>
      <c r="D485" s="1" t="s">
        <v>11</v>
      </c>
      <c r="E485" s="3" t="s">
        <v>16</v>
      </c>
      <c r="G485" s="1" t="s">
        <v>824</v>
      </c>
      <c r="H485" s="1" t="s">
        <v>645</v>
      </c>
      <c r="T485" t="s">
        <v>313</v>
      </c>
      <c r="W485" s="1" t="str">
        <f>K485&amp;L485&amp;M485&amp;N485&amp;O485&amp;P485&amp;Q485&amp;R485&amp;S485&amp;T485</f>
        <v>CI_ Trade_ Tax. Type. Code</v>
      </c>
      <c r="X485" s="1" cm="1">
        <f t="array" ref="X485">_xlfn.IFS(LEN(K485)&gt;0,1,LEN(L485)&gt;0,2,LEN(M485)&gt;0,3,LEN(N485)&gt;0,4,LEN(O485)&gt;0,5,LEN(P485)&gt;0,6,LEN(Q485)&gt;0,7,LEN(R485)&gt;0,8,LEN(S485)&gt;0,9,LEN(T485)&gt;0,10,LEN(U485)&gt;0,11,LEN(V485)&gt;0,12,TRUE,13)</f>
        <v>10</v>
      </c>
      <c r="Y485" s="1" t="str">
        <f>IF(OR("ASMA"=D485,"MA"=D485),"rsm:","ram:")&amp;
IF("ABIE"=D485,
  SUBSTITUTE(
    SUBSTITUTE(
      SUBSTITUTE(W485,". Details","Type"),
      "_",""
    ),
    " ",""
  ),
  IF("ASMA"=D485,
  SUBSTITUTE(
    SUBSTITUTE(
      SUBSTITUTE(W485,". Details",""),
      "_",""
    ),
    " ",""
  ),
  SUBSTITUTE(
    SUBSTITUTE(
      SUBSTITUTE(
        SUBSTITUTE(
          SUBSTITUTE(
            SUBSTITUTE(
              MID(W485,FIND(".",W485)+2,LEN(W485)-FIND(".",W485)-1),
              "_",""
            ),
            "Identification",""
          ),
          "Text",""
        ),
        ".",""
      ),
      " ",""
    ),
    "Identifier","ID"
  )
))</f>
        <v>ram:TypeCode</v>
      </c>
      <c r="Z485" s="1" t="str">
        <f>Z$484&amp;"/"&amp;Y485</f>
        <v>//rsm:CIIHSupplyChainTradeTransaction/ram:IncludedCIILSupplyChainTradeLineItem/ram:SubordinateCIILBSubordinateTradeLineItem/ram:SpecifiedCIILBSupplyChainTradeSettlement/ram:ApplicableCITradeTax/ram:TypeCode</v>
      </c>
      <c r="AA485" s="1" t="s">
        <v>4935</v>
      </c>
    </row>
    <row r="486" spans="1:27" ht="14.25" customHeight="1">
      <c r="A486" s="1">
        <v>597</v>
      </c>
      <c r="B486" s="1" t="s">
        <v>1595</v>
      </c>
      <c r="C486" s="1" t="s">
        <v>229</v>
      </c>
      <c r="D486" s="1" t="s">
        <v>11</v>
      </c>
      <c r="E486" s="3" t="s">
        <v>21</v>
      </c>
      <c r="G486" s="1" t="s">
        <v>5826</v>
      </c>
      <c r="H486" s="1" t="s">
        <v>5827</v>
      </c>
      <c r="T486" t="s">
        <v>230</v>
      </c>
      <c r="W486" s="1" t="str">
        <f>K486&amp;L486&amp;M486&amp;N486&amp;O486&amp;P486&amp;Q486&amp;R486&amp;S486&amp;T486</f>
        <v>CI_ Trade_ Tax. Basis. Amount</v>
      </c>
      <c r="X486" s="1" cm="1">
        <f t="array" ref="X486">_xlfn.IFS(LEN(K486)&gt;0,1,LEN(L486)&gt;0,2,LEN(M486)&gt;0,3,LEN(N486)&gt;0,4,LEN(O486)&gt;0,5,LEN(P486)&gt;0,6,LEN(Q486)&gt;0,7,LEN(R486)&gt;0,8,LEN(S486)&gt;0,9,LEN(T486)&gt;0,10,LEN(U486)&gt;0,11,LEN(V486)&gt;0,12,TRUE,13)</f>
        <v>10</v>
      </c>
      <c r="Y486" s="1" t="str">
        <f>IF(OR("ASMA"=D486,"MA"=D486),"rsm:","ram:")&amp;
IF("ABIE"=D486,
  SUBSTITUTE(
    SUBSTITUTE(
      SUBSTITUTE(W486,". Details","Type"),
      "_",""
    ),
    " ",""
  ),
  IF("ASMA"=D486,
  SUBSTITUTE(
    SUBSTITUTE(
      SUBSTITUTE(W486,". Details",""),
      "_",""
    ),
    " ",""
  ),
  SUBSTITUTE(
    SUBSTITUTE(
      SUBSTITUTE(
        SUBSTITUTE(
          SUBSTITUTE(
            SUBSTITUTE(
              MID(W486,FIND(".",W486)+2,LEN(W486)-FIND(".",W486)-1),
              "_",""
            ),
            "Identification",""
          ),
          "Text",""
        ),
        ".",""
      ),
      " ",""
    ),
    "Identifier","ID"
  )
))</f>
        <v>ram:BasisAmount</v>
      </c>
      <c r="Z486" s="1" t="str">
        <f>Z$484&amp;"/"&amp;Y486</f>
        <v>//rsm:CIIHSupplyChainTradeTransaction/ram:IncludedCIILSupplyChainTradeLineItem/ram:SubordinateCIILBSubordinateTradeLineItem/ram:SpecifiedCIILBSupplyChainTradeSettlement/ram:ApplicableCITradeTax/ram:BasisAmount</v>
      </c>
      <c r="AA486" s="1" t="s">
        <v>4936</v>
      </c>
    </row>
    <row r="487" spans="1:27" ht="14.25" customHeight="1">
      <c r="A487" s="1">
        <v>598</v>
      </c>
      <c r="B487" s="1" t="s">
        <v>1595</v>
      </c>
      <c r="C487" s="1" t="s">
        <v>231</v>
      </c>
      <c r="D487" s="1" t="s">
        <v>11</v>
      </c>
      <c r="E487" s="3" t="s">
        <v>21</v>
      </c>
      <c r="G487" s="1" t="s">
        <v>826</v>
      </c>
      <c r="H487" s="1" t="s">
        <v>827</v>
      </c>
      <c r="T487" t="s">
        <v>232</v>
      </c>
      <c r="W487" s="1" t="str">
        <f>K487&amp;L487&amp;M487&amp;N487&amp;O487&amp;P487&amp;Q487&amp;R487&amp;S487&amp;T487</f>
        <v>CI_ Trade_ Tax. Category. Code</v>
      </c>
      <c r="X487" s="1" cm="1">
        <f t="array" ref="X487">_xlfn.IFS(LEN(K487)&gt;0,1,LEN(L487)&gt;0,2,LEN(M487)&gt;0,3,LEN(N487)&gt;0,4,LEN(O487)&gt;0,5,LEN(P487)&gt;0,6,LEN(Q487)&gt;0,7,LEN(R487)&gt;0,8,LEN(S487)&gt;0,9,LEN(T487)&gt;0,10,LEN(U487)&gt;0,11,LEN(V487)&gt;0,12,TRUE,13)</f>
        <v>10</v>
      </c>
      <c r="Y487" s="1" t="str">
        <f>IF(OR("ASMA"=D487,"MA"=D487),"rsm:","ram:")&amp;
IF("ABIE"=D487,
  SUBSTITUTE(
    SUBSTITUTE(
      SUBSTITUTE(W487,". Details","Type"),
      "_",""
    ),
    " ",""
  ),
  IF("ASMA"=D487,
  SUBSTITUTE(
    SUBSTITUTE(
      SUBSTITUTE(W487,". Details",""),
      "_",""
    ),
    " ",""
  ),
  SUBSTITUTE(
    SUBSTITUTE(
      SUBSTITUTE(
        SUBSTITUTE(
          SUBSTITUTE(
            SUBSTITUTE(
              MID(W487,FIND(".",W487)+2,LEN(W487)-FIND(".",W487)-1),
              "_",""
            ),
            "Identification",""
          ),
          "Text",""
        ),
        ".",""
      ),
      " ",""
    ),
    "Identifier","ID"
  )
))</f>
        <v>ram:CategoryCode</v>
      </c>
      <c r="Z487" s="1" t="str">
        <f>Z$484&amp;"/"&amp;Y487</f>
        <v>//rsm:CIIHSupplyChainTradeTransaction/ram:IncludedCIILSupplyChainTradeLineItem/ram:SubordinateCIILBSubordinateTradeLineItem/ram:SpecifiedCIILBSupplyChainTradeSettlement/ram:ApplicableCITradeTax/ram:CategoryCode</v>
      </c>
      <c r="AA487" s="1" t="s">
        <v>4937</v>
      </c>
    </row>
    <row r="488" spans="1:27" ht="14.25" customHeight="1">
      <c r="A488" s="1">
        <v>599</v>
      </c>
      <c r="B488" s="1" t="s">
        <v>1595</v>
      </c>
      <c r="C488" s="1" t="s">
        <v>649</v>
      </c>
      <c r="D488" s="1" t="s">
        <v>11</v>
      </c>
      <c r="E488" s="3" t="s">
        <v>16</v>
      </c>
      <c r="G488" s="1" t="s">
        <v>828</v>
      </c>
      <c r="H488" s="1" t="s">
        <v>829</v>
      </c>
      <c r="T488" t="s">
        <v>238</v>
      </c>
      <c r="W488" s="1" t="str">
        <f>K488&amp;L488&amp;M488&amp;N488&amp;O488&amp;P488&amp;Q488&amp;R488&amp;S488&amp;T488</f>
        <v>CI_ Trade_ Tax. Category Name. Text</v>
      </c>
      <c r="X488" s="1" cm="1">
        <f t="array" ref="X488">_xlfn.IFS(LEN(K488)&gt;0,1,LEN(L488)&gt;0,2,LEN(M488)&gt;0,3,LEN(N488)&gt;0,4,LEN(O488)&gt;0,5,LEN(P488)&gt;0,6,LEN(Q488)&gt;0,7,LEN(R488)&gt;0,8,LEN(S488)&gt;0,9,LEN(T488)&gt;0,10,LEN(U488)&gt;0,11,LEN(V488)&gt;0,12,TRUE,13)</f>
        <v>10</v>
      </c>
      <c r="Y488" s="1" t="str">
        <f>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Z$484&amp;"/"&amp;Y488</f>
        <v>//rsm:CIIHSupplyChainTradeTransaction/ram:IncludedCIILSupplyChainTradeLineItem/ram:SubordinateCIILBSubordinateTradeLineItem/ram:SpecifiedCIILBSupplyChainTradeSettlement/ram:ApplicableCITradeTax/ram:CategoryName</v>
      </c>
      <c r="AA488" s="1" t="s">
        <v>4938</v>
      </c>
    </row>
    <row r="489" spans="1:27" ht="14.25" customHeight="1">
      <c r="A489" s="1">
        <v>600</v>
      </c>
      <c r="B489" s="1" t="s">
        <v>1595</v>
      </c>
      <c r="C489" s="1" t="s">
        <v>315</v>
      </c>
      <c r="D489" s="1" t="s">
        <v>11</v>
      </c>
      <c r="E489" s="3" t="s">
        <v>21</v>
      </c>
      <c r="G489" s="1" t="s">
        <v>830</v>
      </c>
      <c r="H489" s="1" t="s">
        <v>831</v>
      </c>
      <c r="T489" t="s">
        <v>989</v>
      </c>
      <c r="W489" s="1" t="str">
        <f>K489&amp;L489&amp;M489&amp;N489&amp;O489&amp;P489&amp;Q489&amp;R489&amp;S489&amp;T489</f>
        <v>CI_ Trade_ Tax. Rate_ Applicable. Percent</v>
      </c>
      <c r="X489" s="1" cm="1">
        <f t="array" ref="X489">_xlfn.IFS(LEN(K489)&gt;0,1,LEN(L489)&gt;0,2,LEN(M489)&gt;0,3,LEN(N489)&gt;0,4,LEN(O489)&gt;0,5,LEN(P489)&gt;0,6,LEN(Q489)&gt;0,7,LEN(R489)&gt;0,8,LEN(S489)&gt;0,9,LEN(T489)&gt;0,10,LEN(U489)&gt;0,11,LEN(V489)&gt;0,12,TRUE,13)</f>
        <v>10</v>
      </c>
      <c r="Y489" s="1" t="str">
        <f>IF(OR("ASMA"=D489,"MA"=D489),"rsm:","ram:")&amp;
IF("ABIE"=D489,
  SUBSTITUTE(
    SUBSTITUTE(
      SUBSTITUTE(W489,". Details","Type"),
      "_",""
    ),
    " ",""
  ),
  IF("ASMA"=D489,
  SUBSTITUTE(
    SUBSTITUTE(
      SUBSTITUTE(W489,". Details",""),
      "_",""
    ),
    " ",""
  ),
  SUBSTITUTE(
    SUBSTITUTE(
      SUBSTITUTE(
        SUBSTITUTE(
          SUBSTITUTE(
            SUBSTITUTE(
              MID(W489,FIND(".",W489)+2,LEN(W489)-FIND(".",W489)-1),
              "_",""
            ),
            "Identification",""
          ),
          "Text",""
        ),
        ".",""
      ),
      " ",""
    ),
    "Identifier","ID"
  )
))</f>
        <v>ram:RateApplicablePercent</v>
      </c>
      <c r="Z489" s="1" t="str">
        <f>Z$484&amp;"/"&amp;Y489</f>
        <v>//rsm:CIIHSupplyChainTradeTransaction/ram:IncludedCIILSupplyChainTradeLineItem/ram:SubordinateCIILBSubordinateTradeLineItem/ram:SpecifiedCIILBSupplyChainTradeSettlement/ram:ApplicableCITradeTax/ram:RateApplicablePercent</v>
      </c>
      <c r="AA489" s="1" t="s">
        <v>4939</v>
      </c>
    </row>
    <row r="490" spans="1:27" ht="14.25" customHeight="1">
      <c r="A490" s="1">
        <v>601</v>
      </c>
      <c r="B490" s="1" t="s">
        <v>1595</v>
      </c>
      <c r="C490" s="1" t="s">
        <v>653</v>
      </c>
      <c r="D490" s="1" t="s">
        <v>11</v>
      </c>
      <c r="E490" s="3" t="s">
        <v>16</v>
      </c>
      <c r="G490" s="1" t="s">
        <v>5828</v>
      </c>
      <c r="H490" s="1" t="s">
        <v>5829</v>
      </c>
      <c r="T490" t="s">
        <v>990</v>
      </c>
      <c r="W490" s="1" t="str">
        <f>K490&amp;L490&amp;M490&amp;N490&amp;O490&amp;P490&amp;Q490&amp;R490&amp;S490&amp;T490</f>
        <v>CI_ Trade_ Tax. Grand Total. Amount</v>
      </c>
      <c r="X490" s="1" cm="1">
        <f t="array" ref="X490">_xlfn.IFS(LEN(K490)&gt;0,1,LEN(L490)&gt;0,2,LEN(M490)&gt;0,3,LEN(N490)&gt;0,4,LEN(O490)&gt;0,5,LEN(P490)&gt;0,6,LEN(Q490)&gt;0,7,LEN(R490)&gt;0,8,LEN(S490)&gt;0,9,LEN(T490)&gt;0,10,LEN(U490)&gt;0,11,LEN(V490)&gt;0,12,TRUE,13)</f>
        <v>10</v>
      </c>
      <c r="Y490" s="1" t="str">
        <f>IF(OR("ASMA"=D490,"MA"=D490),"rsm:","ram:")&amp;
IF("ABIE"=D490,
  SUBSTITUTE(
    SUBSTITUTE(
      SUBSTITUTE(W490,". Details","Type"),
      "_",""
    ),
    " ",""
  ),
  IF("ASMA"=D490,
  SUBSTITUTE(
    SUBSTITUTE(
      SUBSTITUTE(W490,". Details",""),
      "_",""
    ),
    " ",""
  ),
  SUBSTITUTE(
    SUBSTITUTE(
      SUBSTITUTE(
        SUBSTITUTE(
          SUBSTITUTE(
            SUBSTITUTE(
              MID(W490,FIND(".",W490)+2,LEN(W490)-FIND(".",W490)-1),
              "_",""
            ),
            "Identification",""
          ),
          "Text",""
        ),
        ".",""
      ),
      " ",""
    ),
    "Identifier","ID"
  )
))</f>
        <v>ram:GrandTotalAmount</v>
      </c>
      <c r="Z490" s="1" t="str">
        <f>Z$484&amp;"/"&amp;Y490</f>
        <v>//rsm:CIIHSupplyChainTradeTransaction/ram:IncludedCIILSupplyChainTradeLineItem/ram:SubordinateCIILBSubordinateTradeLineItem/ram:SpecifiedCIILBSupplyChainTradeSettlement/ram:ApplicableCITradeTax/ram:GrandTotalAmount</v>
      </c>
      <c r="AA490" s="1" t="s">
        <v>4940</v>
      </c>
    </row>
    <row r="491" spans="1:27" ht="14.25" customHeight="1">
      <c r="A491" s="1">
        <v>602</v>
      </c>
      <c r="B491" s="1" t="s">
        <v>1595</v>
      </c>
      <c r="C491" s="1" t="s">
        <v>240</v>
      </c>
      <c r="D491" s="1" t="s">
        <v>11</v>
      </c>
      <c r="E491" s="3" t="s">
        <v>16</v>
      </c>
      <c r="G491" s="1" t="s">
        <v>833</v>
      </c>
      <c r="H491" s="1" t="s">
        <v>834</v>
      </c>
      <c r="T491" t="s">
        <v>317</v>
      </c>
      <c r="W491" s="1" t="str">
        <f>K491&amp;L491&amp;M491&amp;N491&amp;O491&amp;P491&amp;Q491&amp;R491&amp;S491&amp;T491</f>
        <v>CI_ Trade_ Tax. Local Tax System. Identifier</v>
      </c>
      <c r="X491" s="1" cm="1">
        <f t="array" ref="X491">_xlfn.IFS(LEN(K491)&gt;0,1,LEN(L491)&gt;0,2,LEN(M491)&gt;0,3,LEN(N491)&gt;0,4,LEN(O491)&gt;0,5,LEN(P491)&gt;0,6,LEN(Q491)&gt;0,7,LEN(R491)&gt;0,8,LEN(S491)&gt;0,9,LEN(T491)&gt;0,10,LEN(U491)&gt;0,11,LEN(V491)&gt;0,12,TRUE,13)</f>
        <v>10</v>
      </c>
      <c r="Y491" s="1" t="str">
        <f>IF(OR("ASMA"=D491,"MA"=D491),"rsm:","ram:")&amp;
IF("ABIE"=D491,
  SUBSTITUTE(
    SUBSTITUTE(
      SUBSTITUTE(W491,". Details","Type"),
      "_",""
    ),
    " ",""
  ),
  IF("ASMA"=D491,
  SUBSTITUTE(
    SUBSTITUTE(
      SUBSTITUTE(W491,". Details",""),
      "_",""
    ),
    " ",""
  ),
  SUBSTITUTE(
    SUBSTITUTE(
      SUBSTITUTE(
        SUBSTITUTE(
          SUBSTITUTE(
            SUBSTITUTE(
              MID(W491,FIND(".",W491)+2,LEN(W491)-FIND(".",W491)-1),
              "_",""
            ),
            "Identification",""
          ),
          "Text",""
        ),
        ".",""
      ),
      " ",""
    ),
    "Identifier","ID"
  )
))</f>
        <v>ram:LocalTaxSystemID</v>
      </c>
      <c r="Z491" s="1" t="str">
        <f>Z$484&amp;"/"&amp;Y491</f>
        <v>//rsm:CIIHSupplyChainTradeTransaction/ram:IncludedCIILSupplyChainTradeLineItem/ram:SubordinateCIILBSubordinateTradeLineItem/ram:SpecifiedCIILBSupplyChainTradeSettlement/ram:ApplicableCITradeTax/ram:LocalTaxSystemID</v>
      </c>
      <c r="AA491" s="1" t="s">
        <v>4941</v>
      </c>
    </row>
    <row r="492" spans="1:27" ht="14.25" customHeight="1">
      <c r="A492" s="1">
        <v>603</v>
      </c>
      <c r="B492" s="1" t="s">
        <v>1595</v>
      </c>
      <c r="C492" s="1" t="s">
        <v>357</v>
      </c>
      <c r="D492" s="1" t="s">
        <v>19</v>
      </c>
      <c r="E492" s="3" t="s">
        <v>65</v>
      </c>
      <c r="G492" s="1" t="s">
        <v>1087</v>
      </c>
      <c r="H492" s="1" t="s">
        <v>358</v>
      </c>
      <c r="R492" t="s">
        <v>1086</v>
      </c>
      <c r="W492" s="1" t="str">
        <f>K492&amp;L492&amp;M492&amp;N492&amp;O492&amp;P492&amp;Q492&amp;R492&amp;S492&amp;T492</f>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IF(OR("ASMA"=D492,"MA"=D492),"rsm:","ram:")&amp;
IF("ABIE"=D492,
  SUBSTITUTE(
    SUBSTITUTE(
      SUBSTITUTE(W492,". Details","Type"),
      "_",""
    ),
    " ",""
  ),
  IF("ASMA"=D492,
  SUBSTITUTE(
    SUBSTITUTE(
      SUBSTITUTE(W492,". Details",""),
      "_",""
    ),
    " ",""
  ),
  SUBSTITUTE(
    SUBSTITUTE(
      SUBSTITUTE(
        SUBSTITUTE(
          SUBSTITUTE(
            SUBSTITUTE(
              MID(W492,FIND(".",W492)+2,LEN(W492)-FIND(".",W492)-1),
              "_",""
            ),
            "Identification",""
          ),
          "Text",""
        ),
        ".",""
      ),
      " ",""
    ),
    "Identifier","ID"
  )
))</f>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4942</v>
      </c>
    </row>
    <row r="493" spans="1:27" ht="14.25" customHeight="1">
      <c r="A493" s="1">
        <v>605</v>
      </c>
      <c r="B493" s="1" t="s">
        <v>1595</v>
      </c>
      <c r="C493" s="1" t="s">
        <v>69</v>
      </c>
      <c r="D493" s="1" t="s">
        <v>11</v>
      </c>
      <c r="E493" s="3" t="s">
        <v>21</v>
      </c>
      <c r="G493" s="1" t="s">
        <v>1088</v>
      </c>
      <c r="H493" s="1" t="s">
        <v>1089</v>
      </c>
      <c r="T493" t="s">
        <v>70</v>
      </c>
      <c r="W493" s="1" t="str">
        <f>K493&amp;L493&amp;M493&amp;N493&amp;O493&amp;P493&amp;Q493&amp;R493&amp;S493&amp;T493</f>
        <v>CI_ Referenced_ Document. Issuer Assigned_ Identification. Identifier</v>
      </c>
      <c r="X493" s="1" cm="1">
        <f t="array" ref="X493">_xlfn.IFS(LEN(K493)&gt;0,1,LEN(L493)&gt;0,2,LEN(M493)&gt;0,3,LEN(N493)&gt;0,4,LEN(O493)&gt;0,5,LEN(P493)&gt;0,6,LEN(Q493)&gt;0,7,LEN(R493)&gt;0,8,LEN(S493)&gt;0,9,LEN(T493)&gt;0,10,LEN(U493)&gt;0,11,LEN(V493)&gt;0,12,TRUE,13)</f>
        <v>10</v>
      </c>
      <c r="Y493" s="1" t="str">
        <f>IF(OR("ASMA"=D493,"MA"=D493),"rsm:","ram:")&amp;
IF("ABIE"=D493,
  SUBSTITUTE(
    SUBSTITUTE(
      SUBSTITUTE(W493,". Details","Type"),
      "_",""
    ),
    " ",""
  ),
  IF("ASMA"=D493,
  SUBSTITUTE(
    SUBSTITUTE(
      SUBSTITUTE(W493,". Details",""),
      "_",""
    ),
    " ",""
  ),
  SUBSTITUTE(
    SUBSTITUTE(
      SUBSTITUTE(
        SUBSTITUTE(
          SUBSTITUTE(
            SUBSTITUTE(
              MID(W493,FIND(".",W493)+2,LEN(W493)-FIND(".",W493)-1),
              "_",""
            ),
            "Identification",""
          ),
          "Text",""
        ),
        ".",""
      ),
      " ",""
    ),
    "Identifier","ID"
  )
))</f>
        <v>ram:IssuerAssignedID</v>
      </c>
      <c r="Z493" s="1" t="str">
        <f>Z$492&amp;"/"&amp;Y493</f>
        <v>//rsm:CIIHSupplyChainTradeTransaction/ram:IncludedCIILSupplyChainTradeLineItem/ram:SubordinateCIILBSubordinateTradeLineItem/ram:SpecifiedCIILBSupplyChainTradeSettlement/ram:InvoiceReferencedCIReferencedDocument/ram:IssuerAssignedID</v>
      </c>
      <c r="AA493" s="1" t="s">
        <v>4943</v>
      </c>
    </row>
    <row r="494" spans="1:27" ht="14.25" customHeight="1">
      <c r="A494" s="1">
        <v>606</v>
      </c>
      <c r="B494" s="1" t="s">
        <v>1595</v>
      </c>
      <c r="C494" s="1" t="s">
        <v>71</v>
      </c>
      <c r="D494" s="1" t="s">
        <v>11</v>
      </c>
      <c r="E494" s="3" t="s">
        <v>16</v>
      </c>
      <c r="G494" s="1" t="s">
        <v>1090</v>
      </c>
      <c r="H494" s="1" t="s">
        <v>1091</v>
      </c>
      <c r="T494" t="s">
        <v>72</v>
      </c>
      <c r="W494" s="1" t="str">
        <f>K494&amp;L494&amp;M494&amp;N494&amp;O494&amp;P494&amp;Q494&amp;R494&amp;S494&amp;T494</f>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Z$492&amp;"/"&amp;Y494</f>
        <v>//rsm:CIIHSupplyChainTradeTransaction/ram:IncludedCIILSupplyChainTradeLineItem/ram:SubordinateCIILBSubordinateTradeLineItem/ram:SpecifiedCIILBSupplyChainTradeSettlement/ram:InvoiceReferencedCIReferencedDocument/ram:IssueDateTime/udt:DateTimeString</v>
      </c>
      <c r="AA494" s="1" t="s">
        <v>5717</v>
      </c>
    </row>
    <row r="495" spans="1:27" ht="14.25" customHeight="1">
      <c r="A495" s="1">
        <v>607</v>
      </c>
      <c r="B495" s="1" t="s">
        <v>1595</v>
      </c>
      <c r="C495" s="1" t="s">
        <v>359</v>
      </c>
      <c r="D495" s="1" t="s">
        <v>11</v>
      </c>
      <c r="E495" s="3" t="s">
        <v>21</v>
      </c>
      <c r="G495" s="1" t="s">
        <v>1092</v>
      </c>
      <c r="H495" s="1" t="s">
        <v>1093</v>
      </c>
      <c r="T495" t="s">
        <v>338</v>
      </c>
      <c r="W495" s="1" t="str">
        <f>K495&amp;L495&amp;M495&amp;N495&amp;O495&amp;P495&amp;Q495&amp;R495&amp;S495&amp;T495</f>
        <v>CI_ Referenced_ Document. Line. Identifier</v>
      </c>
      <c r="X495" s="1" cm="1">
        <f t="array" ref="X495">_xlfn.IFS(LEN(K495)&gt;0,1,LEN(L495)&gt;0,2,LEN(M495)&gt;0,3,LEN(N495)&gt;0,4,LEN(O495)&gt;0,5,LEN(P495)&gt;0,6,LEN(Q495)&gt;0,7,LEN(R495)&gt;0,8,LEN(S495)&gt;0,9,LEN(T495)&gt;0,10,LEN(U495)&gt;0,11,LEN(V495)&gt;0,12,TRUE,13)</f>
        <v>10</v>
      </c>
      <c r="Y495" s="1" t="str">
        <f>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Z$492&amp;"/"&amp;Y495</f>
        <v>//rsm:CIIHSupplyChainTradeTransaction/ram:IncludedCIILSupplyChainTradeLineItem/ram:SubordinateCIILBSubordinateTradeLineItem/ram:SpecifiedCIILBSupplyChainTradeSettlement/ram:InvoiceReferencedCIReferencedDocument/ram:LineID</v>
      </c>
      <c r="AA495" s="1" t="s">
        <v>4944</v>
      </c>
    </row>
    <row r="496" spans="1:27" ht="14.25" customHeight="1">
      <c r="A496" s="1">
        <v>608</v>
      </c>
      <c r="B496" s="1" t="s">
        <v>1595</v>
      </c>
      <c r="C496" s="1" t="s">
        <v>74</v>
      </c>
      <c r="D496" s="1" t="s">
        <v>11</v>
      </c>
      <c r="E496" s="3" t="s">
        <v>16</v>
      </c>
      <c r="G496" s="1" t="s">
        <v>1094</v>
      </c>
      <c r="H496" s="1" t="s">
        <v>1095</v>
      </c>
      <c r="T496" t="s">
        <v>75</v>
      </c>
      <c r="W496" s="1" t="str">
        <f>K496&amp;L496&amp;M496&amp;N496&amp;O496&amp;P496&amp;Q496&amp;R496&amp;S496&amp;T496</f>
        <v>CI_ Referenced_ Document. Revision_ Identification. Identifier</v>
      </c>
      <c r="X496" s="1" cm="1">
        <f t="array" ref="X496">_xlfn.IFS(LEN(K496)&gt;0,1,LEN(L496)&gt;0,2,LEN(M496)&gt;0,3,LEN(N496)&gt;0,4,LEN(O496)&gt;0,5,LEN(P496)&gt;0,6,LEN(Q496)&gt;0,7,LEN(R496)&gt;0,8,LEN(S496)&gt;0,9,LEN(T496)&gt;0,10,LEN(U496)&gt;0,11,LEN(V496)&gt;0,12,TRUE,13)</f>
        <v>10</v>
      </c>
      <c r="Y496" s="1" t="str">
        <f>IF(OR("ASMA"=D496,"MA"=D496),"rsm:","ram:")&amp;
IF("ABIE"=D496,
  SUBSTITUTE(
    SUBSTITUTE(
      SUBSTITUTE(W496,". Details","Type"),
      "_",""
    ),
    " ",""
  ),
  IF("ASMA"=D496,
  SUBSTITUTE(
    SUBSTITUTE(
      SUBSTITUTE(W496,". Details",""),
      "_",""
    ),
    " ",""
  ),
  SUBSTITUTE(
    SUBSTITUTE(
      SUBSTITUTE(
        SUBSTITUTE(
          SUBSTITUTE(
            SUBSTITUTE(
              MID(W496,FIND(".",W496)+2,LEN(W496)-FIND(".",W496)-1),
              "_",""
            ),
            "Identification",""
          ),
          "Text",""
        ),
        ".",""
      ),
      " ",""
    ),
    "Identifier","ID"
  )
))</f>
        <v>ram:RevisionID</v>
      </c>
      <c r="Z496" s="1" t="str">
        <f>Z$492&amp;"/"&amp;Y496</f>
        <v>//rsm:CIIHSupplyChainTradeTransaction/ram:IncludedCIILSupplyChainTradeLineItem/ram:SubordinateCIILBSubordinateTradeLineItem/ram:SpecifiedCIILBSupplyChainTradeSettlement/ram:InvoiceReferencedCIReferencedDocument/ram:RevisionID</v>
      </c>
      <c r="AA496" s="1" t="s">
        <v>4945</v>
      </c>
    </row>
    <row r="497" spans="1:27" ht="14.25" customHeight="1">
      <c r="A497" s="1">
        <v>609</v>
      </c>
      <c r="B497" s="1" t="s">
        <v>1595</v>
      </c>
      <c r="C497" s="1" t="s">
        <v>76</v>
      </c>
      <c r="D497" s="1" t="s">
        <v>11</v>
      </c>
      <c r="E497" s="3" t="s">
        <v>16</v>
      </c>
      <c r="G497" s="1" t="s">
        <v>1096</v>
      </c>
      <c r="H497" s="1" t="s">
        <v>1097</v>
      </c>
      <c r="T497" t="s">
        <v>77</v>
      </c>
      <c r="W497" s="1" t="str">
        <f>K497&amp;L497&amp;M497&amp;N497&amp;O497&amp;P497&amp;Q497&amp;R497&amp;S497&amp;T497</f>
        <v>CI_ Referenced_ Document. Information. Text</v>
      </c>
      <c r="X497" s="1" cm="1">
        <f t="array" ref="X497">_xlfn.IFS(LEN(K497)&gt;0,1,LEN(L497)&gt;0,2,LEN(M497)&gt;0,3,LEN(N497)&gt;0,4,LEN(O497)&gt;0,5,LEN(P497)&gt;0,6,LEN(Q497)&gt;0,7,LEN(R497)&gt;0,8,LEN(S497)&gt;0,9,LEN(T497)&gt;0,10,LEN(U497)&gt;0,11,LEN(V497)&gt;0,12,TRUE,13)</f>
        <v>10</v>
      </c>
      <c r="Y497" s="1" t="str">
        <f>IF(OR("ASMA"=D497,"MA"=D497),"rsm:","ram:")&amp;
IF("ABIE"=D497,
  SUBSTITUTE(
    SUBSTITUTE(
      SUBSTITUTE(W497,". Details","Type"),
      "_",""
    ),
    " ",""
  ),
  IF("ASMA"=D497,
  SUBSTITUTE(
    SUBSTITUTE(
      SUBSTITUTE(W497,". Details",""),
      "_",""
    ),
    " ",""
  ),
  SUBSTITUTE(
    SUBSTITUTE(
      SUBSTITUTE(
        SUBSTITUTE(
          SUBSTITUTE(
            SUBSTITUTE(
              MID(W497,FIND(".",W497)+2,LEN(W497)-FIND(".",W497)-1),
              "_",""
            ),
            "Identification",""
          ),
          "Text",""
        ),
        ".",""
      ),
      " ",""
    ),
    "Identifier","ID"
  )
))</f>
        <v>ram:Information</v>
      </c>
      <c r="Z497" s="1" t="str">
        <f>Z$492&amp;"/"&amp;Y497</f>
        <v>//rsm:CIIHSupplyChainTradeTransaction/ram:IncludedCIILSupplyChainTradeLineItem/ram:SubordinateCIILBSubordinateTradeLineItem/ram:SpecifiedCIILBSupplyChainTradeSettlement/ram:InvoiceReferencedCIReferencedDocument/ram:Information</v>
      </c>
      <c r="AA497" s="1" t="s">
        <v>4946</v>
      </c>
    </row>
    <row r="498" spans="1:27" ht="14.25" customHeight="1">
      <c r="A498" s="1">
        <v>610</v>
      </c>
      <c r="B498" s="1" t="s">
        <v>1595</v>
      </c>
      <c r="C498" s="1" t="s">
        <v>78</v>
      </c>
      <c r="D498" s="1" t="s">
        <v>11</v>
      </c>
      <c r="E498" s="3" t="s">
        <v>16</v>
      </c>
      <c r="G498" s="1" t="s">
        <v>793</v>
      </c>
      <c r="H498" s="1" t="s">
        <v>4536</v>
      </c>
      <c r="T498" t="s">
        <v>79</v>
      </c>
      <c r="W498" s="1" t="str">
        <f>K498&amp;L498&amp;M498&amp;N498&amp;O498&amp;P498&amp;Q498&amp;R498&amp;S498&amp;T498</f>
        <v>CI_ Referenced_ Document. Type. Code</v>
      </c>
      <c r="X498" s="1" cm="1">
        <f t="array" ref="X498">_xlfn.IFS(LEN(K498)&gt;0,1,LEN(L498)&gt;0,2,LEN(M498)&gt;0,3,LEN(N498)&gt;0,4,LEN(O498)&gt;0,5,LEN(P498)&gt;0,6,LEN(Q498)&gt;0,7,LEN(R498)&gt;0,8,LEN(S498)&gt;0,9,LEN(T498)&gt;0,10,LEN(U498)&gt;0,11,LEN(V498)&gt;0,12,TRUE,13)</f>
        <v>10</v>
      </c>
      <c r="Y498" s="1" t="str">
        <f>IF(OR("ASMA"=D498,"MA"=D498),"rsm:","ram:")&amp;
IF("ABIE"=D498,
  SUBSTITUTE(
    SUBSTITUTE(
      SUBSTITUTE(W498,". Details","Type"),
      "_",""
    ),
    " ",""
  ),
  IF("ASMA"=D498,
  SUBSTITUTE(
    SUBSTITUTE(
      SUBSTITUTE(W498,". Details",""),
      "_",""
    ),
    " ",""
  ),
  SUBSTITUTE(
    SUBSTITUTE(
      SUBSTITUTE(
        SUBSTITUTE(
          SUBSTITUTE(
            SUBSTITUTE(
              MID(W498,FIND(".",W498)+2,LEN(W498)-FIND(".",W498)-1),
              "_",""
            ),
            "Identification",""
          ),
          "Text",""
        ),
        ".",""
      ),
      " ",""
    ),
    "Identifier","ID"
  )
))</f>
        <v>ram:TypeCode</v>
      </c>
      <c r="Z498" s="1" t="str">
        <f>Z$492&amp;"/"&amp;Y498</f>
        <v>//rsm:CIIHSupplyChainTradeTransaction/ram:IncludedCIILSupplyChainTradeLineItem/ram:SubordinateCIILBSubordinateTradeLineItem/ram:SpecifiedCIILBSupplyChainTradeSettlement/ram:InvoiceReferencedCIReferencedDocument/ram:TypeCode</v>
      </c>
      <c r="AA498" s="1" t="s">
        <v>4947</v>
      </c>
    </row>
    <row r="499" spans="1:27" ht="14.25" customHeight="1">
      <c r="A499" s="1">
        <v>611</v>
      </c>
      <c r="B499" s="1" t="s">
        <v>1595</v>
      </c>
      <c r="C499" s="1" t="s">
        <v>1098</v>
      </c>
      <c r="D499" s="1" t="s">
        <v>11</v>
      </c>
      <c r="E499" s="3" t="s">
        <v>21</v>
      </c>
      <c r="G499" s="1" t="s">
        <v>1099</v>
      </c>
      <c r="H499" s="1" t="s">
        <v>1100</v>
      </c>
      <c r="T499" t="s">
        <v>360</v>
      </c>
      <c r="W499" s="1" t="str">
        <f>K499&amp;L499&amp;M499&amp;N499&amp;O499&amp;P499&amp;Q499&amp;R499&amp;S499&amp;T499</f>
        <v>CI_ Referenced_ Document. Subordinate Line. Identifier</v>
      </c>
      <c r="X499" s="1" cm="1">
        <f t="array" ref="X499">_xlfn.IFS(LEN(K499)&gt;0,1,LEN(L499)&gt;0,2,LEN(M499)&gt;0,3,LEN(N499)&gt;0,4,LEN(O499)&gt;0,5,LEN(P499)&gt;0,6,LEN(Q499)&gt;0,7,LEN(R499)&gt;0,8,LEN(S499)&gt;0,9,LEN(T499)&gt;0,10,LEN(U499)&gt;0,11,LEN(V499)&gt;0,12,TRUE,13)</f>
        <v>10</v>
      </c>
      <c r="Y499" s="1" t="str">
        <f>IF(OR("ASMA"=D499,"MA"=D499),"rsm:","ram:")&amp;
IF("ABIE"=D499,
  SUBSTITUTE(
    SUBSTITUTE(
      SUBSTITUTE(W499,". Details","Type"),
      "_",""
    ),
    " ",""
  ),
  IF("ASMA"=D499,
  SUBSTITUTE(
    SUBSTITUTE(
      SUBSTITUTE(W499,". Details",""),
      "_",""
    ),
    " ",""
  ),
  SUBSTITUTE(
    SUBSTITUTE(
      SUBSTITUTE(
        SUBSTITUTE(
          SUBSTITUTE(
            SUBSTITUTE(
              MID(W499,FIND(".",W499)+2,LEN(W499)-FIND(".",W499)-1),
              "_",""
            ),
            "Identification",""
          ),
          "Text",""
        ),
        ".",""
      ),
      " ",""
    ),
    "Identifier","ID"
  )
))</f>
        <v>ram:SubordinateLineID</v>
      </c>
      <c r="Z499" s="1" t="str">
        <f>Z$492&amp;"/"&amp;Y499</f>
        <v>//rsm:CIIHSupplyChainTradeTransaction/ram:IncludedCIILSupplyChainTradeLineItem/ram:SubordinateCIILBSubordinateTradeLineItem/ram:SpecifiedCIILBSupplyChainTradeSettlement/ram:InvoiceReferencedCIReferencedDocument/ram:SubordinateLineID</v>
      </c>
      <c r="AA499" s="1" t="s">
        <v>4948</v>
      </c>
    </row>
    <row r="500" spans="1:27" ht="14.25" customHeight="1">
      <c r="A500" s="1">
        <v>612</v>
      </c>
      <c r="B500" s="1" t="s">
        <v>1595</v>
      </c>
      <c r="C500" s="1" t="s">
        <v>84</v>
      </c>
      <c r="D500" s="1" t="s">
        <v>11</v>
      </c>
      <c r="E500" s="3" t="s">
        <v>16</v>
      </c>
      <c r="G500" s="1" t="s">
        <v>796</v>
      </c>
      <c r="H500" s="1" t="s">
        <v>1101</v>
      </c>
      <c r="T500" t="s">
        <v>85</v>
      </c>
      <c r="W500" s="1" t="str">
        <f>K500&amp;L500&amp;M500&amp;N500&amp;O500&amp;P500&amp;Q500&amp;R500&amp;S500&amp;T500</f>
        <v>CI_ Referenced_ Document. Subtype. Code</v>
      </c>
      <c r="X500" s="1" cm="1">
        <f t="array" ref="X500">_xlfn.IFS(LEN(K500)&gt;0,1,LEN(L500)&gt;0,2,LEN(M500)&gt;0,3,LEN(N500)&gt;0,4,LEN(O500)&gt;0,5,LEN(P500)&gt;0,6,LEN(Q500)&gt;0,7,LEN(R500)&gt;0,8,LEN(S500)&gt;0,9,LEN(T500)&gt;0,10,LEN(U500)&gt;0,11,LEN(V500)&gt;0,12,TRUE,13)</f>
        <v>10</v>
      </c>
      <c r="Y500" s="1" t="str">
        <f>IF(OR("ASMA"=D500,"MA"=D500),"rsm:","ram:")&amp;
IF("ABIE"=D500,
  SUBSTITUTE(
    SUBSTITUTE(
      SUBSTITUTE(W500,". Details","Type"),
      "_",""
    ),
    " ",""
  ),
  IF("ASMA"=D500,
  SUBSTITUTE(
    SUBSTITUTE(
      SUBSTITUTE(W500,". Details",""),
      "_",""
    ),
    " ",""
  ),
  SUBSTITUTE(
    SUBSTITUTE(
      SUBSTITUTE(
        SUBSTITUTE(
          SUBSTITUTE(
            SUBSTITUTE(
              MID(W500,FIND(".",W500)+2,LEN(W500)-FIND(".",W500)-1),
              "_",""
            ),
            "Identification",""
          ),
          "Text",""
        ),
        ".",""
      ),
      " ",""
    ),
    "Identifier","ID"
  )
))</f>
        <v>ram:SubtypeCode</v>
      </c>
      <c r="Z500" s="1" t="str">
        <f>Z$492&amp;"/"&amp;Y500</f>
        <v>//rsm:CIIHSupplyChainTradeTransaction/ram:IncludedCIILSupplyChainTradeLineItem/ram:SubordinateCIILBSubordinateTradeLineItem/ram:SpecifiedCIILBSupplyChainTradeSettlement/ram:InvoiceReferencedCIReferencedDocument/ram:SubtypeCode</v>
      </c>
      <c r="AA500" s="1" t="s">
        <v>4949</v>
      </c>
    </row>
    <row r="501" spans="1:27" ht="14.25" customHeight="1">
      <c r="A501" s="1">
        <v>613</v>
      </c>
      <c r="B501" s="1" t="s">
        <v>1595</v>
      </c>
      <c r="C501" s="1" t="s">
        <v>361</v>
      </c>
      <c r="D501" s="1" t="s">
        <v>19</v>
      </c>
      <c r="E501" s="3" t="s">
        <v>65</v>
      </c>
      <c r="G501" s="1" t="s">
        <v>3846</v>
      </c>
      <c r="H501" s="1" t="s">
        <v>5830</v>
      </c>
      <c r="R501" t="s">
        <v>1102</v>
      </c>
      <c r="W501" s="1" t="str">
        <f>K501&amp;L501&amp;M501&amp;N501&amp;O501&amp;P501&amp;Q501&amp;R501&amp;S501&amp;T501</f>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5840</v>
      </c>
    </row>
    <row r="502" spans="1:27" ht="14.25" customHeight="1">
      <c r="A502" s="1">
        <v>615</v>
      </c>
      <c r="B502" s="1" t="s">
        <v>1595</v>
      </c>
      <c r="C502" s="1" t="s">
        <v>310</v>
      </c>
      <c r="D502" s="1" t="s">
        <v>11</v>
      </c>
      <c r="E502" s="3" t="s">
        <v>21</v>
      </c>
      <c r="G502" s="1" t="s">
        <v>4538</v>
      </c>
      <c r="H502" s="1" t="s">
        <v>5831</v>
      </c>
      <c r="T502" t="s">
        <v>311</v>
      </c>
      <c r="W502" s="1" t="str">
        <f>K502&amp;L502&amp;M502&amp;N502&amp;O502&amp;P502&amp;Q502&amp;R502&amp;S502&amp;T502</f>
        <v>CI_ Trade_ Allowance Charge. Charge. Indicator</v>
      </c>
      <c r="X502" s="1" cm="1">
        <f t="array" ref="X502">_xlfn.IFS(LEN(K502)&gt;0,1,LEN(L502)&gt;0,2,LEN(M502)&gt;0,3,LEN(N502)&gt;0,4,LEN(O502)&gt;0,5,LEN(P502)&gt;0,6,LEN(Q502)&gt;0,7,LEN(R502)&gt;0,8,LEN(S502)&gt;0,9,LEN(T502)&gt;0,10,LEN(U502)&gt;0,11,LEN(V502)&gt;0,12,TRUE,13)</f>
        <v>10</v>
      </c>
      <c r="Y502" s="1" t="str">
        <f>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5841</v>
      </c>
    </row>
    <row r="503" spans="1:27" ht="14.25" customHeight="1">
      <c r="A503" s="1">
        <v>616</v>
      </c>
      <c r="B503" s="1" t="s">
        <v>1595</v>
      </c>
      <c r="C503" s="1" t="s">
        <v>3831</v>
      </c>
      <c r="D503" s="1" t="s">
        <v>11</v>
      </c>
      <c r="E503" s="3" t="s">
        <v>16</v>
      </c>
      <c r="G503" s="1" t="s">
        <v>3847</v>
      </c>
      <c r="H503" s="1" t="s">
        <v>4540</v>
      </c>
      <c r="T503" t="s">
        <v>3832</v>
      </c>
      <c r="W503" s="1" t="str">
        <f>K503&amp;L503&amp;M503&amp;N503&amp;O503&amp;P503&amp;Q503&amp;R503&amp;S503&amp;T503</f>
        <v>CI_ Trade_ Allowance Charge. Calculation. Percent</v>
      </c>
      <c r="X503" s="1" cm="1">
        <f t="array" ref="X503">_xlfn.IFS(LEN(K503)&gt;0,1,LEN(L503)&gt;0,2,LEN(M503)&gt;0,3,LEN(N503)&gt;0,4,LEN(O503)&gt;0,5,LEN(P503)&gt;0,6,LEN(Q503)&gt;0,7,LEN(R503)&gt;0,8,LEN(S503)&gt;0,9,LEN(T503)&gt;0,10,LEN(U503)&gt;0,11,LEN(V503)&gt;0,12,TRUE,13)</f>
        <v>10</v>
      </c>
      <c r="Y503" s="1" t="str">
        <f>IF(OR("ASMA"=D503,"MA"=D503),"rsm:","ram:")&amp;
IF("ABIE"=D503,
  SUBSTITUTE(
    SUBSTITUTE(
      SUBSTITUTE(W503,". Details","Type"),
      "_",""
    ),
    " ",""
  ),
  IF("ASMA"=D503,
  SUBSTITUTE(
    SUBSTITUTE(
      SUBSTITUTE(W503,". Details",""),
      "_",""
    ),
    " ",""
  ),
  SUBSTITUTE(
    SUBSTITUTE(
      SUBSTITUTE(
        SUBSTITUTE(
          SUBSTITUTE(
            SUBSTITUTE(
              MID(W503,FIND(".",W503)+2,LEN(W503)-FIND(".",W503)-1),
              "_",""
            ),
            "Identification",""
          ),
          "Text",""
        ),
        ".",""
      ),
      " ",""
    ),
    "Identifier","ID"
  )
))</f>
        <v>ram:CalculationPercent</v>
      </c>
      <c r="Z503" s="1" t="str">
        <f>Z$501&amp;"/"&amp;Y503</f>
        <v>//rsm:CIIHSupplyChainTradeTransaction/ram:IncludedCIILSupplyChainTradeLineItem/ram:SubordinateCIILBSubordinateTradeLineItem/ram:SpecifiedCIILBSupplyChainTradeSettlement/ram:SpecifiedCITradeAllowanceCharge[ram:ChargeIndicator/udt:Indicator=false()]/ram:CalculationPercent</v>
      </c>
      <c r="AA503" s="1" t="s">
        <v>5854</v>
      </c>
    </row>
    <row r="504" spans="1:27" ht="14.25" customHeight="1">
      <c r="A504" s="1">
        <v>617</v>
      </c>
      <c r="B504" s="1" t="s">
        <v>1595</v>
      </c>
      <c r="C504" s="1" t="s">
        <v>362</v>
      </c>
      <c r="D504" s="1" t="s">
        <v>11</v>
      </c>
      <c r="E504" s="3" t="s">
        <v>16</v>
      </c>
      <c r="G504" s="1" t="s">
        <v>3817</v>
      </c>
      <c r="H504" s="1" t="s">
        <v>3835</v>
      </c>
      <c r="T504" t="s">
        <v>363</v>
      </c>
      <c r="W504" s="1" t="str">
        <f>K504&amp;L504&amp;M504&amp;N504&amp;O504&amp;P504&amp;Q504&amp;R504&amp;S504&amp;T504</f>
        <v>CI_ Trade_ Allowance Charge. Actual. Amount</v>
      </c>
      <c r="X504" s="1" cm="1">
        <f t="array" ref="X504">_xlfn.IFS(LEN(K504)&gt;0,1,LEN(L504)&gt;0,2,LEN(M504)&gt;0,3,LEN(N504)&gt;0,4,LEN(O504)&gt;0,5,LEN(P504)&gt;0,6,LEN(Q504)&gt;0,7,LEN(R504)&gt;0,8,LEN(S504)&gt;0,9,LEN(T504)&gt;0,10,LEN(U504)&gt;0,11,LEN(V504)&gt;0,12,TRUE,13)</f>
        <v>10</v>
      </c>
      <c r="Y504" s="1" t="str">
        <f>IF(OR("ASMA"=D504,"MA"=D504),"rsm:","ram:")&amp;
IF("ABIE"=D504,
  SUBSTITUTE(
    SUBSTITUTE(
      SUBSTITUTE(W504,". Details","Type"),
      "_",""
    ),
    " ",""
  ),
  IF("ASMA"=D504,
  SUBSTITUTE(
    SUBSTITUTE(
      SUBSTITUTE(W504,". Details",""),
      "_",""
    ),
    " ",""
  ),
  SUBSTITUTE(
    SUBSTITUTE(
      SUBSTITUTE(
        SUBSTITUTE(
          SUBSTITUTE(
            SUBSTITUTE(
              MID(W504,FIND(".",W504)+2,LEN(W504)-FIND(".",W504)-1),
              "_",""
            ),
            "Identification",""
          ),
          "Text",""
        ),
        ".",""
      ),
      " ",""
    ),
    "Identifier","ID"
  )
))</f>
        <v>ram:ActualAmount</v>
      </c>
      <c r="Z504" s="1" t="str">
        <f>Z$501&amp;"/"&amp;Y504</f>
        <v>//rsm:CIIHSupplyChainTradeTransaction/ram:IncludedCIILSupplyChainTradeLineItem/ram:SubordinateCIILBSubordinateTradeLineItem/ram:SpecifiedCIILBSupplyChainTradeSettlement/ram:SpecifiedCITradeAllowanceCharge[ram:ChargeIndicator/udt:Indicator=false()]/ram:ActualAmount</v>
      </c>
      <c r="AA504" s="1" t="s">
        <v>5855</v>
      </c>
    </row>
    <row r="505" spans="1:27" ht="14.25" customHeight="1">
      <c r="A505" s="1">
        <v>618</v>
      </c>
      <c r="B505" s="1" t="s">
        <v>1595</v>
      </c>
      <c r="C505" s="1" t="s">
        <v>364</v>
      </c>
      <c r="D505" s="1" t="s">
        <v>11</v>
      </c>
      <c r="E505" s="3" t="s">
        <v>16</v>
      </c>
      <c r="G505" s="1" t="s">
        <v>3818</v>
      </c>
      <c r="H505" s="1" t="s">
        <v>3819</v>
      </c>
      <c r="T505" t="s">
        <v>365</v>
      </c>
      <c r="W505" s="1" t="str">
        <f>K505&amp;L505&amp;M505&amp;N505&amp;O505&amp;P505&amp;Q505&amp;R505&amp;S505&amp;T505</f>
        <v>CI_ Trade_ Allowance Charge. Reason. Code</v>
      </c>
      <c r="X505" s="1" cm="1">
        <f t="array" ref="X505">_xlfn.IFS(LEN(K505)&gt;0,1,LEN(L505)&gt;0,2,LEN(M505)&gt;0,3,LEN(N505)&gt;0,4,LEN(O505)&gt;0,5,LEN(P505)&gt;0,6,LEN(Q505)&gt;0,7,LEN(R505)&gt;0,8,LEN(S505)&gt;0,9,LEN(T505)&gt;0,10,LEN(U505)&gt;0,11,LEN(V505)&gt;0,12,TRUE,13)</f>
        <v>10</v>
      </c>
      <c r="Y505" s="1" t="str">
        <f>IF(OR("ASMA"=D505,"MA"=D505),"rsm:","ram:")&amp;
IF("ABIE"=D505,
  SUBSTITUTE(
    SUBSTITUTE(
      SUBSTITUTE(W505,". Details","Type"),
      "_",""
    ),
    " ",""
  ),
  IF("ASMA"=D505,
  SUBSTITUTE(
    SUBSTITUTE(
      SUBSTITUTE(W505,". Details",""),
      "_",""
    ),
    " ",""
  ),
  SUBSTITUTE(
    SUBSTITUTE(
      SUBSTITUTE(
        SUBSTITUTE(
          SUBSTITUTE(
            SUBSTITUTE(
              MID(W505,FIND(".",W505)+2,LEN(W505)-FIND(".",W505)-1),
              "_",""
            ),
            "Identification",""
          ),
          "Text",""
        ),
        ".",""
      ),
      " ",""
    ),
    "Identifier","ID"
  )
))</f>
        <v>ram:ReasonCode</v>
      </c>
      <c r="Z505" s="1" t="str">
        <f>Z$501&amp;"/"&amp;Y505</f>
        <v>//rsm:CIIHSupplyChainTradeTransaction/ram:IncludedCIILSupplyChainTradeLineItem/ram:SubordinateCIILBSubordinateTradeLineItem/ram:SpecifiedCIILBSupplyChainTradeSettlement/ram:SpecifiedCITradeAllowanceCharge[ram:ChargeIndicator/udt:Indicator=false()]/ram:ReasonCode</v>
      </c>
      <c r="AA505" s="1" t="s">
        <v>5856</v>
      </c>
    </row>
    <row r="506" spans="1:27" ht="14.25" customHeight="1">
      <c r="A506" s="1">
        <v>619</v>
      </c>
      <c r="B506" s="1" t="s">
        <v>1595</v>
      </c>
      <c r="C506" s="1" t="s">
        <v>366</v>
      </c>
      <c r="D506" s="1" t="s">
        <v>11</v>
      </c>
      <c r="E506" s="3" t="s">
        <v>16</v>
      </c>
      <c r="G506" s="1" t="s">
        <v>3820</v>
      </c>
      <c r="H506" s="1" t="s">
        <v>3821</v>
      </c>
      <c r="T506" t="s">
        <v>367</v>
      </c>
      <c r="W506" s="1" t="str">
        <f>K506&amp;L506&amp;M506&amp;N506&amp;O506&amp;P506&amp;Q506&amp;R506&amp;S506&amp;T506</f>
        <v>CI_ Trade_ Allowance Charge. Reason. Text</v>
      </c>
      <c r="X506" s="1" cm="1">
        <f t="array" ref="X506">_xlfn.IFS(LEN(K506)&gt;0,1,LEN(L506)&gt;0,2,LEN(M506)&gt;0,3,LEN(N506)&gt;0,4,LEN(O506)&gt;0,5,LEN(P506)&gt;0,6,LEN(Q506)&gt;0,7,LEN(R506)&gt;0,8,LEN(S506)&gt;0,9,LEN(T506)&gt;0,10,LEN(U506)&gt;0,11,LEN(V506)&gt;0,12,TRUE,13)</f>
        <v>10</v>
      </c>
      <c r="Y506" s="1" t="str">
        <f>IF(OR("ASMA"=D506,"MA"=D506),"rsm:","ram:")&amp;
IF("ABIE"=D506,
  SUBSTITUTE(
    SUBSTITUTE(
      SUBSTITUTE(W506,". Details","Type"),
      "_",""
    ),
    " ",""
  ),
  IF("ASMA"=D506,
  SUBSTITUTE(
    SUBSTITUTE(
      SUBSTITUTE(W506,". Details",""),
      "_",""
    ),
    " ",""
  ),
  SUBSTITUTE(
    SUBSTITUTE(
      SUBSTITUTE(
        SUBSTITUTE(
          SUBSTITUTE(
            SUBSTITUTE(
              MID(W506,FIND(".",W506)+2,LEN(W506)-FIND(".",W506)-1),
              "_",""
            ),
            "Identification",""
          ),
          "Text",""
        ),
        ".",""
      ),
      " ",""
    ),
    "Identifier","ID"
  )
))</f>
        <v>ram:Reason</v>
      </c>
      <c r="Z506" s="1" t="str">
        <f>Z$501&amp;"/"&amp;Y506</f>
        <v>//rsm:CIIHSupplyChainTradeTransaction/ram:IncludedCIILSupplyChainTradeLineItem/ram:SubordinateCIILBSubordinateTradeLineItem/ram:SpecifiedCIILBSupplyChainTradeSettlement/ram:SpecifiedCITradeAllowanceCharge[ram:ChargeIndicator/udt:Indicator=false()]/ram:Reason</v>
      </c>
      <c r="AA506" s="1" t="s">
        <v>5857</v>
      </c>
    </row>
    <row r="507" spans="1:27" ht="14.25" customHeight="1">
      <c r="A507" s="1">
        <v>620</v>
      </c>
      <c r="B507" s="1" t="s">
        <v>1595</v>
      </c>
      <c r="C507" s="1" t="s">
        <v>3833</v>
      </c>
      <c r="D507" s="1" t="s">
        <v>11</v>
      </c>
      <c r="E507" s="3" t="s">
        <v>16</v>
      </c>
      <c r="G507" s="1" t="s">
        <v>5291</v>
      </c>
      <c r="H507" s="1" t="s">
        <v>3849</v>
      </c>
      <c r="T507" t="s">
        <v>3834</v>
      </c>
      <c r="W507" s="1" t="str">
        <f>K507&amp;L507&amp;M507&amp;N507&amp;O507&amp;P507&amp;Q507&amp;R507&amp;S507&amp;T507</f>
        <v>CI_ Trade_ Allowance Charge. Basis. Amount</v>
      </c>
      <c r="X507" s="1" cm="1">
        <f t="array" ref="X507">_xlfn.IFS(LEN(K507)&gt;0,1,LEN(L507)&gt;0,2,LEN(M507)&gt;0,3,LEN(N507)&gt;0,4,LEN(O507)&gt;0,5,LEN(P507)&gt;0,6,LEN(Q507)&gt;0,7,LEN(R507)&gt;0,8,LEN(S507)&gt;0,9,LEN(T507)&gt;0,10,LEN(U507)&gt;0,11,LEN(V507)&gt;0,12,TRUE,13)</f>
        <v>10</v>
      </c>
      <c r="Y507" s="1" t="str">
        <f>IF(OR("ASMA"=D507,"MA"=D507),"rsm:","ram:")&amp;
IF("ABIE"=D507,
  SUBSTITUTE(
    SUBSTITUTE(
      SUBSTITUTE(W507,". Details","Type"),
      "_",""
    ),
    " ",""
  ),
  IF("ASMA"=D507,
  SUBSTITUTE(
    SUBSTITUTE(
      SUBSTITUTE(W507,". Details",""),
      "_",""
    ),
    " ",""
  ),
  SUBSTITUTE(
    SUBSTITUTE(
      SUBSTITUTE(
        SUBSTITUTE(
          SUBSTITUTE(
            SUBSTITUTE(
              MID(W507,FIND(".",W507)+2,LEN(W507)-FIND(".",W507)-1),
              "_",""
            ),
            "Identification",""
          ),
          "Text",""
        ),
        ".",""
      ),
      " ",""
    ),
    "Identifier","ID"
  )
))</f>
        <v>ram:BasisAmount</v>
      </c>
      <c r="Z507" s="1" t="str">
        <f>Z$501&amp;"/"&amp;Y507</f>
        <v>//rsm:CIIHSupplyChainTradeTransaction/ram:IncludedCIILSupplyChainTradeLineItem/ram:SubordinateCIILBSubordinateTradeLineItem/ram:SpecifiedCIILBSupplyChainTradeSettlement/ram:SpecifiedCITradeAllowanceCharge[ram:ChargeIndicator/udt:Indicator=false()]/ram:BasisAmount</v>
      </c>
      <c r="AA507" s="1" t="s">
        <v>5846</v>
      </c>
    </row>
    <row r="508" spans="1:27" ht="14.25" customHeight="1">
      <c r="A508" s="1">
        <v>621</v>
      </c>
      <c r="B508" s="1" t="s">
        <v>1595</v>
      </c>
      <c r="C508" s="1" t="s">
        <v>361</v>
      </c>
      <c r="D508" s="1" t="s">
        <v>19</v>
      </c>
      <c r="E508" s="3" t="s">
        <v>65</v>
      </c>
      <c r="G508" s="1" t="s">
        <v>3850</v>
      </c>
      <c r="H508" s="1" t="s">
        <v>5832</v>
      </c>
      <c r="R508" t="s">
        <v>1102</v>
      </c>
      <c r="W508" s="1" t="str">
        <f>K508&amp;L508&amp;M508&amp;N508&amp;O508&amp;P508&amp;Q508&amp;R508&amp;S508&amp;T508</f>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5858</v>
      </c>
    </row>
    <row r="509" spans="1:27" ht="14.25" customHeight="1">
      <c r="A509" s="1">
        <v>623</v>
      </c>
      <c r="B509" s="1" t="s">
        <v>1595</v>
      </c>
      <c r="C509" s="1" t="s">
        <v>310</v>
      </c>
      <c r="D509" s="1" t="s">
        <v>11</v>
      </c>
      <c r="E509" s="3" t="s">
        <v>21</v>
      </c>
      <c r="G509" s="1" t="s">
        <v>4538</v>
      </c>
      <c r="H509" s="1" t="s">
        <v>5833</v>
      </c>
      <c r="T509" t="s">
        <v>311</v>
      </c>
      <c r="W509" s="1" t="str">
        <f>K509&amp;L509&amp;M509&amp;N509&amp;O509&amp;P509&amp;Q509&amp;R509&amp;S509&amp;T509</f>
        <v>CI_ Trade_ Allowance Charge. Charge. Indicator</v>
      </c>
      <c r="X509" s="1" cm="1">
        <f t="array" ref="X509">_xlfn.IFS(LEN(K509)&gt;0,1,LEN(L509)&gt;0,2,LEN(M509)&gt;0,3,LEN(N509)&gt;0,4,LEN(O509)&gt;0,5,LEN(P509)&gt;0,6,LEN(Q509)&gt;0,7,LEN(R509)&gt;0,8,LEN(S509)&gt;0,9,LEN(T509)&gt;0,10,LEN(U509)&gt;0,11,LEN(V509)&gt;0,12,TRUE,13)</f>
        <v>10</v>
      </c>
      <c r="Y509" s="1" t="str">
        <f>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5848</v>
      </c>
    </row>
    <row r="510" spans="1:27" ht="14.25" customHeight="1">
      <c r="A510" s="1">
        <v>624</v>
      </c>
      <c r="B510" s="1" t="s">
        <v>1595</v>
      </c>
      <c r="C510" s="1" t="s">
        <v>3831</v>
      </c>
      <c r="D510" s="1" t="s">
        <v>11</v>
      </c>
      <c r="E510" s="3" t="s">
        <v>16</v>
      </c>
      <c r="G510" s="1" t="s">
        <v>4544</v>
      </c>
      <c r="H510" s="1" t="s">
        <v>3848</v>
      </c>
      <c r="T510" t="s">
        <v>3832</v>
      </c>
      <c r="W510" s="1" t="str">
        <f>K510&amp;L510&amp;M510&amp;N510&amp;O510&amp;P510&amp;Q510&amp;R510&amp;S510&amp;T510</f>
        <v>CI_ Trade_ Allowance Charge. Calculation. Percent</v>
      </c>
      <c r="X510" s="1" cm="1">
        <f t="array" ref="X510">_xlfn.IFS(LEN(K510)&gt;0,1,LEN(L510)&gt;0,2,LEN(M510)&gt;0,3,LEN(N510)&gt;0,4,LEN(O510)&gt;0,5,LEN(P510)&gt;0,6,LEN(Q510)&gt;0,7,LEN(R510)&gt;0,8,LEN(S510)&gt;0,9,LEN(T510)&gt;0,10,LEN(U510)&gt;0,11,LEN(V510)&gt;0,12,TRUE,13)</f>
        <v>10</v>
      </c>
      <c r="Y510" s="1" t="str">
        <f>IF(OR("ASMA"=D510,"MA"=D510),"rsm:","ram:")&amp;
IF("ABIE"=D510,
  SUBSTITUTE(
    SUBSTITUTE(
      SUBSTITUTE(W510,". Details","Type"),
      "_",""
    ),
    " ",""
  ),
  IF("ASMA"=D510,
  SUBSTITUTE(
    SUBSTITUTE(
      SUBSTITUTE(W510,". Details",""),
      "_",""
    ),
    " ",""
  ),
  SUBSTITUTE(
    SUBSTITUTE(
      SUBSTITUTE(
        SUBSTITUTE(
          SUBSTITUTE(
            SUBSTITUTE(
              MID(W510,FIND(".",W510)+2,LEN(W510)-FIND(".",W510)-1),
              "_",""
            ),
            "Identification",""
          ),
          "Text",""
        ),
        ".",""
      ),
      " ",""
    ),
    "Identifier","ID"
  )
))</f>
        <v>ram:CalculationPercent</v>
      </c>
      <c r="Z510" s="1" t="str">
        <f>Z$508&amp;"/"&amp;Y510</f>
        <v>//rsm:CIIHSupplyChainTradeTransaction/ram:IncludedCIILSupplyChainTradeLineItem/ram:SubordinateCIILBSubordinateTradeLineItem/ram:SpecifiedCIILBSupplyChainTradeSettlement/ram:SpecifiedCITradeAllowanceCharge[ram:ChargeIndicator/udt:Indicator=true()]/ram:CalculationPercent</v>
      </c>
      <c r="AA510" s="1" t="s">
        <v>5849</v>
      </c>
    </row>
    <row r="511" spans="1:27" ht="14.25" customHeight="1">
      <c r="A511" s="1">
        <v>625</v>
      </c>
      <c r="B511" s="1" t="s">
        <v>1595</v>
      </c>
      <c r="C511" s="1" t="s">
        <v>362</v>
      </c>
      <c r="D511" s="1" t="s">
        <v>11</v>
      </c>
      <c r="E511" s="3" t="s">
        <v>16</v>
      </c>
      <c r="G511" s="1" t="s">
        <v>3824</v>
      </c>
      <c r="H511" s="1" t="s">
        <v>3851</v>
      </c>
      <c r="T511" t="s">
        <v>363</v>
      </c>
      <c r="W511" s="1" t="str">
        <f>K511&amp;L511&amp;M511&amp;N511&amp;O511&amp;P511&amp;Q511&amp;R511&amp;S511&amp;T511</f>
        <v>CI_ Trade_ Allowance Charge. Actual. Amount</v>
      </c>
      <c r="X511" s="1" cm="1">
        <f t="array" ref="X511">_xlfn.IFS(LEN(K511)&gt;0,1,LEN(L511)&gt;0,2,LEN(M511)&gt;0,3,LEN(N511)&gt;0,4,LEN(O511)&gt;0,5,LEN(P511)&gt;0,6,LEN(Q511)&gt;0,7,LEN(R511)&gt;0,8,LEN(S511)&gt;0,9,LEN(T511)&gt;0,10,LEN(U511)&gt;0,11,LEN(V511)&gt;0,12,TRUE,13)</f>
        <v>10</v>
      </c>
      <c r="Y511" s="1" t="str">
        <f>IF(OR("ASMA"=D511,"MA"=D511),"rsm:","ram:")&amp;
IF("ABIE"=D511,
  SUBSTITUTE(
    SUBSTITUTE(
      SUBSTITUTE(W511,". Details","Type"),
      "_",""
    ),
    " ",""
  ),
  IF("ASMA"=D511,
  SUBSTITUTE(
    SUBSTITUTE(
      SUBSTITUTE(W511,". Details",""),
      "_",""
    ),
    " ",""
  ),
  SUBSTITUTE(
    SUBSTITUTE(
      SUBSTITUTE(
        SUBSTITUTE(
          SUBSTITUTE(
            SUBSTITUTE(
              MID(W511,FIND(".",W511)+2,LEN(W511)-FIND(".",W511)-1),
              "_",""
            ),
            "Identification",""
          ),
          "Text",""
        ),
        ".",""
      ),
      " ",""
    ),
    "Identifier","ID"
  )
))</f>
        <v>ram:ActualAmount</v>
      </c>
      <c r="Z511" s="1" t="str">
        <f>Z$508&amp;"/"&amp;Y511</f>
        <v>//rsm:CIIHSupplyChainTradeTransaction/ram:IncludedCIILSupplyChainTradeLineItem/ram:SubordinateCIILBSubordinateTradeLineItem/ram:SpecifiedCIILBSupplyChainTradeSettlement/ram:SpecifiedCITradeAllowanceCharge[ram:ChargeIndicator/udt:Indicator=true()]/ram:ActualAmount</v>
      </c>
      <c r="AA511" s="1" t="s">
        <v>5850</v>
      </c>
    </row>
    <row r="512" spans="1:27" ht="14.25" customHeight="1">
      <c r="A512" s="1">
        <v>626</v>
      </c>
      <c r="B512" s="1" t="s">
        <v>1595</v>
      </c>
      <c r="C512" s="1" t="s">
        <v>364</v>
      </c>
      <c r="D512" s="1" t="s">
        <v>11</v>
      </c>
      <c r="E512" s="3" t="s">
        <v>16</v>
      </c>
      <c r="G512" s="1" t="s">
        <v>3825</v>
      </c>
      <c r="H512" s="1" t="s">
        <v>3826</v>
      </c>
      <c r="T512" t="s">
        <v>365</v>
      </c>
      <c r="W512" s="1" t="str">
        <f>K512&amp;L512&amp;M512&amp;N512&amp;O512&amp;P512&amp;Q512&amp;R512&amp;S512&amp;T512</f>
        <v>CI_ Trade_ Allowance Charge. Reason. Code</v>
      </c>
      <c r="X512" s="1" cm="1">
        <f t="array" ref="X512">_xlfn.IFS(LEN(K512)&gt;0,1,LEN(L512)&gt;0,2,LEN(M512)&gt;0,3,LEN(N512)&gt;0,4,LEN(O512)&gt;0,5,LEN(P512)&gt;0,6,LEN(Q512)&gt;0,7,LEN(R512)&gt;0,8,LEN(S512)&gt;0,9,LEN(T512)&gt;0,10,LEN(U512)&gt;0,11,LEN(V512)&gt;0,12,TRUE,13)</f>
        <v>10</v>
      </c>
      <c r="Y512" s="1" t="str">
        <f>IF(OR("ASMA"=D512,"MA"=D512),"rsm:","ram:")&amp;
IF("ABIE"=D512,
  SUBSTITUTE(
    SUBSTITUTE(
      SUBSTITUTE(W512,". Details","Type"),
      "_",""
    ),
    " ",""
  ),
  IF("ASMA"=D512,
  SUBSTITUTE(
    SUBSTITUTE(
      SUBSTITUTE(W512,". Details",""),
      "_",""
    ),
    " ",""
  ),
  SUBSTITUTE(
    SUBSTITUTE(
      SUBSTITUTE(
        SUBSTITUTE(
          SUBSTITUTE(
            SUBSTITUTE(
              MID(W512,FIND(".",W512)+2,LEN(W512)-FIND(".",W512)-1),
              "_",""
            ),
            "Identification",""
          ),
          "Text",""
        ),
        ".",""
      ),
      " ",""
    ),
    "Identifier","ID"
  )
))</f>
        <v>ram:ReasonCode</v>
      </c>
      <c r="Z512" s="1" t="str">
        <f>Z$508&amp;"/"&amp;Y512</f>
        <v>//rsm:CIIHSupplyChainTradeTransaction/ram:IncludedCIILSupplyChainTradeLineItem/ram:SubordinateCIILBSubordinateTradeLineItem/ram:SpecifiedCIILBSupplyChainTradeSettlement/ram:SpecifiedCITradeAllowanceCharge[ram:ChargeIndicator/udt:Indicator=true()]/ram:ReasonCode</v>
      </c>
      <c r="AA512" s="1" t="s">
        <v>5851</v>
      </c>
    </row>
    <row r="513" spans="1:27" ht="14.25" customHeight="1">
      <c r="A513" s="1">
        <v>627</v>
      </c>
      <c r="B513" s="1" t="s">
        <v>1595</v>
      </c>
      <c r="C513" s="1" t="s">
        <v>366</v>
      </c>
      <c r="D513" s="1" t="s">
        <v>11</v>
      </c>
      <c r="E513" s="3" t="s">
        <v>16</v>
      </c>
      <c r="G513" s="1" t="s">
        <v>3827</v>
      </c>
      <c r="H513" s="1" t="s">
        <v>3828</v>
      </c>
      <c r="T513" t="s">
        <v>367</v>
      </c>
      <c r="W513" s="1" t="str">
        <f>K513&amp;L513&amp;M513&amp;N513&amp;O513&amp;P513&amp;Q513&amp;R513&amp;S513&amp;T513</f>
        <v>CI_ Trade_ Allowance Charge. Reason. Text</v>
      </c>
      <c r="X513" s="1" cm="1">
        <f t="array" ref="X513">_xlfn.IFS(LEN(K513)&gt;0,1,LEN(L513)&gt;0,2,LEN(M513)&gt;0,3,LEN(N513)&gt;0,4,LEN(O513)&gt;0,5,LEN(P513)&gt;0,6,LEN(Q513)&gt;0,7,LEN(R513)&gt;0,8,LEN(S513)&gt;0,9,LEN(T513)&gt;0,10,LEN(U513)&gt;0,11,LEN(V513)&gt;0,12,TRUE,13)</f>
        <v>10</v>
      </c>
      <c r="Y513" s="1" t="str">
        <f>IF(OR("ASMA"=D513,"MA"=D513),"rsm:","ram:")&amp;
IF("ABIE"=D513,
  SUBSTITUTE(
    SUBSTITUTE(
      SUBSTITUTE(W513,". Details","Type"),
      "_",""
    ),
    " ",""
  ),
  IF("ASMA"=D513,
  SUBSTITUTE(
    SUBSTITUTE(
      SUBSTITUTE(W513,". Details",""),
      "_",""
    ),
    " ",""
  ),
  SUBSTITUTE(
    SUBSTITUTE(
      SUBSTITUTE(
        SUBSTITUTE(
          SUBSTITUTE(
            SUBSTITUTE(
              MID(W513,FIND(".",W513)+2,LEN(W513)-FIND(".",W513)-1),
              "_",""
            ),
            "Identification",""
          ),
          "Text",""
        ),
        ".",""
      ),
      " ",""
    ),
    "Identifier","ID"
  )
))</f>
        <v>ram:Reason</v>
      </c>
      <c r="Z513" s="1" t="str">
        <f>Z$508&amp;"/"&amp;Y513</f>
        <v>//rsm:CIIHSupplyChainTradeTransaction/ram:IncludedCIILSupplyChainTradeLineItem/ram:SubordinateCIILBSubordinateTradeLineItem/ram:SpecifiedCIILBSupplyChainTradeSettlement/ram:SpecifiedCITradeAllowanceCharge[ram:ChargeIndicator/udt:Indicator=true()]/ram:Reason</v>
      </c>
      <c r="AA513" s="1" t="s">
        <v>5852</v>
      </c>
    </row>
    <row r="514" spans="1:27" ht="14.25" customHeight="1">
      <c r="A514" s="1">
        <v>628</v>
      </c>
      <c r="B514" s="1" t="s">
        <v>1595</v>
      </c>
      <c r="C514" s="1" t="s">
        <v>3833</v>
      </c>
      <c r="D514" s="1" t="s">
        <v>11</v>
      </c>
      <c r="E514" s="3" t="s">
        <v>16</v>
      </c>
      <c r="G514" s="1" t="s">
        <v>5292</v>
      </c>
      <c r="H514" s="1" t="s">
        <v>3852</v>
      </c>
      <c r="T514" t="s">
        <v>3834</v>
      </c>
      <c r="W514" s="1" t="str">
        <f>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IF(OR("ASMA"=D514,"MA"=D514),"rsm:","ram:")&amp;
IF("ABIE"=D514,
  SUBSTITUTE(
    SUBSTITUTE(
      SUBSTITUTE(W514,". Details","Type"),
      "_",""
    ),
    " ",""
  ),
  IF("ASMA"=D514,
  SUBSTITUTE(
    SUBSTITUTE(
      SUBSTITUTE(W514,". Details",""),
      "_",""
    ),
    " ",""
  ),
  SUBSTITUTE(
    SUBSTITUTE(
      SUBSTITUTE(
        SUBSTITUTE(
          SUBSTITUTE(
            SUBSTITUTE(
              MID(W514,FIND(".",W514)+2,LEN(W514)-FIND(".",W514)-1),
              "_",""
            ),
            "Identification",""
          ),
          "Text",""
        ),
        ".",""
      ),
      " ",""
    ),
    "Identifier","ID"
  )
))</f>
        <v>ram:BasisAmount</v>
      </c>
      <c r="Z514" s="1" t="str">
        <f>Z$508&amp;"/"&amp;Y514</f>
        <v>//rsm:CIIHSupplyChainTradeTransaction/ram:IncludedCIILSupplyChainTradeLineItem/ram:SubordinateCIILBSubordinateTradeLineItem/ram:SpecifiedCIILBSupplyChainTradeSettlement/ram:SpecifiedCITradeAllowanceCharge[ram:ChargeIndicator/udt:Indicator=true()]/ram:BasisAmount</v>
      </c>
      <c r="AA514" s="1" t="s">
        <v>5853</v>
      </c>
    </row>
    <row r="515" spans="1:27" ht="14.25" customHeight="1">
      <c r="A515" s="1">
        <v>629</v>
      </c>
      <c r="B515" s="1" t="s">
        <v>1595</v>
      </c>
      <c r="C515" s="1" t="s">
        <v>368</v>
      </c>
      <c r="D515" s="1" t="s">
        <v>19</v>
      </c>
      <c r="E515" s="3" t="s">
        <v>65</v>
      </c>
      <c r="G515" s="1" t="s">
        <v>1104</v>
      </c>
      <c r="H515" s="1" t="s">
        <v>1105</v>
      </c>
      <c r="R515" t="s">
        <v>1103</v>
      </c>
      <c r="W515" s="1" t="str">
        <f>K515&amp;L515&amp;M515&amp;N515&amp;O515&amp;P515&amp;Q515&amp;R515&amp;S515&amp;T515</f>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IF(OR("ASMA"=D515,"MA"=D515),"rsm:","ram:")&amp;
IF("ABIE"=D515,
  SUBSTITUTE(
    SUBSTITUTE(
      SUBSTITUTE(W515,". Details","Type"),
      "_",""
    ),
    " ",""
  ),
  IF("ASMA"=D515,
  SUBSTITUTE(
    SUBSTITUTE(
      SUBSTITUTE(W515,". Details",""),
      "_",""
    ),
    " ",""
  ),
  SUBSTITUTE(
    SUBSTITUTE(
      SUBSTITUTE(
        SUBSTITUTE(
          SUBSTITUTE(
            SUBSTITUTE(
              MID(W515,FIND(".",W515)+2,LEN(W515)-FIND(".",W515)-1),
              "_",""
            ),
            "Identification",""
          ),
          "Text",""
        ),
        ".",""
      ),
      " ",""
    ),
    "Identifier","ID"
  )
))</f>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4950</v>
      </c>
    </row>
    <row r="516" spans="1:27" ht="14.25" customHeight="1">
      <c r="A516" s="1">
        <v>631</v>
      </c>
      <c r="B516" s="1" t="s">
        <v>1595</v>
      </c>
      <c r="C516" s="1" t="s">
        <v>329</v>
      </c>
      <c r="D516" s="1" t="s">
        <v>11</v>
      </c>
      <c r="E516" s="3" t="s">
        <v>16</v>
      </c>
      <c r="G516" s="1" t="s">
        <v>1106</v>
      </c>
      <c r="H516" s="1" t="s">
        <v>1107</v>
      </c>
      <c r="T516" t="s">
        <v>269</v>
      </c>
      <c r="W516" s="1" t="str">
        <f>K516&amp;L516&amp;M516&amp;N516&amp;O516&amp;P516&amp;Q516&amp;R516&amp;S516&amp;T516</f>
        <v>CI_ Financial_ Adjustment. Reason. Code</v>
      </c>
      <c r="X516" s="1" cm="1">
        <f t="array" ref="X516">_xlfn.IFS(LEN(K516)&gt;0,1,LEN(L516)&gt;0,2,LEN(M516)&gt;0,3,LEN(N516)&gt;0,4,LEN(O516)&gt;0,5,LEN(P516)&gt;0,6,LEN(Q516)&gt;0,7,LEN(R516)&gt;0,8,LEN(S516)&gt;0,9,LEN(T516)&gt;0,10,LEN(U516)&gt;0,11,LEN(V516)&gt;0,12,TRUE,13)</f>
        <v>10</v>
      </c>
      <c r="Y516" s="1" t="str">
        <f>IF(OR("ASMA"=D516,"MA"=D516),"rsm:","ram:")&amp;
IF("ABIE"=D516,
  SUBSTITUTE(
    SUBSTITUTE(
      SUBSTITUTE(W516,". Details","Type"),
      "_",""
    ),
    " ",""
  ),
  IF("ASMA"=D516,
  SUBSTITUTE(
    SUBSTITUTE(
      SUBSTITUTE(W516,". Details",""),
      "_",""
    ),
    " ",""
  ),
  SUBSTITUTE(
    SUBSTITUTE(
      SUBSTITUTE(
        SUBSTITUTE(
          SUBSTITUTE(
            SUBSTITUTE(
              MID(W516,FIND(".",W516)+2,LEN(W516)-FIND(".",W516)-1),
              "_",""
            ),
            "Identification",""
          ),
          "Text",""
        ),
        ".",""
      ),
      " ",""
    ),
    "Identifier","ID"
  )
))</f>
        <v>ram:ReasonCode</v>
      </c>
      <c r="Z516" s="1" t="str">
        <f>Z$515&amp;"/"&amp;Y516</f>
        <v>//rsm:CIIHSupplyChainTradeTransaction/ram:IncludedCIILSupplyChainTradeLineItem/ram:SubordinateCIILBSubordinateTradeLineItem/ram:SpecifiedCIILBSupplyChainTradeSettlement/ram:SpecifiedCIFinancialAdjustment/ram:ReasonCode</v>
      </c>
      <c r="AA516" s="1" t="s">
        <v>4951</v>
      </c>
    </row>
    <row r="517" spans="1:27" ht="14.25" customHeight="1">
      <c r="A517" s="1">
        <v>632</v>
      </c>
      <c r="B517" s="1" t="s">
        <v>1595</v>
      </c>
      <c r="C517" s="1" t="s">
        <v>270</v>
      </c>
      <c r="D517" s="1" t="s">
        <v>11</v>
      </c>
      <c r="E517" s="3" t="s">
        <v>16</v>
      </c>
      <c r="G517" s="1" t="s">
        <v>1108</v>
      </c>
      <c r="H517" s="1" t="s">
        <v>1109</v>
      </c>
      <c r="T517" t="s">
        <v>1000</v>
      </c>
      <c r="W517" s="1" t="str">
        <f>K517&amp;L517&amp;M517&amp;N517&amp;O517&amp;P517&amp;Q517&amp;R517&amp;S517&amp;T517</f>
        <v>CI_ Financial_ Adjustment. Reason. Text</v>
      </c>
      <c r="X517" s="1" cm="1">
        <f t="array" ref="X517">_xlfn.IFS(LEN(K517)&gt;0,1,LEN(L517)&gt;0,2,LEN(M517)&gt;0,3,LEN(N517)&gt;0,4,LEN(O517)&gt;0,5,LEN(P517)&gt;0,6,LEN(Q517)&gt;0,7,LEN(R517)&gt;0,8,LEN(S517)&gt;0,9,LEN(T517)&gt;0,10,LEN(U517)&gt;0,11,LEN(V517)&gt;0,12,TRUE,13)</f>
        <v>10</v>
      </c>
      <c r="Y517" s="1" t="str">
        <f>IF(OR("ASMA"=D517,"MA"=D517),"rsm:","ram:")&amp;
IF("ABIE"=D517,
  SUBSTITUTE(
    SUBSTITUTE(
      SUBSTITUTE(W517,". Details","Type"),
      "_",""
    ),
    " ",""
  ),
  IF("ASMA"=D517,
  SUBSTITUTE(
    SUBSTITUTE(
      SUBSTITUTE(W517,". Details",""),
      "_",""
    ),
    " ",""
  ),
  SUBSTITUTE(
    SUBSTITUTE(
      SUBSTITUTE(
        SUBSTITUTE(
          SUBSTITUTE(
            SUBSTITUTE(
              MID(W517,FIND(".",W517)+2,LEN(W517)-FIND(".",W517)-1),
              "_",""
            ),
            "Identification",""
          ),
          "Text",""
        ),
        ".",""
      ),
      " ",""
    ),
    "Identifier","ID"
  )
))</f>
        <v>ram:Reason</v>
      </c>
      <c r="Z517" s="1" t="str">
        <f>Z$515&amp;"/"&amp;Y517</f>
        <v>//rsm:CIIHSupplyChainTradeTransaction/ram:IncludedCIILSupplyChainTradeLineItem/ram:SubordinateCIILBSubordinateTradeLineItem/ram:SpecifiedCIILBSupplyChainTradeSettlement/ram:SpecifiedCIFinancialAdjustment/ram:Reason</v>
      </c>
      <c r="AA517" s="1" t="s">
        <v>4952</v>
      </c>
    </row>
    <row r="518" spans="1:27" ht="14.25" customHeight="1">
      <c r="A518" s="1">
        <v>633</v>
      </c>
      <c r="B518" s="1" t="s">
        <v>1595</v>
      </c>
      <c r="C518" s="1" t="s">
        <v>271</v>
      </c>
      <c r="D518" s="1" t="s">
        <v>11</v>
      </c>
      <c r="E518" s="3" t="s">
        <v>21</v>
      </c>
      <c r="G518" s="1" t="s">
        <v>1110</v>
      </c>
      <c r="H518" s="1" t="s">
        <v>1111</v>
      </c>
      <c r="T518" t="s">
        <v>369</v>
      </c>
      <c r="W518" s="1" t="str">
        <f>K518&amp;L518&amp;M518&amp;N518&amp;O518&amp;P518&amp;Q518&amp;R518&amp;S518&amp;T518</f>
        <v>CI_ Financial_ Adjustment. Actual. Amount</v>
      </c>
      <c r="X518" s="1" cm="1">
        <f t="array" ref="X518">_xlfn.IFS(LEN(K518)&gt;0,1,LEN(L518)&gt;0,2,LEN(M518)&gt;0,3,LEN(N518)&gt;0,4,LEN(O518)&gt;0,5,LEN(P518)&gt;0,6,LEN(Q518)&gt;0,7,LEN(R518)&gt;0,8,LEN(S518)&gt;0,9,LEN(T518)&gt;0,10,LEN(U518)&gt;0,11,LEN(V518)&gt;0,12,TRUE,13)</f>
        <v>10</v>
      </c>
      <c r="Y518" s="1" t="str">
        <f>IF(OR("ASMA"=D518,"MA"=D518),"rsm:","ram:")&amp;
IF("ABIE"=D518,
  SUBSTITUTE(
    SUBSTITUTE(
      SUBSTITUTE(W518,". Details","Type"),
      "_",""
    ),
    " ",""
  ),
  IF("ASMA"=D518,
  SUBSTITUTE(
    SUBSTITUTE(
      SUBSTITUTE(W518,". Details",""),
      "_",""
    ),
    " ",""
  ),
  SUBSTITUTE(
    SUBSTITUTE(
      SUBSTITUTE(
        SUBSTITUTE(
          SUBSTITUTE(
            SUBSTITUTE(
              MID(W518,FIND(".",W518)+2,LEN(W518)-FIND(".",W518)-1),
              "_",""
            ),
            "Identification",""
          ),
          "Text",""
        ),
        ".",""
      ),
      " ",""
    ),
    "Identifier","ID"
  )
))</f>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4953</v>
      </c>
    </row>
    <row r="519" spans="1:27" ht="14.25" customHeight="1">
      <c r="A519" s="1">
        <v>634</v>
      </c>
      <c r="B519" s="1" t="s">
        <v>1595</v>
      </c>
      <c r="C519" s="1" t="s">
        <v>370</v>
      </c>
      <c r="D519" s="1" t="s">
        <v>19</v>
      </c>
      <c r="E519" s="3" t="s">
        <v>21</v>
      </c>
      <c r="G519" s="1" t="s">
        <v>836</v>
      </c>
      <c r="H519" s="1" t="s">
        <v>837</v>
      </c>
      <c r="R519" t="s">
        <v>1112</v>
      </c>
      <c r="W519" s="1" t="str">
        <f>K519&amp;L519&amp;M519&amp;N519&amp;O519&amp;P519&amp;Q519&amp;R519&amp;S519&amp;T519</f>
        <v>CIILB_ Supply Chain_ Trade Settlement. Billing. CI_ Specified_ Period</v>
      </c>
      <c r="X519" s="1" cm="1">
        <f t="array" ref="X519">_xlfn.IFS(LEN(K519)&gt;0,1,LEN(L519)&gt;0,2,LEN(M519)&gt;0,3,LEN(N519)&gt;0,4,LEN(O519)&gt;0,5,LEN(P519)&gt;0,6,LEN(Q519)&gt;0,7,LEN(R519)&gt;0,8,LEN(S519)&gt;0,9,LEN(T519)&gt;0,10,LEN(U519)&gt;0,11,LEN(V519)&gt;0,12,TRUE,13)</f>
        <v>8</v>
      </c>
      <c r="Y519" s="1" t="str">
        <f>IF(OR("ASMA"=D519,"MA"=D519),"rsm:","ram:")&amp;
IF("ABIE"=D519,
  SUBSTITUTE(
    SUBSTITUTE(
      SUBSTITUTE(W519,". Details","Type"),
      "_",""
    ),
    " ",""
  ),
  IF("ASMA"=D519,
  SUBSTITUTE(
    SUBSTITUTE(
      SUBSTITUTE(W519,". Details",""),
      "_",""
    ),
    " ",""
  ),
  SUBSTITUTE(
    SUBSTITUTE(
      SUBSTITUTE(
        SUBSTITUTE(
          SUBSTITUTE(
            SUBSTITUTE(
              MID(W519,FIND(".",W519)+2,LEN(W519)-FIND(".",W519)-1),
              "_",""
            ),
            "Identification",""
          ),
          "Text",""
        ),
        ".",""
      ),
      " ",""
    ),
    "Identifier","ID"
  )
))</f>
        <v>ram:BillingCISpecifiedPeriod</v>
      </c>
      <c r="Z519" s="1" t="str">
        <f>Z$482&amp;"/"&amp;Y519</f>
        <v>//rsm:CIIHSupplyChainTradeTransaction/ram:IncludedCIILSupplyChainTradeLineItem/ram:SubordinateCIILBSubordinateTradeLineItem/ram:SpecifiedCIILBSupplyChainTradeSettlement/ram:BillingCISpecifiedPeriod</v>
      </c>
      <c r="AA519" s="1" t="s">
        <v>4954</v>
      </c>
    </row>
    <row r="520" spans="1:27" ht="14.25" customHeight="1">
      <c r="A520" s="1">
        <v>636</v>
      </c>
      <c r="B520" s="1" t="s">
        <v>1595</v>
      </c>
      <c r="C520" s="1" t="s">
        <v>242</v>
      </c>
      <c r="D520" s="1" t="s">
        <v>11</v>
      </c>
      <c r="E520" s="3" t="s">
        <v>21</v>
      </c>
      <c r="G520" s="1" t="s">
        <v>839</v>
      </c>
      <c r="H520" s="1" t="s">
        <v>840</v>
      </c>
      <c r="T520" t="s">
        <v>243</v>
      </c>
      <c r="W520" s="1" t="str">
        <f>K520&amp;L520&amp;M520&amp;N520&amp;O520&amp;P520&amp;Q520&amp;R520&amp;S520&amp;T520</f>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5718</v>
      </c>
    </row>
    <row r="521" spans="1:27" ht="14.25" customHeight="1">
      <c r="A521" s="1">
        <v>637</v>
      </c>
      <c r="B521" s="1" t="s">
        <v>1595</v>
      </c>
      <c r="C521" s="1" t="s">
        <v>244</v>
      </c>
      <c r="D521" s="1" t="s">
        <v>11</v>
      </c>
      <c r="E521" s="3" t="s">
        <v>21</v>
      </c>
      <c r="G521" s="1" t="s">
        <v>841</v>
      </c>
      <c r="H521" s="1" t="s">
        <v>842</v>
      </c>
      <c r="T521" t="s">
        <v>245</v>
      </c>
      <c r="W521" s="1" t="str">
        <f>K521&amp;L521&amp;M521&amp;N521&amp;O521&amp;P521&amp;Q521&amp;R521&amp;S521&amp;T521</f>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5719</v>
      </c>
    </row>
    <row r="522" spans="1:27" ht="14.25" customHeight="1">
      <c r="A522" s="1">
        <v>638</v>
      </c>
      <c r="B522" s="1" t="s">
        <v>1595</v>
      </c>
      <c r="C522" s="1" t="s">
        <v>4547</v>
      </c>
      <c r="D522" s="1" t="s">
        <v>19</v>
      </c>
      <c r="E522" s="3" t="s">
        <v>16</v>
      </c>
      <c r="G522" s="1" t="s">
        <v>4548</v>
      </c>
      <c r="H522" s="1" t="s">
        <v>4549</v>
      </c>
      <c r="R522" t="s">
        <v>5834</v>
      </c>
      <c r="W522" s="1" t="str">
        <f>K522&amp;L522&amp;M522&amp;N522&amp;O522&amp;P522&amp;Q522&amp;R522&amp;S522&amp;T522</f>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4955</v>
      </c>
    </row>
    <row r="523" spans="1:27" ht="14.25" customHeight="1">
      <c r="A523" s="1">
        <v>640</v>
      </c>
      <c r="B523" s="1" t="s">
        <v>1595</v>
      </c>
      <c r="C523" s="1" t="s">
        <v>4506</v>
      </c>
      <c r="D523" s="1" t="s">
        <v>11</v>
      </c>
      <c r="E523" s="3" t="s">
        <v>21</v>
      </c>
      <c r="G523" s="1" t="s">
        <v>4550</v>
      </c>
      <c r="H523" s="1" t="s">
        <v>4551</v>
      </c>
      <c r="T523" t="s">
        <v>5817</v>
      </c>
      <c r="W523" s="1" t="str">
        <f>K523&amp;L523&amp;M523&amp;N523&amp;O523&amp;P523&amp;Q523&amp;R523&amp;S523&amp;T523</f>
        <v>CI_ Trade_ Accounting Account. Type. Code</v>
      </c>
      <c r="X523" s="1" cm="1">
        <f t="array" ref="X523">_xlfn.IFS(LEN(K523)&gt;0,1,LEN(L523)&gt;0,2,LEN(M523)&gt;0,3,LEN(N523)&gt;0,4,LEN(O523)&gt;0,5,LEN(P523)&gt;0,6,LEN(Q523)&gt;0,7,LEN(R523)&gt;0,8,LEN(S523)&gt;0,9,LEN(T523)&gt;0,10,LEN(U523)&gt;0,11,LEN(V523)&gt;0,12,TRUE,13)</f>
        <v>10</v>
      </c>
      <c r="Y523" s="1" t="str">
        <f>IF(OR("ASMA"=D523,"MA"=D523),"rsm:","ram:")&amp;
IF("ABIE"=D523,
  SUBSTITUTE(
    SUBSTITUTE(
      SUBSTITUTE(W523,". Details","Type"),
      "_",""
    ),
    " ",""
  ),
  IF("ASMA"=D523,
  SUBSTITUTE(
    SUBSTITUTE(
      SUBSTITUTE(W523,". Details",""),
      "_",""
    ),
    " ",""
  ),
  SUBSTITUTE(
    SUBSTITUTE(
      SUBSTITUTE(
        SUBSTITUTE(
          SUBSTITUTE(
            SUBSTITUTE(
              MID(W523,FIND(".",W523)+2,LEN(W523)-FIND(".",W523)-1),
              "_",""
            ),
            "Identification",""
          ),
          "Text",""
        ),
        ".",""
      ),
      " ",""
    ),
    "Identifier","ID"
  )
))</f>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4956</v>
      </c>
    </row>
    <row r="524" spans="1:27" ht="14.25" customHeight="1">
      <c r="A524" s="1">
        <v>641</v>
      </c>
      <c r="B524" s="1" t="s">
        <v>1595</v>
      </c>
      <c r="C524" s="1" t="s">
        <v>4509</v>
      </c>
      <c r="D524" s="1" t="s">
        <v>11</v>
      </c>
      <c r="E524" s="3" t="s">
        <v>16</v>
      </c>
      <c r="G524" s="1" t="s">
        <v>4552</v>
      </c>
      <c r="H524" s="1" t="s">
        <v>4553</v>
      </c>
      <c r="T524" t="s">
        <v>5818</v>
      </c>
      <c r="W524" s="1" t="str">
        <f>K524&amp;L524&amp;M524&amp;N524&amp;O524&amp;P524&amp;Q524&amp;R524&amp;S524&amp;T524</f>
        <v>CI_ Trade_ Accounting Account. Name. Text</v>
      </c>
      <c r="X524" s="1" cm="1">
        <f t="array" ref="X524">_xlfn.IFS(LEN(K524)&gt;0,1,LEN(L524)&gt;0,2,LEN(M524)&gt;0,3,LEN(N524)&gt;0,4,LEN(O524)&gt;0,5,LEN(P524)&gt;0,6,LEN(Q524)&gt;0,7,LEN(R524)&gt;0,8,LEN(S524)&gt;0,9,LEN(T524)&gt;0,10,LEN(U524)&gt;0,11,LEN(V524)&gt;0,12,TRUE,13)</f>
        <v>10</v>
      </c>
      <c r="Y524" s="1" t="str">
        <f>IF(OR("ASMA"=D524,"MA"=D524),"rsm:","ram:")&amp;
IF("ABIE"=D524,
  SUBSTITUTE(
    SUBSTITUTE(
      SUBSTITUTE(W524,". Details","Type"),
      "_",""
    ),
    " ",""
  ),
  IF("ASMA"=D524,
  SUBSTITUTE(
    SUBSTITUTE(
      SUBSTITUTE(W524,". Details",""),
      "_",""
    ),
    " ",""
  ),
  SUBSTITUTE(
    SUBSTITUTE(
      SUBSTITUTE(
        SUBSTITUTE(
          SUBSTITUTE(
            SUBSTITUTE(
              MID(W524,FIND(".",W524)+2,LEN(W524)-FIND(".",W524)-1),
              "_",""
            ),
            "Identification",""
          ),
          "Text",""
        ),
        ".",""
      ),
      " ",""
    ),
    "Identifier","ID"
  )
))</f>
        <v>ram:Name</v>
      </c>
      <c r="Z524" s="1" t="str">
        <f>Z$522&amp;"/"&amp;Y524</f>
        <v>//rsm:CIIHSupplyChainTradeTransaction/ram:IncludedCIILSupplyChainTradeLineItem/ram:SubordinateCIILBSubordinateTradeLineItem/ram:SpecifiedCIILBSupplyChainTradeSettlement/ram:PurchaseSpecifiedCITradeAccountingAccount/ram:Name</v>
      </c>
      <c r="AA524" s="1" t="s">
        <v>4957</v>
      </c>
    </row>
    <row r="525" spans="1:27" ht="14.25" customHeight="1">
      <c r="A525" s="1">
        <v>642</v>
      </c>
      <c r="B525" s="1" t="s">
        <v>1595</v>
      </c>
      <c r="C525" s="1" t="s">
        <v>371</v>
      </c>
      <c r="D525" s="1" t="s">
        <v>19</v>
      </c>
      <c r="E525" s="3" t="s">
        <v>21</v>
      </c>
      <c r="G525" s="1" t="s">
        <v>843</v>
      </c>
      <c r="H525" s="1" t="s">
        <v>844</v>
      </c>
      <c r="P525" t="s">
        <v>1113</v>
      </c>
      <c r="W525" s="1" t="str">
        <f>K525&amp;L525&amp;M525&amp;N525&amp;O525&amp;P525&amp;Q525&amp;R525&amp;S525&amp;T525</f>
        <v>CIILB_ Subordinate_ Trade Line Item. Applicable. CI_ Trade_ Product</v>
      </c>
      <c r="X525" s="1" cm="1">
        <f t="array" ref="X525">_xlfn.IFS(LEN(K525)&gt;0,1,LEN(L525)&gt;0,2,LEN(M525)&gt;0,3,LEN(N525)&gt;0,4,LEN(O525)&gt;0,5,LEN(P525)&gt;0,6,LEN(Q525)&gt;0,7,LEN(R525)&gt;0,8,LEN(S525)&gt;0,9,LEN(T525)&gt;0,10,LEN(U525)&gt;0,11,LEN(V525)&gt;0,12,TRUE,13)</f>
        <v>6</v>
      </c>
      <c r="Y525" s="1" t="str">
        <f>IF(OR("ASMA"=D525,"MA"=D525),"rsm:","ram:")&amp;
IF("ABIE"=D525,
  SUBSTITUTE(
    SUBSTITUTE(
      SUBSTITUTE(W525,". Details","Type"),
      "_",""
    ),
    " ",""
  ),
  IF("ASMA"=D525,
  SUBSTITUTE(
    SUBSTITUTE(
      SUBSTITUTE(W525,". Details",""),
      "_",""
    ),
    " ",""
  ),
  SUBSTITUTE(
    SUBSTITUTE(
      SUBSTITUTE(
        SUBSTITUTE(
          SUBSTITUTE(
            SUBSTITUTE(
              MID(W525,FIND(".",W525)+2,LEN(W525)-FIND(".",W525)-1),
              "_",""
            ),
            "Identification",""
          ),
          "Text",""
        ),
        ".",""
      ),
      " ",""
    ),
    "Identifier","ID"
  )
))</f>
        <v>ram:ApplicableCITradeProduct</v>
      </c>
      <c r="Z525" s="1" t="str">
        <f>Z$433&amp;"/"&amp;Y525</f>
        <v>//rsm:CIIHSupplyChainTradeTransaction/ram:IncludedCIILSupplyChainTradeLineItem/ram:SubordinateCIILBSubordinateTradeLineItem/ram:ApplicableCITradeProduct</v>
      </c>
      <c r="AA525" s="1" t="s">
        <v>4958</v>
      </c>
    </row>
    <row r="526" spans="1:27" ht="14.25" customHeight="1">
      <c r="A526" s="1">
        <v>644</v>
      </c>
      <c r="B526" s="1" t="s">
        <v>1595</v>
      </c>
      <c r="C526" s="1" t="s">
        <v>372</v>
      </c>
      <c r="D526" s="1" t="s">
        <v>11</v>
      </c>
      <c r="E526" s="3" t="s">
        <v>16</v>
      </c>
      <c r="G526" s="1" t="s">
        <v>4554</v>
      </c>
      <c r="H526" s="1" t="s">
        <v>4555</v>
      </c>
      <c r="R526" t="s">
        <v>373</v>
      </c>
      <c r="W526" s="1" t="str">
        <f>K526&amp;L526&amp;M526&amp;N526&amp;O526&amp;P526&amp;Q526&amp;R526&amp;S526&amp;T526</f>
        <v>CI_ Trade_ Product. Identification. Identifier</v>
      </c>
      <c r="X526" s="1" cm="1">
        <f t="array" ref="X526">_xlfn.IFS(LEN(K526)&gt;0,1,LEN(L526)&gt;0,2,LEN(M526)&gt;0,3,LEN(N526)&gt;0,4,LEN(O526)&gt;0,5,LEN(P526)&gt;0,6,LEN(Q526)&gt;0,7,LEN(R526)&gt;0,8,LEN(S526)&gt;0,9,LEN(T526)&gt;0,10,LEN(U526)&gt;0,11,LEN(V526)&gt;0,12,TRUE,13)</f>
        <v>8</v>
      </c>
      <c r="Y526" s="1" t="str">
        <f>IF(OR("ASMA"=D526,"MA"=D526),"rsm:","ram:")&amp;
IF("ABIE"=D526,
  SUBSTITUTE(
    SUBSTITUTE(
      SUBSTITUTE(W526,". Details","Type"),
      "_",""
    ),
    " ",""
  ),
  IF("ASMA"=D526,
  SUBSTITUTE(
    SUBSTITUTE(
      SUBSTITUTE(W526,". Details",""),
      "_",""
    ),
    " ",""
  ),
  SUBSTITUTE(
    SUBSTITUTE(
      SUBSTITUTE(
        SUBSTITUTE(
          SUBSTITUTE(
            SUBSTITUTE(
              MID(W526,FIND(".",W526)+2,LEN(W526)-FIND(".",W526)-1),
              "_",""
            ),
            "Identification",""
          ),
          "Text",""
        ),
        ".",""
      ),
      " ",""
    ),
    "Identifier","ID"
  )
))</f>
        <v>ram:ID</v>
      </c>
      <c r="Z526" s="1" t="str">
        <f>Z$525&amp;"/"&amp;Y526</f>
        <v>//rsm:CIIHSupplyChainTradeTransaction/ram:IncludedCIILSupplyChainTradeLineItem/ram:SubordinateCIILBSubordinateTradeLineItem/ram:ApplicableCITradeProduct/ram:ID</v>
      </c>
      <c r="AA526" s="1" t="s">
        <v>4959</v>
      </c>
    </row>
    <row r="527" spans="1:27" ht="14.25" customHeight="1">
      <c r="A527" s="1">
        <v>645</v>
      </c>
      <c r="B527" s="1" t="s">
        <v>1595</v>
      </c>
      <c r="C527" s="1" t="s">
        <v>3836</v>
      </c>
      <c r="D527" s="1" t="s">
        <v>11</v>
      </c>
      <c r="E527" s="3" t="s">
        <v>16</v>
      </c>
      <c r="G527" s="1" t="s">
        <v>4556</v>
      </c>
      <c r="H527" s="1" t="s">
        <v>4557</v>
      </c>
      <c r="R527" t="s">
        <v>3837</v>
      </c>
      <c r="W527" s="1" t="str">
        <f>K527&amp;L527&amp;M527&amp;N527&amp;O527&amp;P527&amp;Q527&amp;R527&amp;S527&amp;T527</f>
        <v>CI_ Trade_ Product. Global_ Identification. Identifier</v>
      </c>
      <c r="X527" s="1" cm="1">
        <f t="array" ref="X527">_xlfn.IFS(LEN(K527)&gt;0,1,LEN(L527)&gt;0,2,LEN(M527)&gt;0,3,LEN(N527)&gt;0,4,LEN(O527)&gt;0,5,LEN(P527)&gt;0,6,LEN(Q527)&gt;0,7,LEN(R527)&gt;0,8,LEN(S527)&gt;0,9,LEN(T527)&gt;0,10,LEN(U527)&gt;0,11,LEN(V527)&gt;0,12,TRUE,13)</f>
        <v>8</v>
      </c>
      <c r="Y527" s="1" t="str">
        <f>IF(OR("ASMA"=D527,"MA"=D527),"rsm:","ram:")&amp;
IF("ABIE"=D527,
  SUBSTITUTE(
    SUBSTITUTE(
      SUBSTITUTE(W527,". Details","Type"),
      "_",""
    ),
    " ",""
  ),
  IF("ASMA"=D527,
  SUBSTITUTE(
    SUBSTITUTE(
      SUBSTITUTE(W527,". Details",""),
      "_",""
    ),
    " ",""
  ),
  SUBSTITUTE(
    SUBSTITUTE(
      SUBSTITUTE(
        SUBSTITUTE(
          SUBSTITUTE(
            SUBSTITUTE(
              MID(W527,FIND(".",W527)+2,LEN(W527)-FIND(".",W527)-1),
              "_",""
            ),
            "Identification",""
          ),
          "Text",""
        ),
        ".",""
      ),
      " ",""
    ),
    "Identifier","ID"
  )
))</f>
        <v>ram:GlobalID</v>
      </c>
      <c r="Z527" s="1" t="str">
        <f>Z$525&amp;"/"&amp;Y527</f>
        <v>//rsm:CIIHSupplyChainTradeTransaction/ram:IncludedCIILSupplyChainTradeLineItem/ram:SubordinateCIILBSubordinateTradeLineItem/ram:ApplicableCITradeProduct/ram:GlobalID</v>
      </c>
      <c r="AA527" s="1" t="s">
        <v>4960</v>
      </c>
    </row>
    <row r="528" spans="1:27" ht="14.25" customHeight="1">
      <c r="A528" s="1">
        <v>646</v>
      </c>
      <c r="B528" s="1" t="s">
        <v>1595</v>
      </c>
      <c r="C528" s="1" t="s">
        <v>3853</v>
      </c>
      <c r="D528" s="1" t="s">
        <v>11</v>
      </c>
      <c r="E528" s="3" t="s">
        <v>16</v>
      </c>
      <c r="G528" s="1" t="s">
        <v>4558</v>
      </c>
      <c r="H528" s="1" t="s">
        <v>4559</v>
      </c>
      <c r="R528" t="s">
        <v>3838</v>
      </c>
      <c r="W528" s="1" t="str">
        <f>K528&amp;L528&amp;M528&amp;N528&amp;O528&amp;P528&amp;Q528&amp;R528&amp;S528&amp;T528</f>
        <v>CI_ Trade_ Product. Seller Assigned_ Identification. Identifier</v>
      </c>
      <c r="X528" s="1" cm="1">
        <f t="array" ref="X528">_xlfn.IFS(LEN(K528)&gt;0,1,LEN(L528)&gt;0,2,LEN(M528)&gt;0,3,LEN(N528)&gt;0,4,LEN(O528)&gt;0,5,LEN(P528)&gt;0,6,LEN(Q528)&gt;0,7,LEN(R528)&gt;0,8,LEN(S528)&gt;0,9,LEN(T528)&gt;0,10,LEN(U528)&gt;0,11,LEN(V528)&gt;0,12,TRUE,13)</f>
        <v>8</v>
      </c>
      <c r="Y528" s="1" t="str">
        <f>IF(OR("ASMA"=D528,"MA"=D528),"rsm:","ram:")&amp;
IF("ABIE"=D528,
  SUBSTITUTE(
    SUBSTITUTE(
      SUBSTITUTE(W528,". Details","Type"),
      "_",""
    ),
    " ",""
  ),
  IF("ASMA"=D528,
  SUBSTITUTE(
    SUBSTITUTE(
      SUBSTITUTE(W528,". Details",""),
      "_",""
    ),
    " ",""
  ),
  SUBSTITUTE(
    SUBSTITUTE(
      SUBSTITUTE(
        SUBSTITUTE(
          SUBSTITUTE(
            SUBSTITUTE(
              MID(W528,FIND(".",W528)+2,LEN(W528)-FIND(".",W528)-1),
              "_",""
            ),
            "Identification",""
          ),
          "Text",""
        ),
        ".",""
      ),
      " ",""
    ),
    "Identifier","ID"
  )
))</f>
        <v>ram:SellerAssignedID</v>
      </c>
      <c r="Z528" s="1" t="str">
        <f>Z$525&amp;"/"&amp;Y528</f>
        <v>//rsm:CIIHSupplyChainTradeTransaction/ram:IncludedCIILSupplyChainTradeLineItem/ram:SubordinateCIILBSubordinateTradeLineItem/ram:ApplicableCITradeProduct/ram:SellerAssignedID</v>
      </c>
      <c r="AA528" s="1" t="s">
        <v>4961</v>
      </c>
    </row>
    <row r="529" spans="1:27" ht="14.25" customHeight="1">
      <c r="A529" s="1">
        <v>647</v>
      </c>
      <c r="B529" s="1" t="s">
        <v>1595</v>
      </c>
      <c r="C529" s="1" t="s">
        <v>3839</v>
      </c>
      <c r="D529" s="1" t="s">
        <v>11</v>
      </c>
      <c r="E529" s="3" t="s">
        <v>16</v>
      </c>
      <c r="G529" s="1" t="s">
        <v>4560</v>
      </c>
      <c r="H529" s="1" t="s">
        <v>4561</v>
      </c>
      <c r="R529" t="s">
        <v>3854</v>
      </c>
      <c r="W529" s="1" t="str">
        <f>K529&amp;L529&amp;M529&amp;N529&amp;O529&amp;P529&amp;Q529&amp;R529&amp;S529&amp;T529</f>
        <v>CI_ Trade_ Product. Buyer Assigned_ Identification. Identifier</v>
      </c>
      <c r="X529" s="1" cm="1">
        <f t="array" ref="X529">_xlfn.IFS(LEN(K529)&gt;0,1,LEN(L529)&gt;0,2,LEN(M529)&gt;0,3,LEN(N529)&gt;0,4,LEN(O529)&gt;0,5,LEN(P529)&gt;0,6,LEN(Q529)&gt;0,7,LEN(R529)&gt;0,8,LEN(S529)&gt;0,9,LEN(T529)&gt;0,10,LEN(U529)&gt;0,11,LEN(V529)&gt;0,12,TRUE,13)</f>
        <v>8</v>
      </c>
      <c r="Y529" s="1" t="str">
        <f>IF(OR("ASMA"=D529,"MA"=D529),"rsm:","ram:")&amp;
IF("ABIE"=D529,
  SUBSTITUTE(
    SUBSTITUTE(
      SUBSTITUTE(W529,". Details","Type"),
      "_",""
    ),
    " ",""
  ),
  IF("ASMA"=D529,
  SUBSTITUTE(
    SUBSTITUTE(
      SUBSTITUTE(W529,". Details",""),
      "_",""
    ),
    " ",""
  ),
  SUBSTITUTE(
    SUBSTITUTE(
      SUBSTITUTE(
        SUBSTITUTE(
          SUBSTITUTE(
            SUBSTITUTE(
              MID(W529,FIND(".",W529)+2,LEN(W529)-FIND(".",W529)-1),
              "_",""
            ),
            "Identification",""
          ),
          "Text",""
        ),
        ".",""
      ),
      " ",""
    ),
    "Identifier","ID"
  )
))</f>
        <v>ram:BuyerAssignedID</v>
      </c>
      <c r="Z529" s="1" t="str">
        <f>Z$525&amp;"/"&amp;Y529</f>
        <v>//rsm:CIIHSupplyChainTradeTransaction/ram:IncludedCIILSupplyChainTradeLineItem/ram:SubordinateCIILBSubordinateTradeLineItem/ram:ApplicableCITradeProduct/ram:BuyerAssignedID</v>
      </c>
      <c r="AA529" s="1" t="s">
        <v>4962</v>
      </c>
    </row>
    <row r="530" spans="1:27" ht="14.25" customHeight="1">
      <c r="A530" s="1">
        <v>648</v>
      </c>
      <c r="B530" s="1" t="s">
        <v>1595</v>
      </c>
      <c r="C530" s="1" t="s">
        <v>3840</v>
      </c>
      <c r="D530" s="1" t="s">
        <v>11</v>
      </c>
      <c r="E530" s="3" t="s">
        <v>16</v>
      </c>
      <c r="G530" s="1" t="s">
        <v>4562</v>
      </c>
      <c r="H530" s="1" t="s">
        <v>4563</v>
      </c>
      <c r="R530" t="s">
        <v>3841</v>
      </c>
      <c r="W530" s="1" t="str">
        <f>K530&amp;L530&amp;M530&amp;N530&amp;O530&amp;P530&amp;Q530&amp;R530&amp;S530&amp;T530</f>
        <v>CI_ Trade_ Product. Manufacturer Assigned_ Identification. Identifier</v>
      </c>
      <c r="X530" s="1" cm="1">
        <f t="array" ref="X530">_xlfn.IFS(LEN(K530)&gt;0,1,LEN(L530)&gt;0,2,LEN(M530)&gt;0,3,LEN(N530)&gt;0,4,LEN(O530)&gt;0,5,LEN(P530)&gt;0,6,LEN(Q530)&gt;0,7,LEN(R530)&gt;0,8,LEN(S530)&gt;0,9,LEN(T530)&gt;0,10,LEN(U530)&gt;0,11,LEN(V530)&gt;0,12,TRUE,13)</f>
        <v>8</v>
      </c>
      <c r="Y530" s="1" t="str">
        <f>IF(OR("ASMA"=D530,"MA"=D530),"rsm:","ram:")&amp;
IF("ABIE"=D530,
  SUBSTITUTE(
    SUBSTITUTE(
      SUBSTITUTE(W530,". Details","Type"),
      "_",""
    ),
    " ",""
  ),
  IF("ASMA"=D530,
  SUBSTITUTE(
    SUBSTITUTE(
      SUBSTITUTE(W530,". Details",""),
      "_",""
    ),
    " ",""
  ),
  SUBSTITUTE(
    SUBSTITUTE(
      SUBSTITUTE(
        SUBSTITUTE(
          SUBSTITUTE(
            SUBSTITUTE(
              MID(W530,FIND(".",W530)+2,LEN(W530)-FIND(".",W530)-1),
              "_",""
            ),
            "Identification",""
          ),
          "Text",""
        ),
        ".",""
      ),
      " ",""
    ),
    "Identifier","ID"
  )
))</f>
        <v>ram:ManufacturerAssignedID</v>
      </c>
      <c r="Z530" s="1" t="str">
        <f>Z$525&amp;"/"&amp;Y530</f>
        <v>//rsm:CIIHSupplyChainTradeTransaction/ram:IncludedCIILSupplyChainTradeLineItem/ram:SubordinateCIILBSubordinateTradeLineItem/ram:ApplicableCITradeProduct/ram:ManufacturerAssignedID</v>
      </c>
      <c r="AA530" s="1" t="s">
        <v>4963</v>
      </c>
    </row>
    <row r="531" spans="1:27" ht="14.25" customHeight="1">
      <c r="A531" s="1">
        <v>649</v>
      </c>
      <c r="B531" s="1" t="s">
        <v>1595</v>
      </c>
      <c r="C531" s="1" t="s">
        <v>374</v>
      </c>
      <c r="D531" s="1" t="s">
        <v>11</v>
      </c>
      <c r="E531" s="3" t="s">
        <v>16</v>
      </c>
      <c r="G531" s="1" t="s">
        <v>3855</v>
      </c>
      <c r="H531" s="1" t="s">
        <v>4564</v>
      </c>
      <c r="R531" t="s">
        <v>1114</v>
      </c>
      <c r="W531" s="1" t="str">
        <f>K531&amp;L531&amp;M531&amp;N531&amp;O531&amp;P531&amp;Q531&amp;R531&amp;S531&amp;T531</f>
        <v>CI_ Trade_ Product. Name. Text</v>
      </c>
      <c r="X531" s="1" cm="1">
        <f t="array" ref="X531">_xlfn.IFS(LEN(K531)&gt;0,1,LEN(L531)&gt;0,2,LEN(M531)&gt;0,3,LEN(N531)&gt;0,4,LEN(O531)&gt;0,5,LEN(P531)&gt;0,6,LEN(Q531)&gt;0,7,LEN(R531)&gt;0,8,LEN(S531)&gt;0,9,LEN(T531)&gt;0,10,LEN(U531)&gt;0,11,LEN(V531)&gt;0,12,TRUE,13)</f>
        <v>8</v>
      </c>
      <c r="Y531" s="1" t="str">
        <f>IF(OR("ASMA"=D531,"MA"=D531),"rsm:","ram:")&amp;
IF("ABIE"=D531,
  SUBSTITUTE(
    SUBSTITUTE(
      SUBSTITUTE(W531,". Details","Type"),
      "_",""
    ),
    " ",""
  ),
  IF("ASMA"=D531,
  SUBSTITUTE(
    SUBSTITUTE(
      SUBSTITUTE(W531,". Details",""),
      "_",""
    ),
    " ",""
  ),
  SUBSTITUTE(
    SUBSTITUTE(
      SUBSTITUTE(
        SUBSTITUTE(
          SUBSTITUTE(
            SUBSTITUTE(
              MID(W531,FIND(".",W531)+2,LEN(W531)-FIND(".",W531)-1),
              "_",""
            ),
            "Identification",""
          ),
          "Text",""
        ),
        ".",""
      ),
      " ",""
    ),
    "Identifier","ID"
  )
))</f>
        <v>ram:Name</v>
      </c>
      <c r="Z531" s="1" t="str">
        <f>Z$525&amp;"/"&amp;Y531</f>
        <v>//rsm:CIIHSupplyChainTradeTransaction/ram:IncludedCIILSupplyChainTradeLineItem/ram:SubordinateCIILBSubordinateTradeLineItem/ram:ApplicableCITradeProduct/ram:Name</v>
      </c>
      <c r="AA531" s="1" t="s">
        <v>4964</v>
      </c>
    </row>
    <row r="532" spans="1:27" ht="14.25" customHeight="1">
      <c r="A532" s="1">
        <v>650</v>
      </c>
      <c r="B532" s="1" t="s">
        <v>1595</v>
      </c>
      <c r="C532" s="1" t="s">
        <v>375</v>
      </c>
      <c r="D532" s="1" t="s">
        <v>11</v>
      </c>
      <c r="E532" s="3" t="s">
        <v>21</v>
      </c>
      <c r="G532" s="1" t="s">
        <v>850</v>
      </c>
      <c r="H532" s="1" t="s">
        <v>851</v>
      </c>
      <c r="R532" t="s">
        <v>1115</v>
      </c>
      <c r="W532" s="1" t="str">
        <f>K532&amp;L532&amp;M532&amp;N532&amp;O532&amp;P532&amp;Q532&amp;R532&amp;S532&amp;T532</f>
        <v>CI_ Trade_ Product. Description. Text</v>
      </c>
      <c r="X532" s="1" cm="1">
        <f t="array" ref="X532">_xlfn.IFS(LEN(K532)&gt;0,1,LEN(L532)&gt;0,2,LEN(M532)&gt;0,3,LEN(N532)&gt;0,4,LEN(O532)&gt;0,5,LEN(P532)&gt;0,6,LEN(Q532)&gt;0,7,LEN(R532)&gt;0,8,LEN(S532)&gt;0,9,LEN(T532)&gt;0,10,LEN(U532)&gt;0,11,LEN(V532)&gt;0,12,TRUE,13)</f>
        <v>8</v>
      </c>
      <c r="Y532" s="1" t="str">
        <f>IF(OR("ASMA"=D532,"MA"=D532),"rsm:","ram:")&amp;
IF("ABIE"=D532,
  SUBSTITUTE(
    SUBSTITUTE(
      SUBSTITUTE(W532,". Details","Type"),
      "_",""
    ),
    " ",""
  ),
  IF("ASMA"=D532,
  SUBSTITUTE(
    SUBSTITUTE(
      SUBSTITUTE(W532,". Details",""),
      "_",""
    ),
    " ",""
  ),
  SUBSTITUTE(
    SUBSTITUTE(
      SUBSTITUTE(
        SUBSTITUTE(
          SUBSTITUTE(
            SUBSTITUTE(
              MID(W532,FIND(".",W532)+2,LEN(W532)-FIND(".",W532)-1),
              "_",""
            ),
            "Identification",""
          ),
          "Text",""
        ),
        ".",""
      ),
      " ",""
    ),
    "Identifier","ID"
  )
))</f>
        <v>ram:Description</v>
      </c>
      <c r="Z532" s="1" t="str">
        <f>Z$525&amp;"/"&amp;Y532</f>
        <v>//rsm:CIIHSupplyChainTradeTransaction/ram:IncludedCIILSupplyChainTradeLineItem/ram:SubordinateCIILBSubordinateTradeLineItem/ram:ApplicableCITradeProduct/ram:Description</v>
      </c>
      <c r="AA532" s="1" t="s">
        <v>4965</v>
      </c>
    </row>
    <row r="533" spans="1:27" ht="14.25" customHeight="1">
      <c r="A533" s="1">
        <v>651</v>
      </c>
      <c r="B533" s="1" t="s">
        <v>1595</v>
      </c>
      <c r="C533" s="1" t="s">
        <v>852</v>
      </c>
      <c r="D533" s="1" t="s">
        <v>11</v>
      </c>
      <c r="E533" s="3" t="s">
        <v>16</v>
      </c>
      <c r="G533" s="1" t="s">
        <v>853</v>
      </c>
      <c r="H533" s="1" t="s">
        <v>854</v>
      </c>
      <c r="R533" t="s">
        <v>376</v>
      </c>
      <c r="W533" s="1" t="str">
        <f>K533&amp;L533&amp;M533&amp;N533&amp;O533&amp;P533&amp;Q533&amp;R533&amp;S533&amp;T533</f>
        <v>CI_ Trade_ Product. Type. Code</v>
      </c>
      <c r="X533" s="1" cm="1">
        <f t="array" ref="X533">_xlfn.IFS(LEN(K533)&gt;0,1,LEN(L533)&gt;0,2,LEN(M533)&gt;0,3,LEN(N533)&gt;0,4,LEN(O533)&gt;0,5,LEN(P533)&gt;0,6,LEN(Q533)&gt;0,7,LEN(R533)&gt;0,8,LEN(S533)&gt;0,9,LEN(T533)&gt;0,10,LEN(U533)&gt;0,11,LEN(V533)&gt;0,12,TRUE,13)</f>
        <v>8</v>
      </c>
      <c r="Y533" s="1" t="str">
        <f>IF(OR("ASMA"=D533,"MA"=D533),"rsm:","ram:")&amp;
IF("ABIE"=D533,
  SUBSTITUTE(
    SUBSTITUTE(
      SUBSTITUTE(W533,". Details","Type"),
      "_",""
    ),
    " ",""
  ),
  IF("ASMA"=D533,
  SUBSTITUTE(
    SUBSTITUTE(
      SUBSTITUTE(W533,". Details",""),
      "_",""
    ),
    " ",""
  ),
  SUBSTITUTE(
    SUBSTITUTE(
      SUBSTITUTE(
        SUBSTITUTE(
          SUBSTITUTE(
            SUBSTITUTE(
              MID(W533,FIND(".",W533)+2,LEN(W533)-FIND(".",W533)-1),
              "_",""
            ),
            "Identification",""
          ),
          "Text",""
        ),
        ".",""
      ),
      " ",""
    ),
    "Identifier","ID"
  )
))</f>
        <v>ram:TypeCode</v>
      </c>
      <c r="Z533" s="1" t="str">
        <f>Z$525&amp;"/"&amp;Y533</f>
        <v>//rsm:CIIHSupplyChainTradeTransaction/ram:IncludedCIILSupplyChainTradeLineItem/ram:SubordinateCIILBSubordinateTradeLineItem/ram:ApplicableCITradeProduct/ram:TypeCode</v>
      </c>
      <c r="AA533" s="1" t="s">
        <v>4966</v>
      </c>
    </row>
    <row r="534" spans="1:27" ht="14.25" customHeight="1">
      <c r="A534" s="1">
        <v>652</v>
      </c>
      <c r="B534" s="1" t="s">
        <v>1595</v>
      </c>
      <c r="C534" s="1" t="s">
        <v>3842</v>
      </c>
      <c r="D534" s="1" t="s">
        <v>11</v>
      </c>
      <c r="E534" s="3" t="s">
        <v>16</v>
      </c>
      <c r="G534" s="1" t="s">
        <v>3856</v>
      </c>
      <c r="H534" s="1" t="s">
        <v>3857</v>
      </c>
      <c r="R534" t="s">
        <v>3843</v>
      </c>
      <c r="W534" s="1" t="str">
        <f>K534&amp;L534&amp;M534&amp;N534&amp;O534&amp;P534&amp;Q534&amp;R534&amp;S534&amp;T534</f>
        <v>CI_ Trade_ Product. Product Group. Identifier</v>
      </c>
      <c r="X534" s="1" cm="1">
        <f t="array" ref="X534">_xlfn.IFS(LEN(K534)&gt;0,1,LEN(L534)&gt;0,2,LEN(M534)&gt;0,3,LEN(N534)&gt;0,4,LEN(O534)&gt;0,5,LEN(P534)&gt;0,6,LEN(Q534)&gt;0,7,LEN(R534)&gt;0,8,LEN(S534)&gt;0,9,LEN(T534)&gt;0,10,LEN(U534)&gt;0,11,LEN(V534)&gt;0,12,TRUE,13)</f>
        <v>8</v>
      </c>
      <c r="Y534" s="1" t="str">
        <f>IF(OR("ASMA"=D534,"MA"=D534),"rsm:","ram:")&amp;
IF("ABIE"=D534,
  SUBSTITUTE(
    SUBSTITUTE(
      SUBSTITUTE(W534,". Details","Type"),
      "_",""
    ),
    " ",""
  ),
  IF("ASMA"=D534,
  SUBSTITUTE(
    SUBSTITUTE(
      SUBSTITUTE(W534,". Details",""),
      "_",""
    ),
    " ",""
  ),
  SUBSTITUTE(
    SUBSTITUTE(
      SUBSTITUTE(
        SUBSTITUTE(
          SUBSTITUTE(
            SUBSTITUTE(
              MID(W534,FIND(".",W534)+2,LEN(W534)-FIND(".",W534)-1),
              "_",""
            ),
            "Identification",""
          ),
          "Text",""
        ),
        ".",""
      ),
      " ",""
    ),
    "Identifier","ID"
  )
))</f>
        <v>ram:ProductGroupID</v>
      </c>
      <c r="Z534" s="1" t="str">
        <f>Z$525&amp;"/"&amp;Y534</f>
        <v>//rsm:CIIHSupplyChainTradeTransaction/ram:IncludedCIILSupplyChainTradeLineItem/ram:SubordinateCIILBSubordinateTradeLineItem/ram:ApplicableCITradeProduct/ram:ProductGroupID</v>
      </c>
      <c r="AA534" s="1" t="s">
        <v>4967</v>
      </c>
    </row>
    <row r="535" spans="1:27" ht="14.25" customHeight="1">
      <c r="A535" s="1">
        <v>653</v>
      </c>
      <c r="B535" s="1" t="s">
        <v>1595</v>
      </c>
      <c r="C535" s="1" t="s">
        <v>4566</v>
      </c>
      <c r="D535" s="1" t="s">
        <v>19</v>
      </c>
      <c r="E535" s="3" t="s">
        <v>65</v>
      </c>
      <c r="G535" s="1" t="s">
        <v>4567</v>
      </c>
      <c r="H535" s="1" t="s">
        <v>4568</v>
      </c>
      <c r="R535" t="s">
        <v>5835</v>
      </c>
      <c r="W535" s="1" t="str">
        <f>K535&amp;L535&amp;M535&amp;N535&amp;O535&amp;P535&amp;Q535&amp;R535&amp;S535&amp;T535</f>
        <v>CI_ Trade_ Product. Applicable. CI_ Product_ Characteristic</v>
      </c>
      <c r="X535" s="1" cm="1">
        <f t="array" ref="X535">_xlfn.IFS(LEN(K535)&gt;0,1,LEN(L535)&gt;0,2,LEN(M535)&gt;0,3,LEN(N535)&gt;0,4,LEN(O535)&gt;0,5,LEN(P535)&gt;0,6,LEN(Q535)&gt;0,7,LEN(R535)&gt;0,8,LEN(S535)&gt;0,9,LEN(T535)&gt;0,10,LEN(U535)&gt;0,11,LEN(V535)&gt;0,12,TRUE,13)</f>
        <v>8</v>
      </c>
      <c r="Y535" s="1" t="str">
        <f>IF(OR("ASMA"=D535,"MA"=D535),"rsm:","ram:")&amp;
IF("ABIE"=D535,
  SUBSTITUTE(
    SUBSTITUTE(
      SUBSTITUTE(W535,". Details","Type"),
      "_",""
    ),
    " ",""
  ),
  IF("ASMA"=D535,
  SUBSTITUTE(
    SUBSTITUTE(
      SUBSTITUTE(W535,". Details",""),
      "_",""
    ),
    " ",""
  ),
  SUBSTITUTE(
    SUBSTITUTE(
      SUBSTITUTE(
        SUBSTITUTE(
          SUBSTITUTE(
            SUBSTITUTE(
              MID(W535,FIND(".",W535)+2,LEN(W535)-FIND(".",W535)-1),
              "_",""
            ),
            "Identification",""
          ),
          "Text",""
        ),
        ".",""
      ),
      " ",""
    ),
    "Identifier","ID"
  )
))</f>
        <v>ram:ApplicableCIProductCharacteristic</v>
      </c>
      <c r="Z535" s="1" t="str">
        <f>Z$525&amp;"/"&amp;Y535</f>
        <v>//rsm:CIIHSupplyChainTradeTransaction/ram:IncludedCIILSupplyChainTradeLineItem/ram:SubordinateCIILBSubordinateTradeLineItem/ram:ApplicableCITradeProduct/ram:ApplicableCIProductCharacteristic</v>
      </c>
      <c r="AA535" s="1" t="s">
        <v>4968</v>
      </c>
    </row>
    <row r="536" spans="1:27" ht="14.25" customHeight="1">
      <c r="A536" s="1">
        <v>655</v>
      </c>
      <c r="B536" s="1" t="s">
        <v>1595</v>
      </c>
      <c r="C536" s="1" t="s">
        <v>4569</v>
      </c>
      <c r="D536" s="1" t="s">
        <v>11</v>
      </c>
      <c r="E536" s="3" t="s">
        <v>16</v>
      </c>
      <c r="G536" s="1" t="s">
        <v>4570</v>
      </c>
      <c r="H536" s="1" t="s">
        <v>851</v>
      </c>
      <c r="T536" t="s">
        <v>5836</v>
      </c>
      <c r="W536" s="1" t="str">
        <f>K536&amp;L536&amp;M536&amp;N536&amp;O536&amp;P536&amp;Q536&amp;R536&amp;S536&amp;T536</f>
        <v>CI_ Product_ Characteristic. Description. Text</v>
      </c>
      <c r="X536" s="1" cm="1">
        <f t="array" ref="X536">_xlfn.IFS(LEN(K536)&gt;0,1,LEN(L536)&gt;0,2,LEN(M536)&gt;0,3,LEN(N536)&gt;0,4,LEN(O536)&gt;0,5,LEN(P536)&gt;0,6,LEN(Q536)&gt;0,7,LEN(R536)&gt;0,8,LEN(S536)&gt;0,9,LEN(T536)&gt;0,10,LEN(U536)&gt;0,11,LEN(V536)&gt;0,12,TRUE,13)</f>
        <v>10</v>
      </c>
      <c r="Y536" s="1" t="str">
        <f>IF(OR("ASMA"=D536,"MA"=D536),"rsm:","ram:")&amp;
IF("ABIE"=D536,
  SUBSTITUTE(
    SUBSTITUTE(
      SUBSTITUTE(W536,". Details","Type"),
      "_",""
    ),
    " ",""
  ),
  IF("ASMA"=D536,
  SUBSTITUTE(
    SUBSTITUTE(
      SUBSTITUTE(W536,". Details",""),
      "_",""
    ),
    " ",""
  ),
  SUBSTITUTE(
    SUBSTITUTE(
      SUBSTITUTE(
        SUBSTITUTE(
          SUBSTITUTE(
            SUBSTITUTE(
              MID(W536,FIND(".",W536)+2,LEN(W536)-FIND(".",W536)-1),
              "_",""
            ),
            "Identification",""
          ),
          "Text",""
        ),
        ".",""
      ),
      " ",""
    ),
    "Identifier","ID"
  )
))</f>
        <v>ram:Description</v>
      </c>
      <c r="Z536" s="1" t="str">
        <f>Z$535&amp;"/"&amp;Y536</f>
        <v>//rsm:CIIHSupplyChainTradeTransaction/ram:IncludedCIILSupplyChainTradeLineItem/ram:SubordinateCIILBSubordinateTradeLineItem/ram:ApplicableCITradeProduct/ram:ApplicableCIProductCharacteristic/ram:Description</v>
      </c>
      <c r="AA536" s="1" t="s">
        <v>4969</v>
      </c>
    </row>
    <row r="537" spans="1:27" ht="14.25" customHeight="1">
      <c r="A537" s="1">
        <v>656</v>
      </c>
      <c r="B537" s="1" t="s">
        <v>1595</v>
      </c>
      <c r="C537" s="1" t="s">
        <v>4571</v>
      </c>
      <c r="D537" s="1" t="s">
        <v>11</v>
      </c>
      <c r="E537" s="3" t="s">
        <v>16</v>
      </c>
      <c r="G537" s="1" t="s">
        <v>4572</v>
      </c>
      <c r="H537" s="1" t="s">
        <v>4573</v>
      </c>
      <c r="T537" t="s">
        <v>5837</v>
      </c>
      <c r="W537" s="1" t="str">
        <f>K537&amp;L537&amp;M537&amp;N537&amp;O537&amp;P537&amp;Q537&amp;R537&amp;S537&amp;T537</f>
        <v>CI_ Product_ Characteristic. Value. Text</v>
      </c>
      <c r="X537" s="1" cm="1">
        <f t="array" ref="X537">_xlfn.IFS(LEN(K537)&gt;0,1,LEN(L537)&gt;0,2,LEN(M537)&gt;0,3,LEN(N537)&gt;0,4,LEN(O537)&gt;0,5,LEN(P537)&gt;0,6,LEN(Q537)&gt;0,7,LEN(R537)&gt;0,8,LEN(S537)&gt;0,9,LEN(T537)&gt;0,10,LEN(U537)&gt;0,11,LEN(V537)&gt;0,12,TRUE,13)</f>
        <v>10</v>
      </c>
      <c r="Y537" s="1" t="str">
        <f>IF(OR("ASMA"=D537,"MA"=D537),"rsm:","ram:")&amp;
IF("ABIE"=D537,
  SUBSTITUTE(
    SUBSTITUTE(
      SUBSTITUTE(W537,". Details","Type"),
      "_",""
    ),
    " ",""
  ),
  IF("ASMA"=D537,
  SUBSTITUTE(
    SUBSTITUTE(
      SUBSTITUTE(W537,". Details",""),
      "_",""
    ),
    " ",""
  ),
  SUBSTITUTE(
    SUBSTITUTE(
      SUBSTITUTE(
        SUBSTITUTE(
          SUBSTITUTE(
            SUBSTITUTE(
              MID(W537,FIND(".",W537)+2,LEN(W537)-FIND(".",W537)-1),
              "_",""
            ),
            "Identification",""
          ),
          "Text",""
        ),
        ".",""
      ),
      " ",""
    ),
    "Identifier","ID"
  )
))</f>
        <v>ram:Value</v>
      </c>
      <c r="Z537" s="1" t="str">
        <f>Z$535&amp;"/"&amp;Y537</f>
        <v>//rsm:CIIHSupplyChainTradeTransaction/ram:IncludedCIILSupplyChainTradeLineItem/ram:SubordinateCIILBSubordinateTradeLineItem/ram:ApplicableCITradeProduct/ram:ApplicableCIProductCharacteristic/ram:Value</v>
      </c>
      <c r="AA537" s="1" t="s">
        <v>4970</v>
      </c>
    </row>
    <row r="538" spans="1:27" ht="14.25" customHeight="1">
      <c r="A538" s="1">
        <v>657</v>
      </c>
      <c r="B538" s="1" t="s">
        <v>1595</v>
      </c>
      <c r="C538" s="1" t="s">
        <v>4574</v>
      </c>
      <c r="D538" s="1" t="s">
        <v>19</v>
      </c>
      <c r="E538" s="3" t="s">
        <v>65</v>
      </c>
      <c r="G538" s="1" t="s">
        <v>4575</v>
      </c>
      <c r="H538" s="1" t="s">
        <v>4576</v>
      </c>
      <c r="R538" t="s">
        <v>5838</v>
      </c>
      <c r="W538" s="1" t="str">
        <f>K538&amp;L538&amp;M538&amp;N538&amp;O538&amp;P538&amp;Q538&amp;R538&amp;S538&amp;T538</f>
        <v>CI_ Trade_ Product. Origin. CI_ Trade_ Country</v>
      </c>
      <c r="X538" s="1" cm="1">
        <f t="array" ref="X538">_xlfn.IFS(LEN(K538)&gt;0,1,LEN(L538)&gt;0,2,LEN(M538)&gt;0,3,LEN(N538)&gt;0,4,LEN(O538)&gt;0,5,LEN(P538)&gt;0,6,LEN(Q538)&gt;0,7,LEN(R538)&gt;0,8,LEN(S538)&gt;0,9,LEN(T538)&gt;0,10,LEN(U538)&gt;0,11,LEN(V538)&gt;0,12,TRUE,13)</f>
        <v>8</v>
      </c>
      <c r="Y538" s="1" t="str">
        <f>IF(OR("ASMA"=D538,"MA"=D538),"rsm:","ram:")&amp;
IF("ABIE"=D538,
  SUBSTITUTE(
    SUBSTITUTE(
      SUBSTITUTE(W538,". Details","Type"),
      "_",""
    ),
    " ",""
  ),
  IF("ASMA"=D538,
  SUBSTITUTE(
    SUBSTITUTE(
      SUBSTITUTE(W538,". Details",""),
      "_",""
    ),
    " ",""
  ),
  SUBSTITUTE(
    SUBSTITUTE(
      SUBSTITUTE(
        SUBSTITUTE(
          SUBSTITUTE(
            SUBSTITUTE(
              MID(W538,FIND(".",W538)+2,LEN(W538)-FIND(".",W538)-1),
              "_",""
            ),
            "Identification",""
          ),
          "Text",""
        ),
        ".",""
      ),
      " ",""
    ),
    "Identifier","ID"
  )
))</f>
        <v>ram:OriginCITradeCountry</v>
      </c>
      <c r="Z538" s="1" t="str">
        <f>Z$525&amp;"/"&amp;Y538</f>
        <v>//rsm:CIIHSupplyChainTradeTransaction/ram:IncludedCIILSupplyChainTradeLineItem/ram:SubordinateCIILBSubordinateTradeLineItem/ram:ApplicableCITradeProduct/ram:OriginCITradeCountry</v>
      </c>
      <c r="AA538" s="1" t="s">
        <v>4971</v>
      </c>
    </row>
    <row r="539" spans="1:27" ht="14.25" customHeight="1">
      <c r="A539" s="1">
        <v>659</v>
      </c>
      <c r="B539" s="1" t="s">
        <v>1595</v>
      </c>
      <c r="C539" s="1" t="s">
        <v>4577</v>
      </c>
      <c r="D539" s="1" t="s">
        <v>11</v>
      </c>
      <c r="E539" s="3" t="s">
        <v>16</v>
      </c>
      <c r="G539" s="1" t="s">
        <v>4578</v>
      </c>
      <c r="H539" s="1" t="s">
        <v>4579</v>
      </c>
      <c r="T539" t="s">
        <v>5839</v>
      </c>
      <c r="W539" s="1" t="str">
        <f>K539&amp;L539&amp;M539&amp;N539&amp;O539&amp;P539&amp;Q539&amp;R539&amp;S539&amp;T539</f>
        <v>CI_ Trade_ Country. Identification. Identifier</v>
      </c>
      <c r="X539" s="1" cm="1">
        <f t="array" ref="X539">_xlfn.IFS(LEN(K539)&gt;0,1,LEN(L539)&gt;0,2,LEN(M539)&gt;0,3,LEN(N539)&gt;0,4,LEN(O539)&gt;0,5,LEN(P539)&gt;0,6,LEN(Q539)&gt;0,7,LEN(R539)&gt;0,8,LEN(S539)&gt;0,9,LEN(T539)&gt;0,10,LEN(U539)&gt;0,11,LEN(V539)&gt;0,12,TRUE,13)</f>
        <v>10</v>
      </c>
      <c r="Y539" s="1" t="str">
        <f>IF(OR("ASMA"=D539,"MA"=D539),"rsm:","ram:")&amp;
IF("ABIE"=D539,
  SUBSTITUTE(
    SUBSTITUTE(
      SUBSTITUTE(W539,". Details","Type"),
      "_",""
    ),
    " ",""
  ),
  IF("ASMA"=D539,
  SUBSTITUTE(
    SUBSTITUTE(
      SUBSTITUTE(W539,". Details",""),
      "_",""
    ),
    " ",""
  ),
  SUBSTITUTE(
    SUBSTITUTE(
      SUBSTITUTE(
        SUBSTITUTE(
          SUBSTITUTE(
            SUBSTITUTE(
              MID(W539,FIND(".",W539)+2,LEN(W539)-FIND(".",W539)-1),
              "_",""
            ),
            "Identification",""
          ),
          "Text",""
        ),
        ".",""
      ),
      " ",""
    ),
    "Identifier","ID"
  )
))</f>
        <v>ram:ID</v>
      </c>
      <c r="Z539" s="1" t="str">
        <f>Z538&amp;"/"&amp;Y539</f>
        <v>//rsm:CIIHSupplyChainTradeTransaction/ram:IncludedCIILSupplyChainTradeLineItem/ram:SubordinateCIILBSubordinateTradeLineItem/ram:ApplicableCITradeProduct/ram:OriginCITradeCountry/ram:ID</v>
      </c>
      <c r="AA539" s="1" t="s">
        <v>4972</v>
      </c>
    </row>
  </sheetData>
  <autoFilter ref="A1:AH539" xr:uid="{DB9E888B-BFEC-49B1-8E11-CDC11382822B}">
    <sortState xmlns:xlrd2="http://schemas.microsoft.com/office/spreadsheetml/2017/richdata2" ref="A2:AH539">
      <sortCondition ref="A1:A539"/>
    </sortState>
  </autoFilter>
  <conditionalFormatting sqref="A1:AH1048576">
    <cfRule type="expression" dxfId="9" priority="881">
      <formula>"ABIE"=$D1</formula>
    </cfRule>
    <cfRule type="expression" dxfId="8" priority="882">
      <formula>OR("MA"=$D1,"ASMA"=$D1)</formula>
    </cfRule>
    <cfRule type="expression" dxfId="7" priority="883">
      <formula>"ASBIE"=$D1</formula>
    </cfRule>
  </conditionalFormatting>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dimension ref="A1:N240"/>
  <sheetViews>
    <sheetView topLeftCell="A2" zoomScale="110" zoomScaleNormal="110" workbookViewId="0">
      <selection activeCell="J64" sqref="J64"/>
    </sheetView>
  </sheetViews>
  <sheetFormatPr defaultColWidth="10.7109375" defaultRowHeight="15.75" customHeight="1"/>
  <cols>
    <col min="1" max="1" width="5.7109375" style="3" customWidth="1"/>
    <col min="2" max="2" width="8.85546875" style="1" bestFit="1" customWidth="1"/>
    <col min="3" max="3" width="9.42578125" style="1" bestFit="1" customWidth="1"/>
    <col min="4" max="4" width="3.7109375" style="3" bestFit="1" customWidth="1"/>
    <col min="5" max="5" width="4.28515625" style="3" bestFit="1" customWidth="1"/>
    <col min="6" max="7" width="34" style="1" customWidth="1"/>
    <col min="8" max="8" width="10.7109375" style="3" customWidth="1"/>
    <col min="9" max="9" width="8.42578125" style="3" bestFit="1" customWidth="1"/>
    <col min="10" max="10" width="181.85546875" style="1" customWidth="1"/>
    <col min="11" max="11" width="9.140625" style="1" bestFit="1" customWidth="1"/>
    <col min="12" max="12" width="5" style="1" bestFit="1" customWidth="1"/>
    <col min="13" max="14" width="11.140625" style="1" customWidth="1"/>
    <col min="15" max="16384" width="10.7109375" style="1"/>
  </cols>
  <sheetData>
    <row r="1" spans="1:14" ht="15.75" customHeight="1">
      <c r="A1" s="3" t="s">
        <v>3369</v>
      </c>
      <c r="B1" s="1" t="s">
        <v>1116</v>
      </c>
      <c r="D1" s="27" t="s">
        <v>1610</v>
      </c>
      <c r="E1" s="27" t="s">
        <v>3246</v>
      </c>
      <c r="F1" s="1" t="s">
        <v>3370</v>
      </c>
      <c r="G1" s="1" t="s">
        <v>3371</v>
      </c>
      <c r="H1" s="3" t="s">
        <v>3372</v>
      </c>
      <c r="I1" s="3" t="s">
        <v>3373</v>
      </c>
      <c r="J1" s="1" t="s">
        <v>3374</v>
      </c>
      <c r="K1" s="1" t="s">
        <v>3375</v>
      </c>
      <c r="L1" s="1" t="s">
        <v>3246</v>
      </c>
      <c r="M1" s="1" t="s">
        <v>3376</v>
      </c>
      <c r="N1" s="1" t="s">
        <v>3377</v>
      </c>
    </row>
    <row r="2" spans="1:14" ht="15.75" customHeight="1">
      <c r="A2" s="3">
        <v>1000</v>
      </c>
      <c r="B2" s="1" t="s">
        <v>3378</v>
      </c>
      <c r="C2" s="1" t="s">
        <v>1136</v>
      </c>
      <c r="D2" s="3">
        <v>1</v>
      </c>
      <c r="E2" s="3" t="s">
        <v>21</v>
      </c>
      <c r="F2" s="1" t="s">
        <v>1137</v>
      </c>
      <c r="G2" s="1" t="s">
        <v>3379</v>
      </c>
      <c r="I2" s="3">
        <v>1070</v>
      </c>
      <c r="J2" s="1" t="s">
        <v>3065</v>
      </c>
      <c r="K2" s="1" t="s">
        <v>3380</v>
      </c>
      <c r="L2" s="1" t="s">
        <v>21</v>
      </c>
    </row>
    <row r="3" spans="1:14" ht="15.75" customHeight="1">
      <c r="A3" s="3">
        <v>1010</v>
      </c>
      <c r="B3" s="1" t="s">
        <v>3381</v>
      </c>
      <c r="C3" s="1" t="s">
        <v>1145</v>
      </c>
      <c r="D3" s="3">
        <v>1</v>
      </c>
      <c r="E3" s="3" t="s">
        <v>21</v>
      </c>
      <c r="F3" s="1" t="s">
        <v>1146</v>
      </c>
      <c r="G3" s="1" t="s">
        <v>1147</v>
      </c>
      <c r="H3" s="3" t="s">
        <v>1640</v>
      </c>
      <c r="I3" s="3">
        <v>1100</v>
      </c>
      <c r="J3" s="1" t="s">
        <v>3067</v>
      </c>
      <c r="K3" s="1" t="s">
        <v>3380</v>
      </c>
      <c r="L3" s="1" t="s">
        <v>21</v>
      </c>
      <c r="N3" s="1" t="s">
        <v>3382</v>
      </c>
    </row>
    <row r="4" spans="1:14" ht="15.75" customHeight="1">
      <c r="A4" s="3">
        <v>1020</v>
      </c>
      <c r="C4" s="1" t="s">
        <v>3061</v>
      </c>
      <c r="I4" s="3">
        <v>1110</v>
      </c>
      <c r="J4" s="1" t="s">
        <v>3383</v>
      </c>
      <c r="K4" s="1" t="s">
        <v>3384</v>
      </c>
      <c r="N4" s="1" t="s">
        <v>3385</v>
      </c>
    </row>
    <row r="5" spans="1:14" ht="15.75" customHeight="1">
      <c r="A5" s="3">
        <v>1030</v>
      </c>
      <c r="B5" s="1" t="s">
        <v>3386</v>
      </c>
      <c r="C5" s="1" t="s">
        <v>1141</v>
      </c>
      <c r="D5" s="3">
        <v>1</v>
      </c>
      <c r="E5" s="3" t="s">
        <v>21</v>
      </c>
      <c r="F5" s="1" t="s">
        <v>1142</v>
      </c>
      <c r="G5" s="1" t="s">
        <v>1143</v>
      </c>
      <c r="H5" s="3" t="s">
        <v>1656</v>
      </c>
      <c r="I5" s="3">
        <v>1080</v>
      </c>
      <c r="J5" s="1" t="s">
        <v>3066</v>
      </c>
      <c r="K5" s="1" t="s">
        <v>3380</v>
      </c>
      <c r="L5" s="1" t="s">
        <v>16</v>
      </c>
      <c r="M5" s="1" t="s">
        <v>3387</v>
      </c>
    </row>
    <row r="6" spans="1:14" ht="15.75" customHeight="1">
      <c r="A6" s="3">
        <v>1040</v>
      </c>
      <c r="B6" s="1" t="s">
        <v>3388</v>
      </c>
      <c r="C6" s="1" t="s">
        <v>1276</v>
      </c>
      <c r="D6" s="3">
        <v>1</v>
      </c>
      <c r="E6" s="3" t="s">
        <v>21</v>
      </c>
      <c r="F6" s="1" t="s">
        <v>1277</v>
      </c>
      <c r="G6" s="1" t="s">
        <v>3247</v>
      </c>
      <c r="H6" s="3" t="s">
        <v>1656</v>
      </c>
      <c r="I6" s="3">
        <v>3120</v>
      </c>
      <c r="J6" s="1" t="s">
        <v>3118</v>
      </c>
      <c r="K6" s="1" t="s">
        <v>3380</v>
      </c>
      <c r="L6" s="1" t="s">
        <v>16</v>
      </c>
      <c r="M6" s="1" t="s">
        <v>3387</v>
      </c>
    </row>
    <row r="7" spans="1:14" ht="15.75" customHeight="1">
      <c r="A7" s="3">
        <v>1050</v>
      </c>
      <c r="B7" s="1" t="s">
        <v>3389</v>
      </c>
      <c r="C7" s="1" t="s">
        <v>1272</v>
      </c>
      <c r="D7" s="3">
        <v>1</v>
      </c>
      <c r="E7" s="3" t="s">
        <v>16</v>
      </c>
      <c r="F7" s="1" t="s">
        <v>3390</v>
      </c>
      <c r="G7" s="1" t="s">
        <v>3248</v>
      </c>
      <c r="H7" s="3" t="s">
        <v>1656</v>
      </c>
      <c r="I7" s="3">
        <v>3110</v>
      </c>
      <c r="J7" s="1" t="s">
        <v>3117</v>
      </c>
      <c r="K7" s="1" t="s">
        <v>3380</v>
      </c>
      <c r="L7" s="1" t="s">
        <v>16</v>
      </c>
      <c r="M7" s="1" t="s">
        <v>3387</v>
      </c>
    </row>
    <row r="8" spans="1:14" ht="15.75" customHeight="1">
      <c r="A8" s="3">
        <v>1060</v>
      </c>
      <c r="B8" s="1" t="s">
        <v>3391</v>
      </c>
      <c r="C8" s="1" t="s">
        <v>3392</v>
      </c>
      <c r="D8" s="3">
        <v>1</v>
      </c>
      <c r="E8" s="3" t="s">
        <v>16</v>
      </c>
      <c r="F8" s="1" t="s">
        <v>3393</v>
      </c>
      <c r="G8" s="1" t="s">
        <v>3249</v>
      </c>
      <c r="H8" s="3" t="s">
        <v>1640</v>
      </c>
      <c r="I8" s="3">
        <v>3450</v>
      </c>
      <c r="J8" s="1" t="s">
        <v>3250</v>
      </c>
      <c r="K8" s="1" t="s">
        <v>3380</v>
      </c>
      <c r="L8" s="1" t="s">
        <v>21</v>
      </c>
      <c r="M8" s="1" t="s">
        <v>3394</v>
      </c>
      <c r="N8" s="1" t="s">
        <v>3382</v>
      </c>
    </row>
    <row r="9" spans="1:14" ht="15.75" customHeight="1">
      <c r="A9" s="3">
        <v>1070</v>
      </c>
      <c r="C9" s="1" t="s">
        <v>3061</v>
      </c>
      <c r="I9" s="3">
        <v>3460</v>
      </c>
      <c r="J9" s="1" t="s">
        <v>3395</v>
      </c>
      <c r="K9" s="1" t="s">
        <v>3384</v>
      </c>
      <c r="N9" s="1" t="s">
        <v>3385</v>
      </c>
    </row>
    <row r="10" spans="1:14" ht="15.75" customHeight="1">
      <c r="A10" s="3">
        <v>1080</v>
      </c>
      <c r="B10" s="1" t="s">
        <v>3396</v>
      </c>
      <c r="C10" s="1" t="s">
        <v>3397</v>
      </c>
      <c r="D10" s="3">
        <v>1</v>
      </c>
      <c r="E10" s="3" t="s">
        <v>16</v>
      </c>
      <c r="F10" s="1" t="s">
        <v>3398</v>
      </c>
      <c r="G10" s="1" t="s">
        <v>3251</v>
      </c>
      <c r="H10" s="3" t="s">
        <v>1656</v>
      </c>
      <c r="I10" s="3">
        <v>3470</v>
      </c>
      <c r="J10" s="1" t="s">
        <v>3252</v>
      </c>
      <c r="K10" s="1" t="s">
        <v>3380</v>
      </c>
      <c r="L10" s="1" t="s">
        <v>16</v>
      </c>
      <c r="M10" s="1" t="s">
        <v>3394</v>
      </c>
    </row>
    <row r="11" spans="1:14" ht="15.75" customHeight="1">
      <c r="A11" s="3">
        <v>1090</v>
      </c>
      <c r="B11" s="1" t="s">
        <v>3399</v>
      </c>
      <c r="C11" s="1" t="s">
        <v>3400</v>
      </c>
      <c r="D11" s="3">
        <v>1</v>
      </c>
      <c r="E11" s="3" t="s">
        <v>16</v>
      </c>
      <c r="F11" s="1" t="s">
        <v>1688</v>
      </c>
      <c r="G11" s="1" t="s">
        <v>1689</v>
      </c>
      <c r="H11" s="3" t="s">
        <v>1640</v>
      </c>
      <c r="I11" s="3">
        <v>3830</v>
      </c>
      <c r="J11" s="1" t="s">
        <v>3401</v>
      </c>
      <c r="K11" s="1" t="s">
        <v>3380</v>
      </c>
      <c r="L11" s="1" t="s">
        <v>21</v>
      </c>
      <c r="N11" s="1" t="s">
        <v>3382</v>
      </c>
    </row>
    <row r="12" spans="1:14" ht="15.75" customHeight="1">
      <c r="A12" s="3">
        <v>1100</v>
      </c>
      <c r="C12" s="1" t="s">
        <v>3061</v>
      </c>
      <c r="I12" s="3">
        <v>3840</v>
      </c>
      <c r="J12" s="1" t="s">
        <v>3402</v>
      </c>
      <c r="K12" s="1" t="s">
        <v>3384</v>
      </c>
      <c r="N12" s="1" t="s">
        <v>3385</v>
      </c>
    </row>
    <row r="13" spans="1:14" ht="15.75" customHeight="1">
      <c r="A13" s="3">
        <v>1110</v>
      </c>
      <c r="B13" s="1" t="s">
        <v>3403</v>
      </c>
      <c r="C13" s="1" t="s">
        <v>3404</v>
      </c>
      <c r="D13" s="3">
        <v>1</v>
      </c>
      <c r="E13" s="3" t="s">
        <v>16</v>
      </c>
      <c r="F13" s="1" t="s">
        <v>1693</v>
      </c>
      <c r="G13" s="1" t="s">
        <v>1696</v>
      </c>
      <c r="H13" s="3" t="s">
        <v>1695</v>
      </c>
      <c r="I13" s="3">
        <v>1930</v>
      </c>
      <c r="J13" s="1" t="s">
        <v>3253</v>
      </c>
      <c r="K13" s="1" t="s">
        <v>3380</v>
      </c>
      <c r="L13" s="1" t="s">
        <v>16</v>
      </c>
    </row>
    <row r="14" spans="1:14" ht="15.75" customHeight="1">
      <c r="A14" s="3">
        <v>1120</v>
      </c>
      <c r="B14" s="1" t="s">
        <v>3405</v>
      </c>
      <c r="C14" s="1" t="s">
        <v>1267</v>
      </c>
      <c r="D14" s="3">
        <v>1</v>
      </c>
      <c r="E14" s="3" t="s">
        <v>16</v>
      </c>
      <c r="F14" s="1" t="s">
        <v>1268</v>
      </c>
      <c r="G14" s="1" t="s">
        <v>3406</v>
      </c>
      <c r="H14" s="3" t="s">
        <v>3254</v>
      </c>
      <c r="I14" s="3">
        <v>2840</v>
      </c>
      <c r="J14" s="1" t="s">
        <v>3116</v>
      </c>
      <c r="K14" s="1" t="s">
        <v>3380</v>
      </c>
      <c r="L14" s="1" t="s">
        <v>21</v>
      </c>
      <c r="N14" s="1" t="s">
        <v>3407</v>
      </c>
    </row>
    <row r="15" spans="1:14" ht="15.75" customHeight="1">
      <c r="A15" s="3">
        <v>1130</v>
      </c>
      <c r="C15" s="1" t="s">
        <v>3061</v>
      </c>
      <c r="I15" s="3">
        <v>2850</v>
      </c>
      <c r="J15" s="1" t="s">
        <v>3408</v>
      </c>
      <c r="K15" s="1" t="s">
        <v>3380</v>
      </c>
      <c r="L15" s="1" t="s">
        <v>21</v>
      </c>
      <c r="N15" s="1" t="s">
        <v>3407</v>
      </c>
    </row>
    <row r="16" spans="1:14" ht="15.75" customHeight="1">
      <c r="A16" s="3">
        <v>1140</v>
      </c>
      <c r="B16" s="1" t="s">
        <v>3409</v>
      </c>
      <c r="C16" s="1" t="s">
        <v>1440</v>
      </c>
      <c r="D16" s="3">
        <v>1</v>
      </c>
      <c r="E16" s="3" t="s">
        <v>16</v>
      </c>
      <c r="F16" s="1" t="s">
        <v>1441</v>
      </c>
      <c r="G16" s="1" t="s">
        <v>1442</v>
      </c>
      <c r="H16" s="3" t="s">
        <v>3254</v>
      </c>
      <c r="I16" s="3">
        <v>2730</v>
      </c>
      <c r="J16" s="1" t="s">
        <v>3183</v>
      </c>
      <c r="K16" s="1" t="s">
        <v>3380</v>
      </c>
      <c r="L16" s="1" t="s">
        <v>16</v>
      </c>
    </row>
    <row r="17" spans="1:14" ht="15.75" customHeight="1">
      <c r="A17" s="3">
        <v>1150</v>
      </c>
      <c r="B17" s="1" t="s">
        <v>3410</v>
      </c>
      <c r="C17" s="1" t="s">
        <v>1436</v>
      </c>
      <c r="D17" s="3">
        <v>1</v>
      </c>
      <c r="E17" s="3" t="s">
        <v>16</v>
      </c>
      <c r="F17" s="1" t="s">
        <v>1437</v>
      </c>
      <c r="G17" s="1" t="s">
        <v>3255</v>
      </c>
      <c r="H17" s="3" t="s">
        <v>3254</v>
      </c>
      <c r="I17" s="3">
        <v>2710</v>
      </c>
      <c r="J17" s="1" t="s">
        <v>3182</v>
      </c>
      <c r="K17" s="1" t="s">
        <v>3380</v>
      </c>
      <c r="L17" s="1" t="s">
        <v>16</v>
      </c>
    </row>
    <row r="18" spans="1:14" ht="15.75" customHeight="1">
      <c r="A18" s="3">
        <v>1160</v>
      </c>
      <c r="B18" s="1" t="s">
        <v>3411</v>
      </c>
      <c r="C18" s="1" t="s">
        <v>1431</v>
      </c>
      <c r="D18" s="3">
        <v>1</v>
      </c>
      <c r="E18" s="3" t="s">
        <v>16</v>
      </c>
      <c r="F18" s="1" t="s">
        <v>1432</v>
      </c>
      <c r="G18" s="1" t="s">
        <v>3256</v>
      </c>
      <c r="H18" s="3" t="s">
        <v>3254</v>
      </c>
      <c r="I18" s="3">
        <v>2690</v>
      </c>
      <c r="J18" s="1" t="s">
        <v>3181</v>
      </c>
      <c r="K18" s="1" t="s">
        <v>3380</v>
      </c>
      <c r="L18" s="1" t="s">
        <v>16</v>
      </c>
    </row>
    <row r="19" spans="1:14" ht="15.75" customHeight="1">
      <c r="A19" s="3">
        <v>1170</v>
      </c>
      <c r="B19" s="1" t="s">
        <v>3412</v>
      </c>
      <c r="C19" s="1" t="s">
        <v>3413</v>
      </c>
      <c r="D19" s="3">
        <v>1</v>
      </c>
      <c r="E19" s="3" t="s">
        <v>16</v>
      </c>
      <c r="F19" s="1" t="s">
        <v>1725</v>
      </c>
      <c r="G19" s="1" t="s">
        <v>1727</v>
      </c>
      <c r="H19" s="3" t="s">
        <v>3254</v>
      </c>
      <c r="I19" s="3">
        <v>3070</v>
      </c>
      <c r="J19" s="1" t="s">
        <v>3257</v>
      </c>
      <c r="K19" s="1" t="s">
        <v>3380</v>
      </c>
      <c r="L19" s="1" t="s">
        <v>16</v>
      </c>
    </row>
    <row r="20" spans="1:14" ht="15.75" customHeight="1">
      <c r="A20" s="3">
        <v>1180</v>
      </c>
      <c r="B20" s="1" t="s">
        <v>3414</v>
      </c>
      <c r="C20" s="1" t="s">
        <v>1468</v>
      </c>
      <c r="D20" s="3">
        <v>1</v>
      </c>
      <c r="E20" s="3" t="s">
        <v>16</v>
      </c>
      <c r="F20" s="1" t="s">
        <v>1469</v>
      </c>
      <c r="G20" s="1" t="s">
        <v>1470</v>
      </c>
      <c r="H20" s="3" t="s">
        <v>3254</v>
      </c>
      <c r="I20" s="3">
        <v>3050</v>
      </c>
      <c r="J20" s="1" t="s">
        <v>3200</v>
      </c>
      <c r="K20" s="1" t="s">
        <v>3380</v>
      </c>
      <c r="L20" s="1" t="s">
        <v>16</v>
      </c>
    </row>
    <row r="21" spans="1:14" ht="15.75" customHeight="1">
      <c r="A21" s="3">
        <v>1190</v>
      </c>
      <c r="B21" s="1" t="s">
        <v>3415</v>
      </c>
      <c r="C21" s="1" t="s">
        <v>3416</v>
      </c>
      <c r="D21" s="3">
        <v>1</v>
      </c>
      <c r="E21" s="3" t="s">
        <v>16</v>
      </c>
      <c r="F21" s="1" t="s">
        <v>1733</v>
      </c>
      <c r="G21" s="1" t="s">
        <v>1735</v>
      </c>
      <c r="H21" s="3" t="s">
        <v>3254</v>
      </c>
      <c r="I21" s="3">
        <v>2750</v>
      </c>
      <c r="J21" s="1" t="s">
        <v>3074</v>
      </c>
      <c r="K21" s="1" t="s">
        <v>3380</v>
      </c>
      <c r="L21" s="1" t="s">
        <v>16</v>
      </c>
      <c r="N21" s="1" t="s">
        <v>3417</v>
      </c>
    </row>
    <row r="22" spans="1:14" ht="15.75" customHeight="1">
      <c r="A22" s="3">
        <v>1200</v>
      </c>
      <c r="C22" s="1" t="s">
        <v>3061</v>
      </c>
      <c r="I22" s="3">
        <v>2770</v>
      </c>
      <c r="J22" s="1" t="s">
        <v>3418</v>
      </c>
      <c r="K22" s="1" t="s">
        <v>3380</v>
      </c>
      <c r="L22" s="1" t="s">
        <v>16</v>
      </c>
      <c r="N22" s="1" t="s">
        <v>3417</v>
      </c>
    </row>
    <row r="23" spans="1:14" ht="15.75" customHeight="1">
      <c r="A23" s="3">
        <v>1210</v>
      </c>
      <c r="B23" s="1" t="s">
        <v>3419</v>
      </c>
      <c r="C23" s="1" t="s">
        <v>3420</v>
      </c>
      <c r="D23" s="3">
        <v>1</v>
      </c>
      <c r="E23" s="3" t="s">
        <v>16</v>
      </c>
      <c r="F23" s="1" t="s">
        <v>1738</v>
      </c>
      <c r="G23" s="1" t="s">
        <v>1735</v>
      </c>
      <c r="H23" s="3" t="s">
        <v>1632</v>
      </c>
      <c r="I23" s="3">
        <v>2750</v>
      </c>
      <c r="J23" s="1" t="s">
        <v>3074</v>
      </c>
      <c r="K23" s="1" t="s">
        <v>3380</v>
      </c>
      <c r="L23" s="1" t="s">
        <v>16</v>
      </c>
      <c r="M23" s="1" t="s">
        <v>3387</v>
      </c>
      <c r="N23" s="1" t="s">
        <v>3421</v>
      </c>
    </row>
    <row r="24" spans="1:14" ht="15.75" customHeight="1">
      <c r="A24" s="3">
        <v>1220</v>
      </c>
      <c r="C24" s="1" t="s">
        <v>3061</v>
      </c>
      <c r="I24" s="3">
        <v>2770</v>
      </c>
      <c r="J24" s="1" t="s">
        <v>3418</v>
      </c>
      <c r="K24" s="1" t="s">
        <v>3380</v>
      </c>
      <c r="L24" s="1" t="s">
        <v>16</v>
      </c>
      <c r="M24" s="1" t="s">
        <v>3387</v>
      </c>
      <c r="N24" s="1" t="s">
        <v>3421</v>
      </c>
    </row>
    <row r="25" spans="1:14" ht="15.75" customHeight="1">
      <c r="A25" s="3">
        <v>1230</v>
      </c>
      <c r="B25" s="1" t="s">
        <v>3422</v>
      </c>
      <c r="C25" s="1" t="s">
        <v>3423</v>
      </c>
      <c r="D25" s="3">
        <v>2</v>
      </c>
      <c r="E25" s="3" t="s">
        <v>16</v>
      </c>
      <c r="F25" s="1" t="s">
        <v>3424</v>
      </c>
      <c r="G25" s="1" t="s">
        <v>1743</v>
      </c>
      <c r="H25" s="3" t="s">
        <v>3425</v>
      </c>
      <c r="I25" s="3">
        <v>2820</v>
      </c>
      <c r="J25" s="1" t="s">
        <v>3426</v>
      </c>
      <c r="K25" s="1" t="s">
        <v>3380</v>
      </c>
      <c r="L25" s="1" t="s">
        <v>16</v>
      </c>
    </row>
    <row r="26" spans="1:14" ht="15.75" customHeight="1">
      <c r="A26" s="3">
        <v>1240</v>
      </c>
      <c r="B26" s="1" t="s">
        <v>3427</v>
      </c>
      <c r="C26" s="1" t="s">
        <v>3428</v>
      </c>
      <c r="D26" s="3">
        <v>1</v>
      </c>
      <c r="E26" s="3" t="s">
        <v>16</v>
      </c>
      <c r="F26" s="1" t="s">
        <v>1750</v>
      </c>
      <c r="G26" s="1" t="s">
        <v>3258</v>
      </c>
      <c r="H26" s="3" t="s">
        <v>1695</v>
      </c>
      <c r="I26" s="3">
        <v>4030</v>
      </c>
      <c r="J26" s="1" t="s">
        <v>3259</v>
      </c>
      <c r="K26" s="1" t="s">
        <v>3380</v>
      </c>
      <c r="L26" s="1" t="s">
        <v>21</v>
      </c>
      <c r="M26" s="1" t="s">
        <v>3387</v>
      </c>
    </row>
    <row r="27" spans="1:14" ht="15.75" customHeight="1">
      <c r="A27" s="3">
        <v>1250</v>
      </c>
      <c r="B27" s="1" t="s">
        <v>3429</v>
      </c>
      <c r="C27" s="1" t="s">
        <v>1371</v>
      </c>
      <c r="D27" s="3">
        <v>1</v>
      </c>
      <c r="E27" s="3" t="s">
        <v>16</v>
      </c>
      <c r="F27" s="1" t="s">
        <v>1767</v>
      </c>
      <c r="G27" s="1" t="s">
        <v>1372</v>
      </c>
      <c r="H27" s="3" t="s">
        <v>1695</v>
      </c>
      <c r="I27" s="3">
        <v>3810</v>
      </c>
      <c r="J27" s="1" t="s">
        <v>3170</v>
      </c>
      <c r="K27" s="1" t="s">
        <v>3380</v>
      </c>
      <c r="L27" s="1" t="s">
        <v>65</v>
      </c>
      <c r="M27" s="1" t="s">
        <v>3430</v>
      </c>
    </row>
    <row r="28" spans="1:14" ht="15.75" customHeight="1">
      <c r="A28" s="3">
        <v>1260</v>
      </c>
      <c r="B28" s="1" t="s">
        <v>3431</v>
      </c>
      <c r="C28" s="1" t="s">
        <v>3069</v>
      </c>
      <c r="D28" s="3">
        <v>1</v>
      </c>
      <c r="E28" s="3" t="s">
        <v>65</v>
      </c>
      <c r="F28" s="1" t="s">
        <v>3260</v>
      </c>
      <c r="G28" s="1" t="s">
        <v>3261</v>
      </c>
      <c r="I28" s="3">
        <v>1120</v>
      </c>
      <c r="J28" s="1" t="s">
        <v>3068</v>
      </c>
      <c r="K28" s="1" t="s">
        <v>3380</v>
      </c>
      <c r="L28" s="1" t="s">
        <v>65</v>
      </c>
    </row>
    <row r="29" spans="1:14" ht="15.75" customHeight="1">
      <c r="A29" s="3">
        <v>1270</v>
      </c>
      <c r="B29" s="1" t="s">
        <v>3432</v>
      </c>
      <c r="C29" s="1" t="s">
        <v>3072</v>
      </c>
      <c r="D29" s="3">
        <v>2</v>
      </c>
      <c r="E29" s="3" t="s">
        <v>16</v>
      </c>
      <c r="F29" s="1" t="s">
        <v>3433</v>
      </c>
      <c r="G29" s="1" t="s">
        <v>3434</v>
      </c>
      <c r="H29" s="3" t="s">
        <v>1656</v>
      </c>
      <c r="I29" s="3">
        <v>1140</v>
      </c>
      <c r="J29" s="1" t="s">
        <v>3071</v>
      </c>
      <c r="K29" s="1" t="s">
        <v>3380</v>
      </c>
      <c r="L29" s="1" t="s">
        <v>16</v>
      </c>
    </row>
    <row r="30" spans="1:14" ht="15.75" customHeight="1">
      <c r="A30" s="3">
        <v>1280</v>
      </c>
      <c r="B30" s="1" t="s">
        <v>3435</v>
      </c>
      <c r="C30" s="1" t="s">
        <v>1153</v>
      </c>
      <c r="D30" s="3">
        <v>2</v>
      </c>
      <c r="E30" s="3" t="s">
        <v>21</v>
      </c>
      <c r="F30" s="1" t="s">
        <v>1786</v>
      </c>
      <c r="G30" s="1" t="s">
        <v>1154</v>
      </c>
      <c r="H30" s="3" t="s">
        <v>1695</v>
      </c>
      <c r="I30" s="3">
        <v>1130</v>
      </c>
      <c r="J30" s="1" t="s">
        <v>3070</v>
      </c>
      <c r="K30" s="1" t="s">
        <v>3380</v>
      </c>
      <c r="L30" s="1" t="s">
        <v>65</v>
      </c>
      <c r="M30" s="1" t="s">
        <v>3430</v>
      </c>
    </row>
    <row r="31" spans="1:14" ht="15.75" customHeight="1">
      <c r="A31" s="3">
        <v>1290</v>
      </c>
      <c r="B31" s="1" t="s">
        <v>3436</v>
      </c>
      <c r="C31" s="1" t="s">
        <v>1121</v>
      </c>
      <c r="D31" s="3">
        <v>1</v>
      </c>
      <c r="E31" s="3" t="s">
        <v>21</v>
      </c>
      <c r="F31" s="1" t="s">
        <v>1122</v>
      </c>
      <c r="G31" s="1" t="s">
        <v>3437</v>
      </c>
      <c r="I31" s="3">
        <v>1010</v>
      </c>
      <c r="J31" s="1" t="s">
        <v>3062</v>
      </c>
      <c r="K31" s="1" t="s">
        <v>3380</v>
      </c>
      <c r="L31" s="1" t="s">
        <v>21</v>
      </c>
    </row>
    <row r="32" spans="1:14" ht="15.75" customHeight="1">
      <c r="A32" s="3">
        <v>1300</v>
      </c>
      <c r="B32" s="1" t="s">
        <v>3438</v>
      </c>
      <c r="C32" s="1" t="s">
        <v>1125</v>
      </c>
      <c r="D32" s="3">
        <v>2</v>
      </c>
      <c r="E32" s="3" t="s">
        <v>16</v>
      </c>
      <c r="F32" s="1" t="s">
        <v>1792</v>
      </c>
      <c r="G32" s="1" t="s">
        <v>3262</v>
      </c>
      <c r="H32" s="3" t="s">
        <v>1695</v>
      </c>
      <c r="I32" s="3">
        <v>1030</v>
      </c>
      <c r="J32" s="1" t="s">
        <v>3063</v>
      </c>
      <c r="K32" s="1" t="s">
        <v>3380</v>
      </c>
      <c r="L32" s="1" t="s">
        <v>16</v>
      </c>
    </row>
    <row r="33" spans="1:14" ht="15.75" customHeight="1">
      <c r="A33" s="3">
        <v>1310</v>
      </c>
      <c r="B33" s="1" t="s">
        <v>3439</v>
      </c>
      <c r="C33" s="1" t="s">
        <v>1134</v>
      </c>
      <c r="D33" s="3">
        <v>2</v>
      </c>
      <c r="E33" s="3" t="s">
        <v>21</v>
      </c>
      <c r="F33" s="1" t="s">
        <v>1799</v>
      </c>
      <c r="G33" s="1" t="s">
        <v>3263</v>
      </c>
      <c r="H33" s="3" t="s">
        <v>1632</v>
      </c>
      <c r="I33" s="3">
        <v>1050</v>
      </c>
      <c r="J33" s="1" t="s">
        <v>3064</v>
      </c>
      <c r="K33" s="1" t="s">
        <v>3380</v>
      </c>
      <c r="L33" s="1" t="s">
        <v>16</v>
      </c>
      <c r="M33" s="1" t="s">
        <v>3440</v>
      </c>
    </row>
    <row r="34" spans="1:14" ht="15.75" customHeight="1">
      <c r="A34" s="3">
        <v>1320</v>
      </c>
      <c r="B34" s="1" t="s">
        <v>3441</v>
      </c>
      <c r="C34" s="1" t="s">
        <v>3442</v>
      </c>
      <c r="D34" s="3">
        <v>1</v>
      </c>
      <c r="E34" s="3" t="s">
        <v>65</v>
      </c>
      <c r="F34" s="1" t="s">
        <v>1806</v>
      </c>
      <c r="G34" s="1" t="s">
        <v>1808</v>
      </c>
      <c r="I34" s="3">
        <v>3970</v>
      </c>
      <c r="J34" s="1" t="s">
        <v>3264</v>
      </c>
      <c r="K34" s="1" t="s">
        <v>3380</v>
      </c>
      <c r="L34" s="1" t="s">
        <v>16</v>
      </c>
    </row>
    <row r="35" spans="1:14" ht="15.75" customHeight="1">
      <c r="A35" s="3">
        <v>1330</v>
      </c>
      <c r="B35" s="1" t="s">
        <v>3443</v>
      </c>
      <c r="C35" s="1" t="s">
        <v>3444</v>
      </c>
      <c r="D35" s="3">
        <v>2</v>
      </c>
      <c r="E35" s="3" t="s">
        <v>21</v>
      </c>
      <c r="F35" s="1" t="s">
        <v>3445</v>
      </c>
      <c r="G35" s="1" t="s">
        <v>1816</v>
      </c>
      <c r="H35" s="3" t="s">
        <v>3254</v>
      </c>
      <c r="I35" s="3">
        <v>3980</v>
      </c>
      <c r="J35" s="1" t="s">
        <v>3446</v>
      </c>
      <c r="K35" s="1" t="s">
        <v>3380</v>
      </c>
      <c r="L35" s="1" t="s">
        <v>16</v>
      </c>
      <c r="M35" s="1" t="s">
        <v>3387</v>
      </c>
    </row>
    <row r="36" spans="1:14" ht="15.75" customHeight="1">
      <c r="A36" s="3">
        <v>1340</v>
      </c>
      <c r="B36" s="1" t="s">
        <v>3447</v>
      </c>
      <c r="C36" s="1" t="s">
        <v>1163</v>
      </c>
      <c r="D36" s="3">
        <v>2</v>
      </c>
      <c r="E36" s="3" t="s">
        <v>16</v>
      </c>
      <c r="F36" s="1" t="s">
        <v>1819</v>
      </c>
      <c r="G36" s="1" t="s">
        <v>1164</v>
      </c>
      <c r="H36" s="3" t="s">
        <v>1640</v>
      </c>
      <c r="I36" s="3">
        <v>4000</v>
      </c>
      <c r="J36" s="1" t="s">
        <v>3265</v>
      </c>
      <c r="K36" s="1" t="s">
        <v>3380</v>
      </c>
      <c r="L36" s="1" t="s">
        <v>21</v>
      </c>
    </row>
    <row r="37" spans="1:14" ht="15.75" customHeight="1">
      <c r="A37" s="3">
        <v>1350</v>
      </c>
      <c r="C37" s="1" t="s">
        <v>3061</v>
      </c>
      <c r="I37" s="3">
        <v>4010</v>
      </c>
      <c r="J37" s="1" t="s">
        <v>3448</v>
      </c>
      <c r="K37" s="1" t="s">
        <v>3384</v>
      </c>
      <c r="N37" s="1" t="s">
        <v>3449</v>
      </c>
    </row>
    <row r="38" spans="1:14" ht="15.75" customHeight="1">
      <c r="A38" s="3">
        <v>1360</v>
      </c>
      <c r="B38" s="1" t="s">
        <v>3450</v>
      </c>
      <c r="C38" s="1" t="s">
        <v>1213</v>
      </c>
      <c r="D38" s="3">
        <v>1</v>
      </c>
      <c r="E38" s="3" t="s">
        <v>21</v>
      </c>
      <c r="F38" s="1" t="s">
        <v>1184</v>
      </c>
      <c r="G38" s="1" t="s">
        <v>1185</v>
      </c>
      <c r="I38" s="3">
        <v>1940</v>
      </c>
      <c r="J38" s="1" t="s">
        <v>3086</v>
      </c>
      <c r="K38" s="1" t="s">
        <v>3380</v>
      </c>
      <c r="L38" s="1" t="s">
        <v>16</v>
      </c>
    </row>
    <row r="39" spans="1:14" ht="15.75" customHeight="1">
      <c r="A39" s="3">
        <v>1370</v>
      </c>
      <c r="B39" s="1" t="s">
        <v>3451</v>
      </c>
      <c r="C39" s="1" t="s">
        <v>1193</v>
      </c>
      <c r="D39" s="3">
        <v>2</v>
      </c>
      <c r="E39" s="3" t="s">
        <v>21</v>
      </c>
      <c r="F39" s="1" t="s">
        <v>1828</v>
      </c>
      <c r="G39" s="1" t="s">
        <v>1194</v>
      </c>
      <c r="H39" s="3" t="s">
        <v>1695</v>
      </c>
      <c r="I39" s="3">
        <v>1980</v>
      </c>
      <c r="J39" s="1" t="s">
        <v>3080</v>
      </c>
      <c r="K39" s="1" t="s">
        <v>3380</v>
      </c>
      <c r="L39" s="1" t="s">
        <v>16</v>
      </c>
      <c r="M39" s="1" t="s">
        <v>3387</v>
      </c>
    </row>
    <row r="40" spans="1:14" ht="15.75" customHeight="1">
      <c r="A40" s="3">
        <v>1380</v>
      </c>
      <c r="B40" s="1" t="s">
        <v>3452</v>
      </c>
      <c r="C40" s="1" t="s">
        <v>3453</v>
      </c>
      <c r="D40" s="3">
        <v>2</v>
      </c>
      <c r="E40" s="3" t="s">
        <v>16</v>
      </c>
      <c r="F40" s="1" t="s">
        <v>1835</v>
      </c>
      <c r="G40" s="1" t="s">
        <v>3454</v>
      </c>
      <c r="H40" s="3" t="s">
        <v>1695</v>
      </c>
      <c r="I40" s="3">
        <v>2030</v>
      </c>
      <c r="J40" s="1" t="s">
        <v>3266</v>
      </c>
      <c r="K40" s="1" t="s">
        <v>3380</v>
      </c>
      <c r="L40" s="1" t="s">
        <v>16</v>
      </c>
    </row>
    <row r="41" spans="1:14" ht="15.75" customHeight="1">
      <c r="A41" s="3">
        <v>1390</v>
      </c>
      <c r="B41" s="1" t="s">
        <v>3455</v>
      </c>
      <c r="C41" s="1" t="s">
        <v>1187</v>
      </c>
      <c r="D41" s="3">
        <v>2</v>
      </c>
      <c r="E41" s="3" t="s">
        <v>65</v>
      </c>
      <c r="F41" s="1" t="s">
        <v>1841</v>
      </c>
      <c r="G41" s="1" t="s">
        <v>1188</v>
      </c>
      <c r="H41" s="3" t="s">
        <v>1632</v>
      </c>
      <c r="I41" s="3">
        <v>1950</v>
      </c>
      <c r="J41" s="1" t="s">
        <v>3078</v>
      </c>
      <c r="K41" s="1" t="s">
        <v>3380</v>
      </c>
      <c r="L41" s="1" t="s">
        <v>65</v>
      </c>
      <c r="M41" s="1" t="s">
        <v>3456</v>
      </c>
      <c r="N41" s="1" t="s">
        <v>3457</v>
      </c>
    </row>
    <row r="42" spans="1:14" ht="15.75" customHeight="1">
      <c r="A42" s="3">
        <v>1400</v>
      </c>
      <c r="C42" s="1" t="s">
        <v>3061</v>
      </c>
      <c r="I42" s="3">
        <v>1960</v>
      </c>
      <c r="J42" s="1" t="s">
        <v>3458</v>
      </c>
      <c r="K42" s="1" t="s">
        <v>3380</v>
      </c>
      <c r="L42" s="1" t="s">
        <v>65</v>
      </c>
      <c r="M42" s="1" t="s">
        <v>3456</v>
      </c>
      <c r="N42" s="1" t="s">
        <v>3457</v>
      </c>
    </row>
    <row r="43" spans="1:14" ht="15.75" customHeight="1">
      <c r="A43" s="3">
        <v>1410</v>
      </c>
      <c r="B43" s="1" t="s">
        <v>3459</v>
      </c>
      <c r="C43" s="1" t="s">
        <v>3460</v>
      </c>
      <c r="D43" s="3">
        <v>3</v>
      </c>
      <c r="E43" s="3" t="s">
        <v>16</v>
      </c>
      <c r="F43" s="1" t="s">
        <v>3461</v>
      </c>
      <c r="G43" s="1" t="s">
        <v>3462</v>
      </c>
      <c r="H43" s="3" t="s">
        <v>3425</v>
      </c>
      <c r="I43" s="3">
        <v>1970</v>
      </c>
      <c r="J43" s="1" t="s">
        <v>3463</v>
      </c>
      <c r="K43" s="1" t="s">
        <v>3384</v>
      </c>
    </row>
    <row r="44" spans="1:14" ht="15.75" customHeight="1">
      <c r="A44" s="3">
        <v>1420</v>
      </c>
      <c r="B44" s="1" t="s">
        <v>3464</v>
      </c>
      <c r="C44" s="1" t="s">
        <v>1190</v>
      </c>
      <c r="D44" s="3">
        <v>2</v>
      </c>
      <c r="E44" s="3" t="s">
        <v>16</v>
      </c>
      <c r="F44" s="1" t="s">
        <v>1850</v>
      </c>
      <c r="G44" s="1" t="s">
        <v>1191</v>
      </c>
      <c r="H44" s="3" t="s">
        <v>1632</v>
      </c>
      <c r="I44" s="3">
        <v>2010</v>
      </c>
      <c r="J44" s="1" t="s">
        <v>3079</v>
      </c>
      <c r="K44" s="1" t="s">
        <v>3380</v>
      </c>
      <c r="L44" s="1" t="s">
        <v>16</v>
      </c>
    </row>
    <row r="45" spans="1:14" ht="15.75" customHeight="1">
      <c r="A45" s="3">
        <v>1430</v>
      </c>
      <c r="B45" s="1" t="s">
        <v>3465</v>
      </c>
      <c r="C45" s="1" t="s">
        <v>3466</v>
      </c>
      <c r="D45" s="3">
        <v>3</v>
      </c>
      <c r="E45" s="3" t="s">
        <v>16</v>
      </c>
      <c r="F45" s="1" t="s">
        <v>3467</v>
      </c>
      <c r="G45" s="1" t="s">
        <v>3468</v>
      </c>
      <c r="H45" s="3" t="s">
        <v>3425</v>
      </c>
      <c r="I45" s="3">
        <v>2020</v>
      </c>
      <c r="J45" s="1" t="s">
        <v>3469</v>
      </c>
      <c r="K45" s="1" t="s">
        <v>3384</v>
      </c>
    </row>
    <row r="46" spans="1:14" ht="15.75" customHeight="1">
      <c r="A46" s="3">
        <v>1440</v>
      </c>
      <c r="B46" s="1" t="s">
        <v>3470</v>
      </c>
      <c r="C46" s="1" t="s">
        <v>3471</v>
      </c>
      <c r="D46" s="3">
        <v>2</v>
      </c>
      <c r="E46" s="3" t="s">
        <v>16</v>
      </c>
      <c r="F46" s="1" t="s">
        <v>3472</v>
      </c>
      <c r="G46" s="1" t="s">
        <v>3267</v>
      </c>
      <c r="H46" s="3" t="s">
        <v>1632</v>
      </c>
      <c r="I46" s="3">
        <v>2230</v>
      </c>
      <c r="J46" s="1" t="s">
        <v>3268</v>
      </c>
      <c r="K46" s="1" t="s">
        <v>3380</v>
      </c>
      <c r="L46" s="1" t="s">
        <v>16</v>
      </c>
      <c r="N46" s="1" t="s">
        <v>3473</v>
      </c>
    </row>
    <row r="47" spans="1:14" ht="15.75" customHeight="1">
      <c r="A47" s="3">
        <v>1450</v>
      </c>
      <c r="B47" s="1" t="s">
        <v>3474</v>
      </c>
      <c r="C47" s="1" t="s">
        <v>1196</v>
      </c>
      <c r="D47" s="3">
        <v>2</v>
      </c>
      <c r="E47" s="3" t="s">
        <v>16</v>
      </c>
      <c r="F47" s="1" t="s">
        <v>3269</v>
      </c>
      <c r="G47" s="1" t="s">
        <v>1197</v>
      </c>
      <c r="H47" s="3" t="s">
        <v>1632</v>
      </c>
      <c r="I47" s="3">
        <v>2230</v>
      </c>
      <c r="J47" s="1" t="s">
        <v>3081</v>
      </c>
      <c r="K47" s="1" t="s">
        <v>3380</v>
      </c>
      <c r="L47" s="1" t="s">
        <v>16</v>
      </c>
      <c r="N47" s="1" t="s">
        <v>3475</v>
      </c>
    </row>
    <row r="48" spans="1:14" ht="15.75" customHeight="1">
      <c r="A48" s="3">
        <v>1460</v>
      </c>
      <c r="B48" s="1" t="s">
        <v>3476</v>
      </c>
      <c r="C48" s="1" t="s">
        <v>3477</v>
      </c>
      <c r="D48" s="3">
        <v>2</v>
      </c>
      <c r="E48" s="3" t="s">
        <v>16</v>
      </c>
      <c r="F48" s="1" t="s">
        <v>1873</v>
      </c>
      <c r="G48" s="1" t="s">
        <v>1875</v>
      </c>
      <c r="H48" s="3" t="s">
        <v>1695</v>
      </c>
      <c r="I48" s="3">
        <v>1990</v>
      </c>
      <c r="J48" s="1" t="s">
        <v>3270</v>
      </c>
      <c r="K48" s="1" t="s">
        <v>3380</v>
      </c>
      <c r="L48" s="1" t="s">
        <v>65</v>
      </c>
      <c r="M48" s="1" t="s">
        <v>3430</v>
      </c>
    </row>
    <row r="49" spans="1:13" ht="15.75" customHeight="1">
      <c r="A49" s="3">
        <v>1470</v>
      </c>
      <c r="B49" s="1" t="s">
        <v>3478</v>
      </c>
      <c r="C49" s="1" t="s">
        <v>3479</v>
      </c>
      <c r="D49" s="3">
        <v>2</v>
      </c>
      <c r="E49" s="3" t="s">
        <v>16</v>
      </c>
      <c r="F49" s="1" t="s">
        <v>1880</v>
      </c>
      <c r="G49" s="1" t="s">
        <v>3480</v>
      </c>
      <c r="H49" s="3" t="s">
        <v>1632</v>
      </c>
      <c r="I49" s="3">
        <v>2200</v>
      </c>
      <c r="J49" s="1" t="s">
        <v>3271</v>
      </c>
      <c r="K49" s="1" t="s">
        <v>3380</v>
      </c>
      <c r="L49" s="1" t="s">
        <v>16</v>
      </c>
      <c r="M49" s="1" t="s">
        <v>3430</v>
      </c>
    </row>
    <row r="50" spans="1:13" ht="15.75" customHeight="1">
      <c r="A50" s="3">
        <v>1480</v>
      </c>
      <c r="B50" s="1" t="s">
        <v>3481</v>
      </c>
      <c r="C50" s="1" t="s">
        <v>3482</v>
      </c>
      <c r="D50" s="3">
        <v>3</v>
      </c>
      <c r="E50" s="3" t="s">
        <v>21</v>
      </c>
      <c r="F50" s="1" t="s">
        <v>3483</v>
      </c>
      <c r="G50" s="1" t="s">
        <v>3484</v>
      </c>
      <c r="H50" s="3" t="s">
        <v>3425</v>
      </c>
      <c r="I50" s="3">
        <v>2210</v>
      </c>
      <c r="J50" s="1" t="s">
        <v>3485</v>
      </c>
      <c r="K50" s="1" t="s">
        <v>3384</v>
      </c>
    </row>
    <row r="51" spans="1:13" ht="15.75" customHeight="1">
      <c r="A51" s="3">
        <v>1490</v>
      </c>
      <c r="B51" s="1" t="s">
        <v>3450</v>
      </c>
      <c r="C51" s="1" t="s">
        <v>1213</v>
      </c>
      <c r="D51" s="3">
        <v>2</v>
      </c>
      <c r="E51" s="3" t="s">
        <v>21</v>
      </c>
      <c r="F51" s="1" t="s">
        <v>1899</v>
      </c>
      <c r="G51" s="1" t="s">
        <v>1214</v>
      </c>
      <c r="I51" s="3">
        <v>2110</v>
      </c>
      <c r="J51" s="1" t="s">
        <v>3486</v>
      </c>
      <c r="K51" s="1" t="s">
        <v>3380</v>
      </c>
      <c r="L51" s="1" t="s">
        <v>16</v>
      </c>
    </row>
    <row r="52" spans="1:13" ht="15.75" customHeight="1">
      <c r="A52" s="3">
        <v>1500</v>
      </c>
      <c r="B52" s="1" t="s">
        <v>3487</v>
      </c>
      <c r="C52" s="1" t="s">
        <v>1219</v>
      </c>
      <c r="D52" s="3">
        <v>3</v>
      </c>
      <c r="E52" s="3" t="s">
        <v>16</v>
      </c>
      <c r="F52" s="1" t="s">
        <v>1905</v>
      </c>
      <c r="G52" s="1" t="s">
        <v>1220</v>
      </c>
      <c r="H52" s="3" t="s">
        <v>1695</v>
      </c>
      <c r="I52" s="3">
        <v>2130</v>
      </c>
      <c r="J52" s="1" t="s">
        <v>3088</v>
      </c>
      <c r="K52" s="1" t="s">
        <v>3380</v>
      </c>
      <c r="L52" s="1" t="s">
        <v>16</v>
      </c>
    </row>
    <row r="53" spans="1:13" ht="15.75" customHeight="1">
      <c r="A53" s="3">
        <v>1510</v>
      </c>
      <c r="B53" s="1" t="s">
        <v>3488</v>
      </c>
      <c r="C53" s="1" t="s">
        <v>1222</v>
      </c>
      <c r="D53" s="3">
        <v>3</v>
      </c>
      <c r="E53" s="3" t="s">
        <v>16</v>
      </c>
      <c r="F53" s="1" t="s">
        <v>1911</v>
      </c>
      <c r="G53" s="1" t="s">
        <v>1223</v>
      </c>
      <c r="H53" s="3" t="s">
        <v>1695</v>
      </c>
      <c r="I53" s="3">
        <v>2140</v>
      </c>
      <c r="J53" s="1" t="s">
        <v>3089</v>
      </c>
      <c r="K53" s="1" t="s">
        <v>3380</v>
      </c>
      <c r="L53" s="1" t="s">
        <v>16</v>
      </c>
    </row>
    <row r="54" spans="1:13" ht="15.75" customHeight="1">
      <c r="A54" s="3">
        <v>1520</v>
      </c>
      <c r="B54" s="1" t="s">
        <v>3489</v>
      </c>
      <c r="C54" s="1" t="s">
        <v>1225</v>
      </c>
      <c r="D54" s="3">
        <v>3</v>
      </c>
      <c r="E54" s="3" t="s">
        <v>16</v>
      </c>
      <c r="F54" s="1" t="s">
        <v>1917</v>
      </c>
      <c r="G54" s="1" t="s">
        <v>1223</v>
      </c>
      <c r="H54" s="3" t="s">
        <v>1695</v>
      </c>
      <c r="I54" s="3">
        <v>2150</v>
      </c>
      <c r="J54" s="1" t="s">
        <v>3090</v>
      </c>
      <c r="K54" s="1" t="s">
        <v>3380</v>
      </c>
      <c r="L54" s="1" t="s">
        <v>16</v>
      </c>
    </row>
    <row r="55" spans="1:13" ht="15.75" customHeight="1">
      <c r="A55" s="3">
        <v>1530</v>
      </c>
      <c r="B55" s="1" t="s">
        <v>3490</v>
      </c>
      <c r="C55" s="1" t="s">
        <v>3092</v>
      </c>
      <c r="D55" s="3">
        <v>3</v>
      </c>
      <c r="E55" s="3" t="s">
        <v>16</v>
      </c>
      <c r="F55" s="1" t="s">
        <v>1922</v>
      </c>
      <c r="G55" s="1" t="s">
        <v>3273</v>
      </c>
      <c r="H55" s="3" t="s">
        <v>1695</v>
      </c>
      <c r="I55" s="3">
        <v>2160</v>
      </c>
      <c r="J55" s="1" t="s">
        <v>3091</v>
      </c>
      <c r="K55" s="1" t="s">
        <v>3380</v>
      </c>
      <c r="L55" s="1" t="s">
        <v>16</v>
      </c>
    </row>
    <row r="56" spans="1:13" ht="15.75" customHeight="1">
      <c r="A56" s="3">
        <v>1540</v>
      </c>
      <c r="B56" s="1" t="s">
        <v>3491</v>
      </c>
      <c r="C56" s="1" t="s">
        <v>1216</v>
      </c>
      <c r="D56" s="3">
        <v>3</v>
      </c>
      <c r="E56" s="3" t="s">
        <v>16</v>
      </c>
      <c r="F56" s="1" t="s">
        <v>1929</v>
      </c>
      <c r="G56" s="1" t="s">
        <v>1217</v>
      </c>
      <c r="H56" s="3" t="s">
        <v>1695</v>
      </c>
      <c r="I56" s="3">
        <v>2120</v>
      </c>
      <c r="J56" s="1" t="s">
        <v>3087</v>
      </c>
      <c r="K56" s="1" t="s">
        <v>3380</v>
      </c>
      <c r="L56" s="1" t="s">
        <v>16</v>
      </c>
    </row>
    <row r="57" spans="1:13" ht="15.75" customHeight="1">
      <c r="A57" s="3">
        <v>1550</v>
      </c>
      <c r="B57" s="1" t="s">
        <v>3492</v>
      </c>
      <c r="C57" s="1" t="s">
        <v>3094</v>
      </c>
      <c r="D57" s="3">
        <v>3</v>
      </c>
      <c r="E57" s="3" t="s">
        <v>16</v>
      </c>
      <c r="F57" s="1" t="s">
        <v>1935</v>
      </c>
      <c r="G57" s="1" t="s">
        <v>1937</v>
      </c>
      <c r="H57" s="3" t="s">
        <v>1695</v>
      </c>
      <c r="I57" s="3">
        <v>2180</v>
      </c>
      <c r="J57" s="1" t="s">
        <v>3093</v>
      </c>
      <c r="K57" s="1" t="s">
        <v>3380</v>
      </c>
      <c r="L57" s="1" t="s">
        <v>65</v>
      </c>
      <c r="M57" s="1" t="s">
        <v>3430</v>
      </c>
    </row>
    <row r="58" spans="1:13" ht="15.75" customHeight="1">
      <c r="A58" s="3">
        <v>1560</v>
      </c>
      <c r="B58" s="1" t="s">
        <v>3493</v>
      </c>
      <c r="C58" s="1" t="s">
        <v>1227</v>
      </c>
      <c r="D58" s="3">
        <v>3</v>
      </c>
      <c r="E58" s="3" t="s">
        <v>21</v>
      </c>
      <c r="F58" s="1" t="s">
        <v>1943</v>
      </c>
      <c r="G58" s="1" t="s">
        <v>1228</v>
      </c>
      <c r="H58" s="3" t="s">
        <v>1656</v>
      </c>
      <c r="I58" s="3">
        <v>2170</v>
      </c>
      <c r="J58" s="1" t="s">
        <v>3095</v>
      </c>
      <c r="K58" s="1" t="s">
        <v>3380</v>
      </c>
      <c r="L58" s="1" t="s">
        <v>16</v>
      </c>
    </row>
    <row r="59" spans="1:13" ht="15.75" customHeight="1">
      <c r="A59" s="3">
        <v>1570</v>
      </c>
      <c r="B59" s="1" t="s">
        <v>3494</v>
      </c>
      <c r="C59" s="1" t="s">
        <v>1198</v>
      </c>
      <c r="D59" s="3">
        <v>2</v>
      </c>
      <c r="E59" s="3" t="s">
        <v>16</v>
      </c>
      <c r="F59" s="1" t="s">
        <v>1950</v>
      </c>
      <c r="G59" s="1" t="s">
        <v>3495</v>
      </c>
      <c r="I59" s="3">
        <v>2040</v>
      </c>
      <c r="J59" s="1" t="s">
        <v>3082</v>
      </c>
      <c r="K59" s="1" t="s">
        <v>3380</v>
      </c>
      <c r="L59" s="1" t="s">
        <v>65</v>
      </c>
      <c r="M59" s="1" t="s">
        <v>3430</v>
      </c>
    </row>
    <row r="60" spans="1:13" ht="15.75" customHeight="1">
      <c r="A60" s="3">
        <v>1580</v>
      </c>
      <c r="B60" s="1" t="s">
        <v>3496</v>
      </c>
      <c r="C60" s="1" t="s">
        <v>1202</v>
      </c>
      <c r="D60" s="3">
        <v>3</v>
      </c>
      <c r="E60" s="3" t="s">
        <v>16</v>
      </c>
      <c r="F60" s="1" t="s">
        <v>1956</v>
      </c>
      <c r="G60" s="1" t="s">
        <v>1203</v>
      </c>
      <c r="H60" s="3" t="s">
        <v>1695</v>
      </c>
      <c r="I60" s="3">
        <v>2050</v>
      </c>
      <c r="J60" s="1" t="s">
        <v>3083</v>
      </c>
      <c r="K60" s="1" t="s">
        <v>3380</v>
      </c>
      <c r="L60" s="1" t="s">
        <v>16</v>
      </c>
      <c r="M60" s="1" t="s">
        <v>3497</v>
      </c>
    </row>
    <row r="61" spans="1:13" ht="15.75" customHeight="1">
      <c r="A61" s="3">
        <v>1590</v>
      </c>
      <c r="C61" s="1" t="s">
        <v>3061</v>
      </c>
      <c r="I61" s="3">
        <v>2060</v>
      </c>
      <c r="J61" s="1" t="s">
        <v>3498</v>
      </c>
      <c r="K61" s="1" t="s">
        <v>3380</v>
      </c>
      <c r="L61" s="1" t="s">
        <v>16</v>
      </c>
      <c r="M61" s="1" t="s">
        <v>3497</v>
      </c>
    </row>
    <row r="62" spans="1:13" ht="15.75" customHeight="1">
      <c r="A62" s="3">
        <v>1600</v>
      </c>
      <c r="B62" s="1" t="s">
        <v>3499</v>
      </c>
      <c r="C62" s="1" t="s">
        <v>1207</v>
      </c>
      <c r="D62" s="3">
        <v>3</v>
      </c>
      <c r="E62" s="3" t="s">
        <v>16</v>
      </c>
      <c r="F62" s="1" t="s">
        <v>1960</v>
      </c>
      <c r="G62" s="1" t="s">
        <v>1208</v>
      </c>
      <c r="H62" s="3" t="s">
        <v>1695</v>
      </c>
      <c r="I62" s="3">
        <v>2080</v>
      </c>
      <c r="J62" s="1" t="s">
        <v>3084</v>
      </c>
      <c r="K62" s="1" t="s">
        <v>3380</v>
      </c>
      <c r="L62" s="1" t="s">
        <v>16</v>
      </c>
    </row>
    <row r="63" spans="1:13" ht="15.75" customHeight="1">
      <c r="A63" s="3">
        <v>1610</v>
      </c>
      <c r="B63" s="1" t="s">
        <v>3500</v>
      </c>
      <c r="C63" s="1" t="s">
        <v>1211</v>
      </c>
      <c r="D63" s="3">
        <v>3</v>
      </c>
      <c r="E63" s="3" t="s">
        <v>16</v>
      </c>
      <c r="F63" s="1" t="s">
        <v>1966</v>
      </c>
      <c r="G63" s="1" t="s">
        <v>1212</v>
      </c>
      <c r="H63" s="3" t="s">
        <v>1695</v>
      </c>
      <c r="I63" s="3">
        <v>2100</v>
      </c>
      <c r="J63" s="1" t="s">
        <v>3085</v>
      </c>
      <c r="K63" s="1" t="s">
        <v>3380</v>
      </c>
      <c r="L63" s="1" t="s">
        <v>16</v>
      </c>
    </row>
    <row r="64" spans="1:13" ht="15.75" customHeight="1">
      <c r="A64" s="3">
        <v>1620</v>
      </c>
      <c r="B64" s="1" t="s">
        <v>3501</v>
      </c>
      <c r="C64" s="1" t="s">
        <v>1229</v>
      </c>
      <c r="D64" s="3">
        <v>1</v>
      </c>
      <c r="E64" s="3" t="s">
        <v>21</v>
      </c>
      <c r="F64" s="1" t="s">
        <v>1230</v>
      </c>
      <c r="G64" s="1" t="s">
        <v>1231</v>
      </c>
      <c r="I64" s="3">
        <v>2250</v>
      </c>
      <c r="J64" s="1" t="s">
        <v>3096</v>
      </c>
      <c r="K64" s="1" t="s">
        <v>3380</v>
      </c>
      <c r="L64" s="1" t="s">
        <v>16</v>
      </c>
    </row>
    <row r="65" spans="1:14" ht="15.75" customHeight="1">
      <c r="A65" s="3">
        <v>1630</v>
      </c>
      <c r="B65" s="1" t="s">
        <v>3502</v>
      </c>
      <c r="C65" s="1" t="s">
        <v>1237</v>
      </c>
      <c r="D65" s="3">
        <v>2</v>
      </c>
      <c r="E65" s="3" t="s">
        <v>21</v>
      </c>
      <c r="F65" s="1" t="s">
        <v>1977</v>
      </c>
      <c r="G65" s="1" t="s">
        <v>1238</v>
      </c>
      <c r="H65" s="3" t="s">
        <v>1695</v>
      </c>
      <c r="I65" s="3">
        <v>2290</v>
      </c>
      <c r="J65" s="1" t="s">
        <v>3099</v>
      </c>
      <c r="K65" s="1" t="s">
        <v>3380</v>
      </c>
      <c r="L65" s="1" t="s">
        <v>16</v>
      </c>
      <c r="M65" s="1" t="s">
        <v>3387</v>
      </c>
    </row>
    <row r="66" spans="1:14" ht="15.75" customHeight="1">
      <c r="A66" s="3">
        <v>1640</v>
      </c>
      <c r="B66" s="1" t="s">
        <v>3503</v>
      </c>
      <c r="C66" s="1" t="s">
        <v>3504</v>
      </c>
      <c r="D66" s="3">
        <v>2</v>
      </c>
      <c r="E66" s="3" t="s">
        <v>16</v>
      </c>
      <c r="F66" s="1" t="s">
        <v>1982</v>
      </c>
      <c r="G66" s="1" t="s">
        <v>3274</v>
      </c>
      <c r="H66" s="3" t="s">
        <v>1695</v>
      </c>
      <c r="I66" s="3">
        <v>2330</v>
      </c>
      <c r="J66" s="1" t="s">
        <v>3275</v>
      </c>
      <c r="K66" s="1" t="s">
        <v>3380</v>
      </c>
      <c r="L66" s="1" t="s">
        <v>16</v>
      </c>
    </row>
    <row r="67" spans="1:14" ht="15.75" customHeight="1">
      <c r="A67" s="3">
        <v>1650</v>
      </c>
      <c r="B67" s="1" t="s">
        <v>3505</v>
      </c>
      <c r="C67" s="1" t="s">
        <v>1234</v>
      </c>
      <c r="D67" s="3">
        <v>2</v>
      </c>
      <c r="E67" s="3" t="s">
        <v>65</v>
      </c>
      <c r="F67" s="1" t="s">
        <v>1987</v>
      </c>
      <c r="G67" s="1" t="s">
        <v>1235</v>
      </c>
      <c r="H67" s="3" t="s">
        <v>1632</v>
      </c>
      <c r="I67" s="3">
        <v>2260</v>
      </c>
      <c r="J67" s="1" t="s">
        <v>3097</v>
      </c>
      <c r="K67" s="1" t="s">
        <v>3380</v>
      </c>
      <c r="L67" s="1" t="s">
        <v>16</v>
      </c>
      <c r="M67" s="1" t="s">
        <v>3456</v>
      </c>
      <c r="N67" s="1" t="s">
        <v>3506</v>
      </c>
    </row>
    <row r="68" spans="1:14" ht="15.75" customHeight="1">
      <c r="A68" s="3">
        <v>1660</v>
      </c>
      <c r="C68" s="1" t="s">
        <v>3061</v>
      </c>
      <c r="I68" s="3">
        <v>2270</v>
      </c>
      <c r="J68" s="1" t="s">
        <v>3507</v>
      </c>
      <c r="K68" s="1" t="s">
        <v>3380</v>
      </c>
      <c r="L68" s="1" t="s">
        <v>16</v>
      </c>
      <c r="M68" s="1" t="s">
        <v>3456</v>
      </c>
      <c r="N68" s="1" t="s">
        <v>3508</v>
      </c>
    </row>
    <row r="69" spans="1:14" ht="15.75" customHeight="1">
      <c r="A69" s="3">
        <v>1670</v>
      </c>
      <c r="B69" s="1" t="s">
        <v>3509</v>
      </c>
      <c r="C69" s="1" t="s">
        <v>3510</v>
      </c>
      <c r="D69" s="3">
        <v>3</v>
      </c>
      <c r="E69" s="3" t="s">
        <v>16</v>
      </c>
      <c r="F69" s="1" t="s">
        <v>3511</v>
      </c>
      <c r="G69" s="1" t="s">
        <v>3512</v>
      </c>
      <c r="H69" s="3" t="s">
        <v>3425</v>
      </c>
      <c r="I69" s="3">
        <v>2280</v>
      </c>
      <c r="J69" s="1" t="s">
        <v>3513</v>
      </c>
      <c r="K69" s="1" t="s">
        <v>3384</v>
      </c>
    </row>
    <row r="70" spans="1:14" ht="15.75" customHeight="1">
      <c r="A70" s="3">
        <v>1680</v>
      </c>
      <c r="B70" s="1" t="s">
        <v>3514</v>
      </c>
      <c r="C70" s="1" t="s">
        <v>1240</v>
      </c>
      <c r="D70" s="3">
        <v>2</v>
      </c>
      <c r="E70" s="3" t="s">
        <v>16</v>
      </c>
      <c r="F70" s="1" t="s">
        <v>1997</v>
      </c>
      <c r="G70" s="1" t="s">
        <v>1241</v>
      </c>
      <c r="H70" s="3" t="s">
        <v>1632</v>
      </c>
      <c r="I70" s="3">
        <v>2310</v>
      </c>
      <c r="J70" s="1" t="s">
        <v>3098</v>
      </c>
      <c r="K70" s="1" t="s">
        <v>3380</v>
      </c>
      <c r="L70" s="1" t="s">
        <v>16</v>
      </c>
    </row>
    <row r="71" spans="1:14" ht="15.75" customHeight="1">
      <c r="A71" s="3">
        <v>1690</v>
      </c>
      <c r="B71" s="1" t="s">
        <v>3515</v>
      </c>
      <c r="C71" s="1" t="s">
        <v>3516</v>
      </c>
      <c r="D71" s="3">
        <v>3</v>
      </c>
      <c r="E71" s="3" t="s">
        <v>16</v>
      </c>
      <c r="F71" s="1" t="s">
        <v>3517</v>
      </c>
      <c r="G71" s="1" t="s">
        <v>3518</v>
      </c>
      <c r="H71" s="3" t="s">
        <v>3425</v>
      </c>
      <c r="I71" s="3">
        <v>2320</v>
      </c>
      <c r="J71" s="1" t="s">
        <v>3519</v>
      </c>
      <c r="K71" s="1" t="s">
        <v>3384</v>
      </c>
    </row>
    <row r="72" spans="1:14" ht="15.75" customHeight="1">
      <c r="A72" s="3">
        <v>1700</v>
      </c>
      <c r="B72" s="1" t="s">
        <v>3520</v>
      </c>
      <c r="C72" s="1" t="s">
        <v>3101</v>
      </c>
      <c r="D72" s="3">
        <v>2</v>
      </c>
      <c r="E72" s="3" t="s">
        <v>16</v>
      </c>
      <c r="F72" s="1" t="s">
        <v>3521</v>
      </c>
      <c r="G72" s="1" t="s">
        <v>3276</v>
      </c>
      <c r="H72" s="3" t="s">
        <v>1632</v>
      </c>
      <c r="I72" s="3">
        <v>2530</v>
      </c>
      <c r="J72" s="1" t="s">
        <v>3100</v>
      </c>
      <c r="K72" s="1" t="s">
        <v>3380</v>
      </c>
      <c r="L72" s="1" t="s">
        <v>16</v>
      </c>
      <c r="N72" s="1" t="s">
        <v>3473</v>
      </c>
    </row>
    <row r="73" spans="1:14" ht="15.75" customHeight="1">
      <c r="A73" s="3">
        <v>1710</v>
      </c>
      <c r="B73" s="1" t="s">
        <v>3522</v>
      </c>
      <c r="C73" s="1" t="s">
        <v>3523</v>
      </c>
      <c r="D73" s="3">
        <v>2</v>
      </c>
      <c r="E73" s="3" t="s">
        <v>16</v>
      </c>
      <c r="F73" s="1" t="s">
        <v>2010</v>
      </c>
      <c r="G73" s="1" t="s">
        <v>3524</v>
      </c>
      <c r="H73" s="3" t="s">
        <v>1632</v>
      </c>
      <c r="I73" s="3">
        <v>2500</v>
      </c>
      <c r="J73" s="1" t="s">
        <v>3277</v>
      </c>
      <c r="K73" s="1" t="s">
        <v>3380</v>
      </c>
      <c r="L73" s="1" t="s">
        <v>16</v>
      </c>
      <c r="M73" s="1" t="s">
        <v>3430</v>
      </c>
    </row>
    <row r="74" spans="1:14" ht="15.75" customHeight="1">
      <c r="A74" s="3">
        <v>1720</v>
      </c>
      <c r="B74" s="1" t="s">
        <v>3525</v>
      </c>
      <c r="C74" s="1" t="s">
        <v>3526</v>
      </c>
      <c r="D74" s="3">
        <v>3</v>
      </c>
      <c r="E74" s="3" t="s">
        <v>21</v>
      </c>
      <c r="F74" s="1" t="s">
        <v>3527</v>
      </c>
      <c r="G74" s="1" t="s">
        <v>3528</v>
      </c>
      <c r="H74" s="3" t="s">
        <v>3425</v>
      </c>
      <c r="I74" s="3">
        <v>2510</v>
      </c>
      <c r="J74" s="1" t="s">
        <v>3529</v>
      </c>
      <c r="K74" s="1" t="s">
        <v>3384</v>
      </c>
    </row>
    <row r="75" spans="1:14" ht="15.75" customHeight="1">
      <c r="A75" s="3">
        <v>1730</v>
      </c>
      <c r="B75" s="1" t="s">
        <v>3530</v>
      </c>
      <c r="C75" s="1" t="s">
        <v>1254</v>
      </c>
      <c r="D75" s="3">
        <v>2</v>
      </c>
      <c r="E75" s="3" t="s">
        <v>21</v>
      </c>
      <c r="F75" s="1" t="s">
        <v>2019</v>
      </c>
      <c r="G75" s="1" t="s">
        <v>1255</v>
      </c>
      <c r="I75" s="3">
        <v>2410</v>
      </c>
      <c r="J75" s="1" t="s">
        <v>3106</v>
      </c>
      <c r="K75" s="1" t="s">
        <v>3380</v>
      </c>
      <c r="L75" s="1" t="s">
        <v>16</v>
      </c>
    </row>
    <row r="76" spans="1:14" ht="15.75" customHeight="1">
      <c r="A76" s="3">
        <v>1740</v>
      </c>
      <c r="B76" s="1" t="s">
        <v>3531</v>
      </c>
      <c r="C76" s="1" t="s">
        <v>1259</v>
      </c>
      <c r="D76" s="3">
        <v>3</v>
      </c>
      <c r="E76" s="3" t="s">
        <v>16</v>
      </c>
      <c r="F76" s="1" t="s">
        <v>2023</v>
      </c>
      <c r="G76" s="1" t="s">
        <v>1220</v>
      </c>
      <c r="H76" s="3" t="s">
        <v>1695</v>
      </c>
      <c r="I76" s="3">
        <v>2430</v>
      </c>
      <c r="J76" s="1" t="s">
        <v>3108</v>
      </c>
      <c r="K76" s="1" t="s">
        <v>3380</v>
      </c>
      <c r="L76" s="1" t="s">
        <v>16</v>
      </c>
    </row>
    <row r="77" spans="1:14" ht="15.75" customHeight="1">
      <c r="A77" s="3">
        <v>1750</v>
      </c>
      <c r="B77" s="1" t="s">
        <v>3532</v>
      </c>
      <c r="C77" s="1" t="s">
        <v>1261</v>
      </c>
      <c r="D77" s="3">
        <v>3</v>
      </c>
      <c r="E77" s="3" t="s">
        <v>16</v>
      </c>
      <c r="F77" s="1" t="s">
        <v>2028</v>
      </c>
      <c r="G77" s="1" t="s">
        <v>1223</v>
      </c>
      <c r="H77" s="3" t="s">
        <v>1695</v>
      </c>
      <c r="I77" s="3">
        <v>2440</v>
      </c>
      <c r="J77" s="1" t="s">
        <v>3109</v>
      </c>
      <c r="K77" s="1" t="s">
        <v>3380</v>
      </c>
      <c r="L77" s="1" t="s">
        <v>16</v>
      </c>
    </row>
    <row r="78" spans="1:14" ht="15.75" customHeight="1">
      <c r="A78" s="3">
        <v>1760</v>
      </c>
      <c r="B78" s="1" t="s">
        <v>3533</v>
      </c>
      <c r="C78" s="1" t="s">
        <v>1263</v>
      </c>
      <c r="D78" s="3">
        <v>3</v>
      </c>
      <c r="E78" s="3" t="s">
        <v>16</v>
      </c>
      <c r="F78" s="1" t="s">
        <v>2033</v>
      </c>
      <c r="G78" s="1" t="s">
        <v>1223</v>
      </c>
      <c r="H78" s="3" t="s">
        <v>1695</v>
      </c>
      <c r="I78" s="3">
        <v>2450</v>
      </c>
      <c r="J78" s="1" t="s">
        <v>3110</v>
      </c>
      <c r="K78" s="1" t="s">
        <v>3380</v>
      </c>
      <c r="L78" s="1" t="s">
        <v>16</v>
      </c>
    </row>
    <row r="79" spans="1:14" ht="15.75" customHeight="1">
      <c r="A79" s="3">
        <v>1770</v>
      </c>
      <c r="B79" s="1" t="s">
        <v>3534</v>
      </c>
      <c r="C79" s="1" t="s">
        <v>3112</v>
      </c>
      <c r="D79" s="3">
        <v>3</v>
      </c>
      <c r="E79" s="3" t="s">
        <v>16</v>
      </c>
      <c r="F79" s="1" t="s">
        <v>2037</v>
      </c>
      <c r="G79" s="1" t="s">
        <v>3278</v>
      </c>
      <c r="H79" s="3" t="s">
        <v>1695</v>
      </c>
      <c r="I79" s="3">
        <v>2460</v>
      </c>
      <c r="J79" s="1" t="s">
        <v>3111</v>
      </c>
      <c r="K79" s="1" t="s">
        <v>3380</v>
      </c>
      <c r="L79" s="1" t="s">
        <v>16</v>
      </c>
    </row>
    <row r="80" spans="1:14" ht="15.75" customHeight="1">
      <c r="A80" s="3">
        <v>1780</v>
      </c>
      <c r="B80" s="1" t="s">
        <v>3535</v>
      </c>
      <c r="C80" s="1" t="s">
        <v>1257</v>
      </c>
      <c r="D80" s="3">
        <v>3</v>
      </c>
      <c r="E80" s="3" t="s">
        <v>16</v>
      </c>
      <c r="F80" s="1" t="s">
        <v>2043</v>
      </c>
      <c r="G80" s="1" t="s">
        <v>1217</v>
      </c>
      <c r="H80" s="3" t="s">
        <v>1695</v>
      </c>
      <c r="I80" s="3">
        <v>2420</v>
      </c>
      <c r="J80" s="1" t="s">
        <v>3107</v>
      </c>
      <c r="K80" s="1" t="s">
        <v>3380</v>
      </c>
      <c r="L80" s="1" t="s">
        <v>16</v>
      </c>
    </row>
    <row r="81" spans="1:14" ht="15.75" customHeight="1">
      <c r="A81" s="3">
        <v>1790</v>
      </c>
      <c r="B81" s="1" t="s">
        <v>3536</v>
      </c>
      <c r="C81" s="1" t="s">
        <v>3114</v>
      </c>
      <c r="D81" s="3">
        <v>3</v>
      </c>
      <c r="E81" s="3" t="s">
        <v>16</v>
      </c>
      <c r="F81" s="1" t="s">
        <v>2048</v>
      </c>
      <c r="G81" s="1" t="s">
        <v>1937</v>
      </c>
      <c r="H81" s="3" t="s">
        <v>1695</v>
      </c>
      <c r="I81" s="3">
        <v>2480</v>
      </c>
      <c r="J81" s="1" t="s">
        <v>3113</v>
      </c>
      <c r="K81" s="1" t="s">
        <v>3380</v>
      </c>
      <c r="L81" s="1" t="s">
        <v>65</v>
      </c>
      <c r="M81" s="1" t="s">
        <v>3430</v>
      </c>
    </row>
    <row r="82" spans="1:14" ht="15.75" customHeight="1">
      <c r="A82" s="3">
        <v>1800</v>
      </c>
      <c r="B82" s="1" t="s">
        <v>3537</v>
      </c>
      <c r="C82" s="1" t="s">
        <v>1265</v>
      </c>
      <c r="D82" s="3">
        <v>3</v>
      </c>
      <c r="E82" s="3" t="s">
        <v>21</v>
      </c>
      <c r="F82" s="1" t="s">
        <v>2053</v>
      </c>
      <c r="G82" s="1" t="s">
        <v>1228</v>
      </c>
      <c r="H82" s="3" t="s">
        <v>1656</v>
      </c>
      <c r="I82" s="3">
        <v>2470</v>
      </c>
      <c r="J82" s="1" t="s">
        <v>3115</v>
      </c>
      <c r="K82" s="1" t="s">
        <v>3380</v>
      </c>
      <c r="L82" s="1" t="s">
        <v>16</v>
      </c>
    </row>
    <row r="83" spans="1:14" ht="15.75" customHeight="1">
      <c r="A83" s="3">
        <v>1810</v>
      </c>
      <c r="B83" s="1" t="s">
        <v>3538</v>
      </c>
      <c r="C83" s="1" t="s">
        <v>1242</v>
      </c>
      <c r="D83" s="3">
        <v>2</v>
      </c>
      <c r="E83" s="3" t="s">
        <v>16</v>
      </c>
      <c r="F83" s="1" t="s">
        <v>2057</v>
      </c>
      <c r="G83" s="1" t="s">
        <v>1243</v>
      </c>
      <c r="I83" s="3">
        <v>2340</v>
      </c>
      <c r="J83" s="1" t="s">
        <v>3102</v>
      </c>
      <c r="K83" s="1" t="s">
        <v>3380</v>
      </c>
      <c r="L83" s="1" t="s">
        <v>65</v>
      </c>
      <c r="M83" s="1" t="s">
        <v>3430</v>
      </c>
    </row>
    <row r="84" spans="1:14" ht="15.75" customHeight="1">
      <c r="A84" s="3">
        <v>1820</v>
      </c>
      <c r="B84" s="1" t="s">
        <v>3539</v>
      </c>
      <c r="C84" s="1" t="s">
        <v>1246</v>
      </c>
      <c r="D84" s="3">
        <v>3</v>
      </c>
      <c r="E84" s="3" t="s">
        <v>16</v>
      </c>
      <c r="F84" s="1" t="s">
        <v>2061</v>
      </c>
      <c r="G84" s="1" t="s">
        <v>1203</v>
      </c>
      <c r="H84" s="3" t="s">
        <v>1695</v>
      </c>
      <c r="I84" s="3">
        <v>2350</v>
      </c>
      <c r="J84" s="1" t="s">
        <v>3103</v>
      </c>
      <c r="K84" s="1" t="s">
        <v>3380</v>
      </c>
      <c r="L84" s="1" t="s">
        <v>16</v>
      </c>
      <c r="M84" s="1" t="s">
        <v>3497</v>
      </c>
    </row>
    <row r="85" spans="1:14" ht="15.75" customHeight="1">
      <c r="A85" s="3">
        <v>1830</v>
      </c>
      <c r="C85" s="1" t="s">
        <v>3061</v>
      </c>
      <c r="I85" s="3">
        <v>2360</v>
      </c>
      <c r="J85" s="1" t="s">
        <v>3540</v>
      </c>
      <c r="K85" s="1" t="s">
        <v>3380</v>
      </c>
      <c r="L85" s="1" t="s">
        <v>16</v>
      </c>
      <c r="M85" s="1" t="s">
        <v>3497</v>
      </c>
    </row>
    <row r="86" spans="1:14" ht="15.75" customHeight="1">
      <c r="A86" s="3">
        <v>1840</v>
      </c>
      <c r="B86" s="1" t="s">
        <v>3541</v>
      </c>
      <c r="C86" s="1" t="s">
        <v>1250</v>
      </c>
      <c r="D86" s="3">
        <v>3</v>
      </c>
      <c r="E86" s="3" t="s">
        <v>16</v>
      </c>
      <c r="F86" s="1" t="s">
        <v>2066</v>
      </c>
      <c r="G86" s="1" t="s">
        <v>1208</v>
      </c>
      <c r="H86" s="3" t="s">
        <v>1695</v>
      </c>
      <c r="I86" s="3">
        <v>2380</v>
      </c>
      <c r="J86" s="1" t="s">
        <v>3104</v>
      </c>
      <c r="K86" s="1" t="s">
        <v>3380</v>
      </c>
      <c r="L86" s="1" t="s">
        <v>16</v>
      </c>
    </row>
    <row r="87" spans="1:14" ht="15.75" customHeight="1">
      <c r="A87" s="3">
        <v>1850</v>
      </c>
      <c r="B87" s="1" t="s">
        <v>3542</v>
      </c>
      <c r="C87" s="1" t="s">
        <v>1253</v>
      </c>
      <c r="D87" s="3">
        <v>3</v>
      </c>
      <c r="E87" s="3" t="s">
        <v>16</v>
      </c>
      <c r="F87" s="1" t="s">
        <v>2071</v>
      </c>
      <c r="G87" s="1" t="s">
        <v>1212</v>
      </c>
      <c r="H87" s="3" t="s">
        <v>1695</v>
      </c>
      <c r="I87" s="3">
        <v>2400</v>
      </c>
      <c r="J87" s="1" t="s">
        <v>3105</v>
      </c>
      <c r="K87" s="1" t="s">
        <v>3380</v>
      </c>
      <c r="L87" s="1" t="s">
        <v>16</v>
      </c>
    </row>
    <row r="88" spans="1:14" ht="15.75" customHeight="1">
      <c r="A88" s="3">
        <v>1860</v>
      </c>
      <c r="B88" s="1" t="s">
        <v>3543</v>
      </c>
      <c r="C88" s="1" t="s">
        <v>1279</v>
      </c>
      <c r="D88" s="3">
        <v>1</v>
      </c>
      <c r="E88" s="3" t="s">
        <v>16</v>
      </c>
      <c r="F88" s="1" t="s">
        <v>1280</v>
      </c>
      <c r="G88" s="1" t="s">
        <v>3279</v>
      </c>
      <c r="I88" s="3">
        <v>3130</v>
      </c>
      <c r="J88" s="1" t="s">
        <v>3810</v>
      </c>
      <c r="K88" s="1" t="s">
        <v>3380</v>
      </c>
      <c r="L88" s="1" t="s">
        <v>16</v>
      </c>
    </row>
    <row r="89" spans="1:14" ht="15.75" customHeight="1">
      <c r="A89" s="3">
        <v>1870</v>
      </c>
      <c r="B89" s="1" t="s">
        <v>3544</v>
      </c>
      <c r="C89" s="1" t="s">
        <v>1286</v>
      </c>
      <c r="D89" s="3">
        <v>2</v>
      </c>
      <c r="E89" s="3" t="s">
        <v>21</v>
      </c>
      <c r="F89" s="1" t="s">
        <v>2082</v>
      </c>
      <c r="G89" s="1" t="s">
        <v>1287</v>
      </c>
      <c r="H89" s="3" t="s">
        <v>1695</v>
      </c>
      <c r="I89" s="3">
        <v>3170</v>
      </c>
      <c r="J89" s="1" t="s">
        <v>3811</v>
      </c>
      <c r="K89" s="1" t="s">
        <v>3380</v>
      </c>
      <c r="L89" s="1" t="s">
        <v>16</v>
      </c>
    </row>
    <row r="90" spans="1:14" ht="15.75" customHeight="1">
      <c r="A90" s="3">
        <v>1880</v>
      </c>
      <c r="B90" s="1" t="s">
        <v>3545</v>
      </c>
      <c r="C90" s="1" t="s">
        <v>1282</v>
      </c>
      <c r="D90" s="3">
        <v>2</v>
      </c>
      <c r="E90" s="3" t="s">
        <v>16</v>
      </c>
      <c r="F90" s="1" t="s">
        <v>2086</v>
      </c>
      <c r="G90" s="1" t="s">
        <v>1283</v>
      </c>
      <c r="H90" s="3" t="s">
        <v>1632</v>
      </c>
      <c r="I90" s="3">
        <v>3140</v>
      </c>
      <c r="J90" s="1" t="s">
        <v>3812</v>
      </c>
      <c r="K90" s="1" t="s">
        <v>3380</v>
      </c>
      <c r="L90" s="1" t="s">
        <v>65</v>
      </c>
      <c r="M90" s="1" t="s">
        <v>3456</v>
      </c>
      <c r="N90" s="1" t="s">
        <v>3506</v>
      </c>
    </row>
    <row r="91" spans="1:14" ht="15.75" customHeight="1">
      <c r="A91" s="3">
        <v>1890</v>
      </c>
      <c r="C91" s="1" t="s">
        <v>3061</v>
      </c>
      <c r="I91" s="3">
        <v>3150</v>
      </c>
      <c r="J91" s="1" t="s">
        <v>3813</v>
      </c>
      <c r="K91" s="1" t="s">
        <v>3380</v>
      </c>
      <c r="L91" s="1" t="s">
        <v>65</v>
      </c>
      <c r="M91" s="1" t="s">
        <v>3456</v>
      </c>
      <c r="N91" s="1" t="s">
        <v>3506</v>
      </c>
    </row>
    <row r="92" spans="1:14" ht="15.75" customHeight="1">
      <c r="A92" s="3">
        <v>1900</v>
      </c>
      <c r="B92" s="1" t="s">
        <v>3546</v>
      </c>
      <c r="C92" s="1" t="s">
        <v>3547</v>
      </c>
      <c r="D92" s="3">
        <v>3</v>
      </c>
      <c r="E92" s="3" t="s">
        <v>16</v>
      </c>
      <c r="F92" s="1" t="s">
        <v>3548</v>
      </c>
      <c r="G92" s="1" t="s">
        <v>3549</v>
      </c>
      <c r="H92" s="3" t="s">
        <v>3425</v>
      </c>
      <c r="I92" s="3">
        <v>3160</v>
      </c>
      <c r="J92" s="1" t="s">
        <v>3814</v>
      </c>
      <c r="K92" s="1" t="s">
        <v>3384</v>
      </c>
    </row>
    <row r="93" spans="1:14" ht="15.75" customHeight="1">
      <c r="A93" s="3">
        <v>1910</v>
      </c>
      <c r="B93" s="1" t="s">
        <v>3550</v>
      </c>
      <c r="C93" s="1" t="s">
        <v>3119</v>
      </c>
      <c r="D93" s="3">
        <v>2</v>
      </c>
      <c r="E93" s="3" t="s">
        <v>16</v>
      </c>
      <c r="F93" s="1" t="s">
        <v>2095</v>
      </c>
      <c r="G93" s="1" t="s">
        <v>2097</v>
      </c>
      <c r="H93" s="3" t="s">
        <v>1632</v>
      </c>
      <c r="I93" s="3">
        <v>3190</v>
      </c>
      <c r="J93" s="1" t="s">
        <v>3815</v>
      </c>
      <c r="K93" s="1" t="s">
        <v>3380</v>
      </c>
      <c r="L93" s="1" t="s">
        <v>16</v>
      </c>
    </row>
    <row r="94" spans="1:14" ht="15.75" customHeight="1">
      <c r="A94" s="3">
        <v>1920</v>
      </c>
      <c r="B94" s="1" t="s">
        <v>3551</v>
      </c>
      <c r="C94" s="1" t="s">
        <v>3552</v>
      </c>
      <c r="D94" s="3">
        <v>3</v>
      </c>
      <c r="E94" s="3" t="s">
        <v>16</v>
      </c>
      <c r="F94" s="1" t="s">
        <v>3553</v>
      </c>
      <c r="G94" s="1" t="s">
        <v>3554</v>
      </c>
      <c r="H94" s="3" t="s">
        <v>3425</v>
      </c>
      <c r="I94" s="3">
        <v>3200</v>
      </c>
      <c r="J94" s="1" t="s">
        <v>3816</v>
      </c>
      <c r="K94" s="1" t="s">
        <v>3384</v>
      </c>
    </row>
    <row r="95" spans="1:14" ht="15.75" customHeight="1">
      <c r="A95" s="3">
        <v>1930</v>
      </c>
      <c r="B95" s="1" t="s">
        <v>3555</v>
      </c>
      <c r="C95" s="1" t="s">
        <v>3556</v>
      </c>
      <c r="D95" s="3">
        <v>1</v>
      </c>
      <c r="E95" s="3" t="s">
        <v>16</v>
      </c>
      <c r="F95" s="1" t="s">
        <v>2103</v>
      </c>
      <c r="G95" s="1" t="s">
        <v>3280</v>
      </c>
      <c r="I95" s="3">
        <v>2550</v>
      </c>
      <c r="J95" s="1" t="s">
        <v>3282</v>
      </c>
      <c r="K95" s="1" t="s">
        <v>3380</v>
      </c>
      <c r="L95" s="1" t="s">
        <v>16</v>
      </c>
    </row>
    <row r="96" spans="1:14" ht="15.75" customHeight="1">
      <c r="A96" s="3">
        <v>1940</v>
      </c>
      <c r="B96" s="1" t="s">
        <v>3557</v>
      </c>
      <c r="C96" s="1" t="s">
        <v>3558</v>
      </c>
      <c r="D96" s="3">
        <v>2</v>
      </c>
      <c r="E96" s="3" t="s">
        <v>21</v>
      </c>
      <c r="F96" s="1" t="s">
        <v>2111</v>
      </c>
      <c r="G96" s="1" t="s">
        <v>3283</v>
      </c>
      <c r="H96" s="3" t="s">
        <v>1695</v>
      </c>
      <c r="I96" s="3">
        <v>2560</v>
      </c>
      <c r="J96" s="1" t="s">
        <v>3284</v>
      </c>
      <c r="K96" s="1" t="s">
        <v>3380</v>
      </c>
      <c r="L96" s="1" t="s">
        <v>16</v>
      </c>
    </row>
    <row r="97" spans="1:14" ht="15.75" customHeight="1">
      <c r="A97" s="3">
        <v>1950</v>
      </c>
      <c r="B97" s="1" t="s">
        <v>3559</v>
      </c>
      <c r="C97" s="1" t="s">
        <v>3560</v>
      </c>
      <c r="D97" s="3">
        <v>2</v>
      </c>
      <c r="E97" s="3" t="s">
        <v>21</v>
      </c>
      <c r="F97" s="1" t="s">
        <v>3561</v>
      </c>
      <c r="G97" s="1" t="s">
        <v>3285</v>
      </c>
      <c r="H97" s="3" t="s">
        <v>1632</v>
      </c>
      <c r="I97" s="3">
        <v>2660</v>
      </c>
      <c r="J97" s="1" t="s">
        <v>3286</v>
      </c>
      <c r="K97" s="1" t="s">
        <v>3380</v>
      </c>
      <c r="L97" s="1" t="s">
        <v>16</v>
      </c>
      <c r="M97" s="1" t="s">
        <v>3430</v>
      </c>
      <c r="N97" s="1" t="s">
        <v>3473</v>
      </c>
    </row>
    <row r="98" spans="1:14" ht="15.75" customHeight="1">
      <c r="A98" s="3">
        <v>1960</v>
      </c>
      <c r="B98" s="1" t="s">
        <v>3562</v>
      </c>
      <c r="C98" s="1" t="s">
        <v>3563</v>
      </c>
      <c r="D98" s="3">
        <v>2</v>
      </c>
      <c r="E98" s="3" t="s">
        <v>21</v>
      </c>
      <c r="F98" s="1" t="s">
        <v>2122</v>
      </c>
      <c r="G98" s="1" t="s">
        <v>2124</v>
      </c>
      <c r="I98" s="3">
        <v>2570</v>
      </c>
      <c r="J98" s="1" t="s">
        <v>3287</v>
      </c>
      <c r="K98" s="1" t="s">
        <v>3380</v>
      </c>
      <c r="L98" s="1" t="s">
        <v>16</v>
      </c>
    </row>
    <row r="99" spans="1:14" ht="15.75" customHeight="1">
      <c r="A99" s="3">
        <v>1970</v>
      </c>
      <c r="B99" s="1" t="s">
        <v>3564</v>
      </c>
      <c r="C99" s="1" t="s">
        <v>3565</v>
      </c>
      <c r="D99" s="3">
        <v>3</v>
      </c>
      <c r="E99" s="3" t="s">
        <v>16</v>
      </c>
      <c r="F99" s="1" t="s">
        <v>2127</v>
      </c>
      <c r="G99" s="1" t="s">
        <v>1220</v>
      </c>
      <c r="H99" s="3" t="s">
        <v>1695</v>
      </c>
      <c r="I99" s="3">
        <v>2590</v>
      </c>
      <c r="J99" s="1" t="s">
        <v>3288</v>
      </c>
      <c r="K99" s="1" t="s">
        <v>3380</v>
      </c>
      <c r="L99" s="1" t="s">
        <v>16</v>
      </c>
    </row>
    <row r="100" spans="1:14" ht="15.75" customHeight="1">
      <c r="A100" s="3">
        <v>1980</v>
      </c>
      <c r="B100" s="1" t="s">
        <v>3566</v>
      </c>
      <c r="C100" s="1" t="s">
        <v>3567</v>
      </c>
      <c r="D100" s="3">
        <v>3</v>
      </c>
      <c r="E100" s="3" t="s">
        <v>16</v>
      </c>
      <c r="F100" s="1" t="s">
        <v>2131</v>
      </c>
      <c r="G100" s="1" t="s">
        <v>1223</v>
      </c>
      <c r="H100" s="3" t="s">
        <v>1695</v>
      </c>
      <c r="I100" s="3">
        <v>2600</v>
      </c>
      <c r="J100" s="1" t="s">
        <v>3289</v>
      </c>
      <c r="K100" s="1" t="s">
        <v>3380</v>
      </c>
      <c r="L100" s="1" t="s">
        <v>16</v>
      </c>
    </row>
    <row r="101" spans="1:14" ht="15.75" customHeight="1">
      <c r="A101" s="3">
        <v>1990</v>
      </c>
      <c r="B101" s="1" t="s">
        <v>3568</v>
      </c>
      <c r="C101" s="1" t="s">
        <v>3569</v>
      </c>
      <c r="D101" s="3">
        <v>3</v>
      </c>
      <c r="E101" s="3" t="s">
        <v>16</v>
      </c>
      <c r="F101" s="1" t="s">
        <v>2135</v>
      </c>
      <c r="G101" s="1" t="s">
        <v>1223</v>
      </c>
      <c r="H101" s="3" t="s">
        <v>1695</v>
      </c>
      <c r="I101" s="3">
        <v>2610</v>
      </c>
      <c r="J101" s="1" t="s">
        <v>3290</v>
      </c>
      <c r="K101" s="1" t="s">
        <v>3380</v>
      </c>
      <c r="L101" s="1" t="s">
        <v>16</v>
      </c>
    </row>
    <row r="102" spans="1:14" ht="15.75" customHeight="1">
      <c r="A102" s="3">
        <v>2000</v>
      </c>
      <c r="B102" s="1" t="s">
        <v>3570</v>
      </c>
      <c r="C102" s="1" t="s">
        <v>3571</v>
      </c>
      <c r="D102" s="3">
        <v>3</v>
      </c>
      <c r="E102" s="3" t="s">
        <v>16</v>
      </c>
      <c r="F102" s="1" t="s">
        <v>2139</v>
      </c>
      <c r="G102" s="1" t="s">
        <v>3291</v>
      </c>
      <c r="H102" s="3" t="s">
        <v>1695</v>
      </c>
      <c r="I102" s="3">
        <v>2620</v>
      </c>
      <c r="J102" s="1" t="s">
        <v>3292</v>
      </c>
      <c r="K102" s="1" t="s">
        <v>3380</v>
      </c>
      <c r="L102" s="1" t="s">
        <v>16</v>
      </c>
    </row>
    <row r="103" spans="1:14" ht="15.75" customHeight="1">
      <c r="A103" s="3">
        <v>2010</v>
      </c>
      <c r="B103" s="1" t="s">
        <v>3572</v>
      </c>
      <c r="C103" s="1" t="s">
        <v>3573</v>
      </c>
      <c r="D103" s="3">
        <v>3</v>
      </c>
      <c r="E103" s="3" t="s">
        <v>16</v>
      </c>
      <c r="F103" s="1" t="s">
        <v>2144</v>
      </c>
      <c r="G103" s="1" t="s">
        <v>1217</v>
      </c>
      <c r="H103" s="3" t="s">
        <v>1695</v>
      </c>
      <c r="I103" s="3">
        <v>2580</v>
      </c>
      <c r="J103" s="1" t="s">
        <v>3293</v>
      </c>
      <c r="K103" s="1" t="s">
        <v>3380</v>
      </c>
      <c r="L103" s="1" t="s">
        <v>16</v>
      </c>
    </row>
    <row r="104" spans="1:14" ht="15.75" customHeight="1">
      <c r="A104" s="3">
        <v>2020</v>
      </c>
      <c r="B104" s="1" t="s">
        <v>3574</v>
      </c>
      <c r="C104" s="1" t="s">
        <v>3575</v>
      </c>
      <c r="D104" s="3">
        <v>3</v>
      </c>
      <c r="E104" s="3" t="s">
        <v>16</v>
      </c>
      <c r="F104" s="1" t="s">
        <v>2148</v>
      </c>
      <c r="G104" s="1" t="s">
        <v>1937</v>
      </c>
      <c r="H104" s="3" t="s">
        <v>1695</v>
      </c>
      <c r="I104" s="3">
        <v>2640</v>
      </c>
      <c r="J104" s="1" t="s">
        <v>3294</v>
      </c>
      <c r="K104" s="1" t="s">
        <v>3380</v>
      </c>
      <c r="L104" s="1" t="s">
        <v>65</v>
      </c>
      <c r="M104" s="1" t="s">
        <v>3430</v>
      </c>
    </row>
    <row r="105" spans="1:14" ht="15.75" customHeight="1">
      <c r="A105" s="3">
        <v>2030</v>
      </c>
      <c r="B105" s="1" t="s">
        <v>3576</v>
      </c>
      <c r="C105" s="1" t="s">
        <v>3577</v>
      </c>
      <c r="D105" s="3">
        <v>3</v>
      </c>
      <c r="E105" s="3" t="s">
        <v>21</v>
      </c>
      <c r="F105" s="1" t="s">
        <v>2152</v>
      </c>
      <c r="G105" s="1" t="s">
        <v>1228</v>
      </c>
      <c r="H105" s="3" t="s">
        <v>1656</v>
      </c>
      <c r="I105" s="3">
        <v>2630</v>
      </c>
      <c r="J105" s="1" t="s">
        <v>3295</v>
      </c>
      <c r="K105" s="1" t="s">
        <v>3380</v>
      </c>
      <c r="L105" s="1" t="s">
        <v>16</v>
      </c>
    </row>
    <row r="106" spans="1:14" ht="15.75" customHeight="1">
      <c r="A106" s="3">
        <v>2040</v>
      </c>
      <c r="B106" s="1" t="s">
        <v>3578</v>
      </c>
      <c r="C106" s="1" t="s">
        <v>1444</v>
      </c>
      <c r="D106" s="3">
        <v>1</v>
      </c>
      <c r="E106" s="3" t="s">
        <v>16</v>
      </c>
      <c r="F106" s="1" t="s">
        <v>1445</v>
      </c>
      <c r="G106" s="1" t="s">
        <v>1446</v>
      </c>
      <c r="I106" s="3">
        <v>2870</v>
      </c>
      <c r="J106" s="1" t="s">
        <v>3184</v>
      </c>
      <c r="K106" s="1" t="s">
        <v>3380</v>
      </c>
      <c r="L106" s="1" t="s">
        <v>16</v>
      </c>
      <c r="M106" s="1" t="s">
        <v>3579</v>
      </c>
    </row>
    <row r="107" spans="1:14" ht="15.75" customHeight="1">
      <c r="A107" s="3">
        <v>2050</v>
      </c>
      <c r="B107" s="1" t="s">
        <v>3580</v>
      </c>
      <c r="C107" s="1" t="s">
        <v>1450</v>
      </c>
      <c r="D107" s="3">
        <v>2</v>
      </c>
      <c r="E107" s="3" t="s">
        <v>16</v>
      </c>
      <c r="F107" s="1" t="s">
        <v>2163</v>
      </c>
      <c r="G107" s="1" t="s">
        <v>1451</v>
      </c>
      <c r="H107" s="3" t="s">
        <v>1695</v>
      </c>
      <c r="I107" s="3">
        <v>2910</v>
      </c>
      <c r="J107" s="1" t="s">
        <v>3185</v>
      </c>
      <c r="K107" s="1" t="s">
        <v>3380</v>
      </c>
      <c r="L107" s="1" t="s">
        <v>16</v>
      </c>
    </row>
    <row r="108" spans="1:14" ht="15.75" customHeight="1">
      <c r="A108" s="3">
        <v>2060</v>
      </c>
      <c r="B108" s="1" t="s">
        <v>3581</v>
      </c>
      <c r="C108" s="1" t="s">
        <v>3187</v>
      </c>
      <c r="D108" s="3">
        <v>2</v>
      </c>
      <c r="E108" s="3" t="s">
        <v>16</v>
      </c>
      <c r="F108" s="1" t="s">
        <v>2166</v>
      </c>
      <c r="G108" s="1" t="s">
        <v>2168</v>
      </c>
      <c r="H108" s="3" t="s">
        <v>1632</v>
      </c>
      <c r="I108" s="3">
        <v>2880</v>
      </c>
      <c r="J108" s="1" t="s">
        <v>3186</v>
      </c>
      <c r="K108" s="1" t="s">
        <v>3380</v>
      </c>
      <c r="L108" s="1" t="s">
        <v>65</v>
      </c>
      <c r="M108" s="1" t="s">
        <v>3456</v>
      </c>
      <c r="N108" s="1" t="s">
        <v>3506</v>
      </c>
    </row>
    <row r="109" spans="1:14" ht="15.75" customHeight="1">
      <c r="A109" s="3">
        <v>2070</v>
      </c>
      <c r="C109" s="1" t="s">
        <v>3061</v>
      </c>
      <c r="I109" s="3">
        <v>2890</v>
      </c>
      <c r="J109" s="1" t="s">
        <v>3582</v>
      </c>
      <c r="K109" s="1" t="s">
        <v>3380</v>
      </c>
      <c r="L109" s="1" t="s">
        <v>65</v>
      </c>
      <c r="M109" s="1" t="s">
        <v>3456</v>
      </c>
      <c r="N109" s="1" t="s">
        <v>3508</v>
      </c>
    </row>
    <row r="110" spans="1:14" ht="15.75" customHeight="1">
      <c r="A110" s="3">
        <v>2080</v>
      </c>
      <c r="B110" s="1" t="s">
        <v>3583</v>
      </c>
      <c r="C110" s="1" t="s">
        <v>3584</v>
      </c>
      <c r="D110" s="3">
        <v>3</v>
      </c>
      <c r="E110" s="3" t="s">
        <v>16</v>
      </c>
      <c r="F110" s="1" t="s">
        <v>3585</v>
      </c>
      <c r="G110" s="1" t="s">
        <v>3586</v>
      </c>
      <c r="H110" s="3" t="s">
        <v>3425</v>
      </c>
      <c r="I110" s="3">
        <v>2900</v>
      </c>
      <c r="J110" s="1" t="s">
        <v>3587</v>
      </c>
      <c r="K110" s="1" t="s">
        <v>3384</v>
      </c>
    </row>
    <row r="111" spans="1:14" ht="15.75" customHeight="1">
      <c r="A111" s="3">
        <v>2090</v>
      </c>
      <c r="B111" s="1" t="s">
        <v>3588</v>
      </c>
      <c r="C111" s="1" t="s">
        <v>1465</v>
      </c>
      <c r="D111" s="3">
        <v>2</v>
      </c>
      <c r="E111" s="3" t="s">
        <v>16</v>
      </c>
      <c r="F111" s="1" t="s">
        <v>2175</v>
      </c>
      <c r="G111" s="1" t="s">
        <v>3589</v>
      </c>
      <c r="H111" s="3" t="s">
        <v>1640</v>
      </c>
      <c r="I111" s="3">
        <v>3020</v>
      </c>
      <c r="J111" s="1" t="s">
        <v>3199</v>
      </c>
      <c r="K111" s="1" t="s">
        <v>3380</v>
      </c>
      <c r="L111" s="1" t="s">
        <v>21</v>
      </c>
      <c r="N111" s="1" t="s">
        <v>3382</v>
      </c>
    </row>
    <row r="112" spans="1:14" ht="15.75" customHeight="1">
      <c r="A112" s="3">
        <v>2100</v>
      </c>
      <c r="B112" s="1" t="s">
        <v>3590</v>
      </c>
      <c r="C112" s="1" t="s">
        <v>1359</v>
      </c>
      <c r="D112" s="3">
        <v>2</v>
      </c>
      <c r="E112" s="3" t="s">
        <v>16</v>
      </c>
      <c r="F112" s="1" t="s">
        <v>3591</v>
      </c>
      <c r="G112" s="1" t="s">
        <v>1360</v>
      </c>
      <c r="I112" s="3">
        <v>3490</v>
      </c>
      <c r="J112" s="1" t="s">
        <v>3167</v>
      </c>
      <c r="K112" s="1" t="s">
        <v>3380</v>
      </c>
      <c r="L112" s="1" t="s">
        <v>16</v>
      </c>
    </row>
    <row r="113" spans="1:14" ht="15.75" customHeight="1">
      <c r="A113" s="3">
        <v>2110</v>
      </c>
      <c r="B113" s="1" t="s">
        <v>3592</v>
      </c>
      <c r="C113" s="1" t="s">
        <v>1362</v>
      </c>
      <c r="D113" s="3">
        <v>3</v>
      </c>
      <c r="E113" s="3" t="s">
        <v>16</v>
      </c>
      <c r="F113" s="1" t="s">
        <v>2186</v>
      </c>
      <c r="G113" s="1" t="s">
        <v>1363</v>
      </c>
      <c r="H113" s="3" t="s">
        <v>1640</v>
      </c>
      <c r="I113" s="3">
        <v>3510</v>
      </c>
      <c r="J113" s="1" t="s">
        <v>3168</v>
      </c>
      <c r="K113" s="1" t="s">
        <v>3380</v>
      </c>
      <c r="L113" s="1" t="s">
        <v>21</v>
      </c>
      <c r="M113" s="1" t="s">
        <v>3593</v>
      </c>
      <c r="N113" s="1" t="s">
        <v>3382</v>
      </c>
    </row>
    <row r="114" spans="1:14" ht="15.75" customHeight="1">
      <c r="A114" s="3">
        <v>2120</v>
      </c>
      <c r="C114" s="1" t="s">
        <v>3061</v>
      </c>
      <c r="I114" s="3">
        <v>3520</v>
      </c>
      <c r="J114" s="1" t="s">
        <v>3594</v>
      </c>
      <c r="K114" s="1" t="s">
        <v>3384</v>
      </c>
      <c r="N114" s="1" t="s">
        <v>3385</v>
      </c>
    </row>
    <row r="115" spans="1:14" ht="15.75" customHeight="1">
      <c r="A115" s="3">
        <v>2130</v>
      </c>
      <c r="B115" s="1" t="s">
        <v>3595</v>
      </c>
      <c r="C115" s="1" t="s">
        <v>1365</v>
      </c>
      <c r="D115" s="3">
        <v>3</v>
      </c>
      <c r="E115" s="3" t="s">
        <v>16</v>
      </c>
      <c r="F115" s="1" t="s">
        <v>2191</v>
      </c>
      <c r="G115" s="1" t="s">
        <v>1366</v>
      </c>
      <c r="H115" s="3" t="s">
        <v>1640</v>
      </c>
      <c r="I115" s="3">
        <v>3540</v>
      </c>
      <c r="J115" s="1" t="s">
        <v>3169</v>
      </c>
      <c r="K115" s="1" t="s">
        <v>3380</v>
      </c>
      <c r="L115" s="1" t="s">
        <v>21</v>
      </c>
      <c r="M115" s="1" t="s">
        <v>3593</v>
      </c>
      <c r="N115" s="1" t="s">
        <v>3382</v>
      </c>
    </row>
    <row r="116" spans="1:14" ht="15.75" customHeight="1">
      <c r="A116" s="3">
        <v>2140</v>
      </c>
      <c r="C116" s="1" t="s">
        <v>3061</v>
      </c>
      <c r="I116" s="3">
        <v>3550</v>
      </c>
      <c r="J116" s="1" t="s">
        <v>3596</v>
      </c>
      <c r="K116" s="1" t="s">
        <v>3384</v>
      </c>
      <c r="N116" s="1" t="s">
        <v>3385</v>
      </c>
    </row>
    <row r="117" spans="1:14" ht="15.75" customHeight="1">
      <c r="A117" s="3">
        <v>2150</v>
      </c>
      <c r="B117" s="1" t="s">
        <v>3597</v>
      </c>
      <c r="C117" s="1" t="s">
        <v>1452</v>
      </c>
      <c r="D117" s="3">
        <v>2</v>
      </c>
      <c r="E117" s="3" t="s">
        <v>16</v>
      </c>
      <c r="F117" s="1" t="s">
        <v>2196</v>
      </c>
      <c r="G117" s="1" t="s">
        <v>1453</v>
      </c>
      <c r="I117" s="3">
        <v>2920</v>
      </c>
      <c r="J117" s="1" t="s">
        <v>3190</v>
      </c>
      <c r="K117" s="1" t="s">
        <v>3380</v>
      </c>
      <c r="L117" s="1" t="s">
        <v>16</v>
      </c>
    </row>
    <row r="118" spans="1:14" ht="15.75" customHeight="1">
      <c r="A118" s="3">
        <v>2160</v>
      </c>
      <c r="B118" s="1" t="s">
        <v>3598</v>
      </c>
      <c r="C118" s="1" t="s">
        <v>1457</v>
      </c>
      <c r="D118" s="3">
        <v>3</v>
      </c>
      <c r="E118" s="3" t="s">
        <v>16</v>
      </c>
      <c r="F118" s="1" t="s">
        <v>2201</v>
      </c>
      <c r="G118" s="1" t="s">
        <v>1220</v>
      </c>
      <c r="H118" s="3" t="s">
        <v>1695</v>
      </c>
      <c r="I118" s="3">
        <v>2940</v>
      </c>
      <c r="J118" s="1" t="s">
        <v>3192</v>
      </c>
      <c r="K118" s="1" t="s">
        <v>3380</v>
      </c>
      <c r="L118" s="1" t="s">
        <v>16</v>
      </c>
    </row>
    <row r="119" spans="1:14" ht="15.75" customHeight="1">
      <c r="A119" s="3">
        <v>2170</v>
      </c>
      <c r="B119" s="1" t="s">
        <v>3599</v>
      </c>
      <c r="C119" s="1" t="s">
        <v>1459</v>
      </c>
      <c r="D119" s="3">
        <v>3</v>
      </c>
      <c r="E119" s="3" t="s">
        <v>16</v>
      </c>
      <c r="F119" s="1" t="s">
        <v>2206</v>
      </c>
      <c r="G119" s="1" t="s">
        <v>1223</v>
      </c>
      <c r="H119" s="3" t="s">
        <v>1695</v>
      </c>
      <c r="I119" s="3">
        <v>2950</v>
      </c>
      <c r="J119" s="1" t="s">
        <v>3193</v>
      </c>
      <c r="K119" s="1" t="s">
        <v>3380</v>
      </c>
      <c r="L119" s="1" t="s">
        <v>16</v>
      </c>
    </row>
    <row r="120" spans="1:14" ht="15.75" customHeight="1">
      <c r="A120" s="3">
        <v>2180</v>
      </c>
      <c r="B120" s="1" t="s">
        <v>3600</v>
      </c>
      <c r="C120" s="1" t="s">
        <v>1461</v>
      </c>
      <c r="D120" s="3">
        <v>3</v>
      </c>
      <c r="E120" s="3" t="s">
        <v>16</v>
      </c>
      <c r="F120" s="1" t="s">
        <v>2211</v>
      </c>
      <c r="G120" s="1" t="s">
        <v>1223</v>
      </c>
      <c r="H120" s="3" t="s">
        <v>1695</v>
      </c>
      <c r="I120" s="3">
        <v>2960</v>
      </c>
      <c r="J120" s="1" t="s">
        <v>3194</v>
      </c>
      <c r="K120" s="1" t="s">
        <v>3380</v>
      </c>
      <c r="L120" s="1" t="s">
        <v>16</v>
      </c>
    </row>
    <row r="121" spans="1:14" ht="15.75" customHeight="1">
      <c r="A121" s="3">
        <v>2190</v>
      </c>
      <c r="B121" s="1" t="s">
        <v>3601</v>
      </c>
      <c r="C121" s="1" t="s">
        <v>3196</v>
      </c>
      <c r="D121" s="3">
        <v>3</v>
      </c>
      <c r="E121" s="3" t="s">
        <v>16</v>
      </c>
      <c r="F121" s="1" t="s">
        <v>2216</v>
      </c>
      <c r="G121" s="1" t="s">
        <v>3296</v>
      </c>
      <c r="H121" s="3" t="s">
        <v>1695</v>
      </c>
      <c r="I121" s="3">
        <v>2970</v>
      </c>
      <c r="J121" s="1" t="s">
        <v>3195</v>
      </c>
      <c r="K121" s="1" t="s">
        <v>3380</v>
      </c>
      <c r="L121" s="1" t="s">
        <v>16</v>
      </c>
    </row>
    <row r="122" spans="1:14" ht="15.75" customHeight="1">
      <c r="A122" s="3">
        <v>2200</v>
      </c>
      <c r="B122" s="1" t="s">
        <v>3602</v>
      </c>
      <c r="C122" s="1" t="s">
        <v>1455</v>
      </c>
      <c r="D122" s="3">
        <v>3</v>
      </c>
      <c r="E122" s="3" t="s">
        <v>16</v>
      </c>
      <c r="F122" s="1" t="s">
        <v>2221</v>
      </c>
      <c r="G122" s="1" t="s">
        <v>1217</v>
      </c>
      <c r="H122" s="3" t="s">
        <v>1695</v>
      </c>
      <c r="I122" s="3">
        <v>2930</v>
      </c>
      <c r="J122" s="1" t="s">
        <v>3191</v>
      </c>
      <c r="K122" s="1" t="s">
        <v>3380</v>
      </c>
      <c r="L122" s="1" t="s">
        <v>16</v>
      </c>
    </row>
    <row r="123" spans="1:14" ht="15.75" customHeight="1">
      <c r="A123" s="3">
        <v>2210</v>
      </c>
      <c r="B123" s="1" t="s">
        <v>3603</v>
      </c>
      <c r="C123" s="1" t="s">
        <v>3198</v>
      </c>
      <c r="D123" s="3">
        <v>3</v>
      </c>
      <c r="E123" s="3" t="s">
        <v>16</v>
      </c>
      <c r="F123" s="1" t="s">
        <v>2224</v>
      </c>
      <c r="G123" s="1" t="s">
        <v>1937</v>
      </c>
      <c r="H123" s="3" t="s">
        <v>1695</v>
      </c>
      <c r="I123" s="3">
        <v>2990</v>
      </c>
      <c r="J123" s="1" t="s">
        <v>3197</v>
      </c>
      <c r="K123" s="1" t="s">
        <v>3380</v>
      </c>
      <c r="L123" s="1" t="s">
        <v>65</v>
      </c>
      <c r="M123" s="1" t="s">
        <v>3430</v>
      </c>
    </row>
    <row r="124" spans="1:14" ht="15.75" customHeight="1">
      <c r="A124" s="3">
        <v>2220</v>
      </c>
      <c r="B124" s="1" t="s">
        <v>3604</v>
      </c>
      <c r="C124" s="1" t="s">
        <v>1463</v>
      </c>
      <c r="D124" s="3">
        <v>3</v>
      </c>
      <c r="E124" s="3" t="s">
        <v>21</v>
      </c>
      <c r="F124" s="1" t="s">
        <v>2228</v>
      </c>
      <c r="G124" s="1" t="s">
        <v>1228</v>
      </c>
      <c r="H124" s="3" t="s">
        <v>1656</v>
      </c>
      <c r="I124" s="3">
        <v>2980</v>
      </c>
      <c r="J124" s="1" t="s">
        <v>3188</v>
      </c>
      <c r="K124" s="1" t="s">
        <v>3380</v>
      </c>
      <c r="L124" s="1" t="s">
        <v>16</v>
      </c>
    </row>
    <row r="125" spans="1:14" ht="15.75" customHeight="1">
      <c r="A125" s="3">
        <v>2230</v>
      </c>
      <c r="B125" s="1" t="s">
        <v>3605</v>
      </c>
      <c r="C125" s="1" t="s">
        <v>1301</v>
      </c>
      <c r="D125" s="3">
        <v>1</v>
      </c>
      <c r="E125" s="3" t="s">
        <v>16</v>
      </c>
      <c r="F125" s="1" t="s">
        <v>1302</v>
      </c>
      <c r="G125" s="1" t="s">
        <v>1303</v>
      </c>
      <c r="I125" s="3">
        <v>3210</v>
      </c>
      <c r="J125" s="1" t="s">
        <v>3120</v>
      </c>
      <c r="K125" s="1" t="s">
        <v>3380</v>
      </c>
      <c r="L125" s="1" t="s">
        <v>65</v>
      </c>
      <c r="M125" s="1" t="s">
        <v>3579</v>
      </c>
    </row>
    <row r="126" spans="1:14" ht="15.75" customHeight="1">
      <c r="A126" s="3">
        <v>2240</v>
      </c>
      <c r="B126" s="1" t="s">
        <v>3606</v>
      </c>
      <c r="C126" s="1" t="s">
        <v>1305</v>
      </c>
      <c r="D126" s="3">
        <v>2</v>
      </c>
      <c r="E126" s="3" t="s">
        <v>21</v>
      </c>
      <c r="F126" s="1" t="s">
        <v>2242</v>
      </c>
      <c r="G126" s="1" t="s">
        <v>3298</v>
      </c>
      <c r="H126" s="3" t="s">
        <v>1656</v>
      </c>
      <c r="I126" s="3">
        <v>3220</v>
      </c>
      <c r="J126" s="1" t="s">
        <v>3121</v>
      </c>
      <c r="K126" s="1" t="s">
        <v>3380</v>
      </c>
      <c r="L126" s="1" t="s">
        <v>16</v>
      </c>
      <c r="M126" s="1" t="s">
        <v>3387</v>
      </c>
    </row>
    <row r="127" spans="1:14" ht="15.75" customHeight="1">
      <c r="A127" s="3">
        <v>2250</v>
      </c>
      <c r="B127" s="1" t="s">
        <v>3607</v>
      </c>
      <c r="C127" s="1" t="s">
        <v>1307</v>
      </c>
      <c r="D127" s="3">
        <v>2</v>
      </c>
      <c r="E127" s="3" t="s">
        <v>16</v>
      </c>
      <c r="F127" s="1" t="s">
        <v>2247</v>
      </c>
      <c r="G127" s="1" t="s">
        <v>3299</v>
      </c>
      <c r="H127" s="3" t="s">
        <v>1695</v>
      </c>
      <c r="I127" s="3">
        <v>3230</v>
      </c>
      <c r="J127" s="1" t="s">
        <v>3122</v>
      </c>
      <c r="K127" s="1" t="s">
        <v>3380</v>
      </c>
      <c r="L127" s="1" t="s">
        <v>65</v>
      </c>
      <c r="M127" s="1" t="s">
        <v>3430</v>
      </c>
    </row>
    <row r="128" spans="1:14" ht="15.75" customHeight="1">
      <c r="A128" s="3">
        <v>2260</v>
      </c>
      <c r="B128" s="1" t="s">
        <v>3608</v>
      </c>
      <c r="C128" s="1" t="s">
        <v>3609</v>
      </c>
      <c r="D128" s="3">
        <v>2</v>
      </c>
      <c r="E128" s="3" t="s">
        <v>16</v>
      </c>
      <c r="F128" s="1" t="s">
        <v>2255</v>
      </c>
      <c r="G128" s="1" t="s">
        <v>3300</v>
      </c>
      <c r="H128" s="3" t="s">
        <v>1695</v>
      </c>
      <c r="I128" s="3">
        <v>3100</v>
      </c>
      <c r="J128" s="1" t="s">
        <v>3301</v>
      </c>
      <c r="K128" s="1" t="s">
        <v>3380</v>
      </c>
      <c r="L128" s="1" t="s">
        <v>65</v>
      </c>
      <c r="M128" s="1" t="s">
        <v>3430</v>
      </c>
    </row>
    <row r="129" spans="1:14" ht="15.75" customHeight="1">
      <c r="A129" s="3">
        <v>2270</v>
      </c>
      <c r="B129" s="1" t="s">
        <v>3610</v>
      </c>
      <c r="C129" s="1" t="s">
        <v>1309</v>
      </c>
      <c r="D129" s="3">
        <v>2</v>
      </c>
      <c r="E129" s="3" t="s">
        <v>65</v>
      </c>
      <c r="F129" s="1" t="s">
        <v>2265</v>
      </c>
      <c r="G129" s="1" t="s">
        <v>1310</v>
      </c>
      <c r="I129" s="3">
        <v>3290</v>
      </c>
      <c r="J129" s="1" t="s">
        <v>3123</v>
      </c>
      <c r="K129" s="1" t="s">
        <v>3380</v>
      </c>
      <c r="L129" s="1" t="s">
        <v>16</v>
      </c>
      <c r="M129" s="1" t="s">
        <v>3611</v>
      </c>
    </row>
    <row r="130" spans="1:14" ht="15.75" customHeight="1">
      <c r="A130" s="3">
        <v>2280</v>
      </c>
      <c r="B130" s="1" t="s">
        <v>3612</v>
      </c>
      <c r="C130" s="1" t="s">
        <v>1313</v>
      </c>
      <c r="D130" s="3">
        <v>3</v>
      </c>
      <c r="E130" s="3" t="s">
        <v>21</v>
      </c>
      <c r="F130" s="1" t="s">
        <v>2271</v>
      </c>
      <c r="G130" s="1" t="s">
        <v>3302</v>
      </c>
      <c r="H130" s="3" t="s">
        <v>1632</v>
      </c>
      <c r="I130" s="3">
        <v>3300</v>
      </c>
      <c r="J130" s="1" t="s">
        <v>3126</v>
      </c>
      <c r="K130" s="1" t="s">
        <v>3380</v>
      </c>
      <c r="L130" s="1" t="s">
        <v>16</v>
      </c>
      <c r="M130" s="1" t="s">
        <v>3613</v>
      </c>
      <c r="N130" s="1" t="s">
        <v>3614</v>
      </c>
    </row>
    <row r="131" spans="1:14" ht="15.75" customHeight="1">
      <c r="A131" s="3">
        <v>2290</v>
      </c>
      <c r="C131" s="1" t="s">
        <v>3061</v>
      </c>
      <c r="I131" s="3">
        <v>3320</v>
      </c>
      <c r="J131" s="1" t="s">
        <v>3615</v>
      </c>
      <c r="K131" s="1" t="s">
        <v>3380</v>
      </c>
      <c r="L131" s="1" t="s">
        <v>16</v>
      </c>
      <c r="M131" s="1" t="s">
        <v>3613</v>
      </c>
      <c r="N131" s="1" t="s">
        <v>3614</v>
      </c>
    </row>
    <row r="132" spans="1:14" ht="15.75" customHeight="1">
      <c r="A132" s="3">
        <v>2300</v>
      </c>
      <c r="B132" s="1" t="s">
        <v>3616</v>
      </c>
      <c r="C132" s="1" t="s">
        <v>3125</v>
      </c>
      <c r="D132" s="3">
        <v>3</v>
      </c>
      <c r="E132" s="3" t="s">
        <v>16</v>
      </c>
      <c r="F132" s="1" t="s">
        <v>2281</v>
      </c>
      <c r="G132" s="1" t="s">
        <v>3303</v>
      </c>
      <c r="H132" s="3" t="s">
        <v>1695</v>
      </c>
      <c r="I132" s="3">
        <v>3310</v>
      </c>
      <c r="J132" s="1" t="s">
        <v>3124</v>
      </c>
      <c r="K132" s="1" t="s">
        <v>3380</v>
      </c>
      <c r="L132" s="1" t="s">
        <v>16</v>
      </c>
    </row>
    <row r="133" spans="1:14" ht="15.75" customHeight="1">
      <c r="A133" s="3">
        <v>2310</v>
      </c>
      <c r="B133" s="1" t="s">
        <v>3617</v>
      </c>
      <c r="C133" s="1" t="s">
        <v>3129</v>
      </c>
      <c r="D133" s="3">
        <v>3</v>
      </c>
      <c r="E133" s="3" t="s">
        <v>16</v>
      </c>
      <c r="F133" s="1" t="s">
        <v>2287</v>
      </c>
      <c r="G133" s="1" t="s">
        <v>2289</v>
      </c>
      <c r="H133" s="3" t="s">
        <v>1632</v>
      </c>
      <c r="I133" s="3">
        <v>3360</v>
      </c>
      <c r="J133" s="1" t="s">
        <v>3128</v>
      </c>
      <c r="K133" s="1" t="s">
        <v>3380</v>
      </c>
      <c r="L133" s="1" t="s">
        <v>16</v>
      </c>
      <c r="N133" s="1" t="s">
        <v>3618</v>
      </c>
    </row>
    <row r="134" spans="1:14" ht="15.75" customHeight="1">
      <c r="A134" s="3">
        <v>2320</v>
      </c>
      <c r="C134" s="1" t="s">
        <v>3061</v>
      </c>
      <c r="I134" s="3">
        <v>3360</v>
      </c>
      <c r="J134" s="1" t="s">
        <v>3128</v>
      </c>
      <c r="K134" s="1" t="s">
        <v>3380</v>
      </c>
      <c r="L134" s="1" t="s">
        <v>16</v>
      </c>
      <c r="M134" s="1" t="s">
        <v>3579</v>
      </c>
      <c r="N134" s="1" t="s">
        <v>3619</v>
      </c>
    </row>
    <row r="135" spans="1:14" ht="15.75" customHeight="1">
      <c r="A135" s="3">
        <v>2330</v>
      </c>
      <c r="B135" s="1" t="s">
        <v>3620</v>
      </c>
      <c r="C135" s="1" t="s">
        <v>1319</v>
      </c>
      <c r="D135" s="3">
        <v>2</v>
      </c>
      <c r="E135" s="3" t="s">
        <v>16</v>
      </c>
      <c r="F135" s="1" t="s">
        <v>2319</v>
      </c>
      <c r="G135" s="1" t="s">
        <v>1320</v>
      </c>
      <c r="I135" s="3">
        <v>3240</v>
      </c>
      <c r="J135" s="1" t="s">
        <v>3130</v>
      </c>
      <c r="K135" s="1" t="s">
        <v>3380</v>
      </c>
      <c r="L135" s="1" t="s">
        <v>16</v>
      </c>
    </row>
    <row r="136" spans="1:14" ht="15.75" customHeight="1">
      <c r="A136" s="3">
        <v>2340</v>
      </c>
      <c r="B136" s="1" t="s">
        <v>3621</v>
      </c>
      <c r="C136" s="1" t="s">
        <v>1322</v>
      </c>
      <c r="D136" s="3">
        <v>3</v>
      </c>
      <c r="E136" s="3" t="s">
        <v>21</v>
      </c>
      <c r="F136" s="1" t="s">
        <v>2326</v>
      </c>
      <c r="G136" s="1" t="s">
        <v>1323</v>
      </c>
      <c r="H136" s="3" t="s">
        <v>1695</v>
      </c>
      <c r="I136" s="3">
        <v>3250</v>
      </c>
      <c r="J136" s="1" t="s">
        <v>3131</v>
      </c>
      <c r="K136" s="1" t="s">
        <v>3380</v>
      </c>
      <c r="L136" s="1" t="s">
        <v>16</v>
      </c>
      <c r="M136" s="1" t="s">
        <v>3387</v>
      </c>
    </row>
    <row r="137" spans="1:14" ht="15.75" customHeight="1">
      <c r="A137" s="3">
        <v>2350</v>
      </c>
      <c r="B137" s="1" t="s">
        <v>3622</v>
      </c>
      <c r="C137" s="1" t="s">
        <v>1326</v>
      </c>
      <c r="D137" s="3">
        <v>3</v>
      </c>
      <c r="E137" s="3" t="s">
        <v>16</v>
      </c>
      <c r="F137" s="1" t="s">
        <v>2332</v>
      </c>
      <c r="G137" s="1" t="s">
        <v>1327</v>
      </c>
      <c r="H137" s="3" t="s">
        <v>1695</v>
      </c>
      <c r="I137" s="3">
        <v>3260</v>
      </c>
      <c r="J137" s="1" t="s">
        <v>3132</v>
      </c>
      <c r="K137" s="1" t="s">
        <v>3380</v>
      </c>
      <c r="L137" s="1" t="s">
        <v>16</v>
      </c>
    </row>
    <row r="138" spans="1:14" ht="15.75" customHeight="1">
      <c r="A138" s="3">
        <v>2360</v>
      </c>
      <c r="B138" s="1" t="s">
        <v>3623</v>
      </c>
      <c r="C138" s="1" t="s">
        <v>3624</v>
      </c>
      <c r="D138" s="3">
        <v>2</v>
      </c>
      <c r="E138" s="3" t="s">
        <v>16</v>
      </c>
      <c r="F138" s="1" t="s">
        <v>2337</v>
      </c>
      <c r="G138" s="1" t="s">
        <v>2339</v>
      </c>
      <c r="I138" s="3">
        <v>3080</v>
      </c>
      <c r="J138" s="1" t="s">
        <v>3304</v>
      </c>
      <c r="K138" s="1" t="s">
        <v>3380</v>
      </c>
      <c r="L138" s="1" t="s">
        <v>21</v>
      </c>
      <c r="M138" s="1" t="s">
        <v>3579</v>
      </c>
    </row>
    <row r="139" spans="1:14" ht="15.75" customHeight="1">
      <c r="A139" s="3">
        <v>2370</v>
      </c>
      <c r="B139" s="1" t="s">
        <v>3625</v>
      </c>
      <c r="C139" s="1" t="s">
        <v>3626</v>
      </c>
      <c r="D139" s="3">
        <v>3</v>
      </c>
      <c r="E139" s="3" t="s">
        <v>16</v>
      </c>
      <c r="F139" s="1" t="s">
        <v>2344</v>
      </c>
      <c r="G139" s="1" t="s">
        <v>2346</v>
      </c>
      <c r="H139" s="3" t="s">
        <v>1632</v>
      </c>
      <c r="I139" s="3">
        <v>3850</v>
      </c>
      <c r="J139" s="1" t="s">
        <v>3305</v>
      </c>
      <c r="K139" s="1" t="s">
        <v>3380</v>
      </c>
      <c r="L139" s="1" t="s">
        <v>65</v>
      </c>
    </row>
    <row r="140" spans="1:14" ht="15.75" customHeight="1">
      <c r="A140" s="3">
        <v>2380</v>
      </c>
      <c r="B140" s="1" t="s">
        <v>3627</v>
      </c>
      <c r="C140" s="1" t="s">
        <v>3628</v>
      </c>
      <c r="D140" s="3">
        <v>3</v>
      </c>
      <c r="E140" s="3" t="s">
        <v>16</v>
      </c>
      <c r="F140" s="1" t="s">
        <v>1893</v>
      </c>
      <c r="G140" s="1" t="s">
        <v>1895</v>
      </c>
      <c r="H140" s="3" t="s">
        <v>1632</v>
      </c>
      <c r="I140" s="3">
        <v>3090</v>
      </c>
      <c r="J140" s="1" t="s">
        <v>3272</v>
      </c>
      <c r="K140" s="1" t="s">
        <v>3380</v>
      </c>
      <c r="L140" s="1" t="s">
        <v>16</v>
      </c>
    </row>
    <row r="141" spans="1:14" ht="15.75" customHeight="1">
      <c r="A141" s="3">
        <v>2390</v>
      </c>
      <c r="B141" s="1" t="s">
        <v>3629</v>
      </c>
      <c r="C141" s="1" t="s">
        <v>3630</v>
      </c>
      <c r="D141" s="3">
        <v>3</v>
      </c>
      <c r="E141" s="3" t="s">
        <v>16</v>
      </c>
      <c r="F141" s="1" t="s">
        <v>2350</v>
      </c>
      <c r="G141" s="1" t="s">
        <v>2352</v>
      </c>
      <c r="H141" s="3" t="s">
        <v>1632</v>
      </c>
      <c r="I141" s="3">
        <v>3280</v>
      </c>
      <c r="J141" s="1" t="s">
        <v>3306</v>
      </c>
      <c r="K141" s="1" t="s">
        <v>3380</v>
      </c>
      <c r="L141" s="1" t="s">
        <v>16</v>
      </c>
    </row>
    <row r="142" spans="1:14" ht="15.75" customHeight="1">
      <c r="A142" s="3">
        <v>2400</v>
      </c>
      <c r="B142" s="1" t="s">
        <v>3631</v>
      </c>
      <c r="C142" s="1" t="s">
        <v>1330</v>
      </c>
      <c r="D142" s="3">
        <v>1</v>
      </c>
      <c r="E142" s="3" t="s">
        <v>65</v>
      </c>
      <c r="F142" s="1" t="s">
        <v>1331</v>
      </c>
      <c r="G142" s="1" t="s">
        <v>1332</v>
      </c>
      <c r="I142" s="3">
        <v>3560</v>
      </c>
      <c r="J142" s="1" t="s">
        <v>3133</v>
      </c>
      <c r="K142" s="1" t="s">
        <v>3380</v>
      </c>
      <c r="L142" s="1" t="s">
        <v>65</v>
      </c>
      <c r="M142" s="1" t="s">
        <v>3632</v>
      </c>
      <c r="N142" s="1" t="s">
        <v>3633</v>
      </c>
    </row>
    <row r="143" spans="1:14" ht="15.75" customHeight="1">
      <c r="A143" s="3">
        <v>2410</v>
      </c>
      <c r="B143" s="1" t="s">
        <v>3634</v>
      </c>
      <c r="C143" s="1" t="s">
        <v>1336</v>
      </c>
      <c r="D143" s="3">
        <v>2</v>
      </c>
      <c r="E143" s="3" t="s">
        <v>21</v>
      </c>
      <c r="F143" s="1" t="s">
        <v>2391</v>
      </c>
      <c r="G143" s="1" t="s">
        <v>3307</v>
      </c>
      <c r="H143" s="3" t="s">
        <v>1775</v>
      </c>
      <c r="I143" s="3">
        <v>3610</v>
      </c>
      <c r="J143" s="1" t="s">
        <v>3134</v>
      </c>
      <c r="K143" s="1" t="s">
        <v>3380</v>
      </c>
      <c r="L143" s="1" t="s">
        <v>65</v>
      </c>
      <c r="M143" s="1" t="s">
        <v>3440</v>
      </c>
    </row>
    <row r="144" spans="1:14" ht="15.75" customHeight="1">
      <c r="A144" s="3">
        <v>2420</v>
      </c>
      <c r="B144" s="1" t="s">
        <v>3635</v>
      </c>
      <c r="C144" s="1" t="s">
        <v>3136</v>
      </c>
      <c r="D144" s="3">
        <v>2</v>
      </c>
      <c r="E144" s="3" t="s">
        <v>16</v>
      </c>
      <c r="F144" s="1" t="s">
        <v>2396</v>
      </c>
      <c r="G144" s="1" t="s">
        <v>3308</v>
      </c>
      <c r="H144" s="3" t="s">
        <v>1775</v>
      </c>
      <c r="I144" s="3">
        <v>3600</v>
      </c>
      <c r="J144" s="1" t="s">
        <v>3135</v>
      </c>
      <c r="K144" s="1" t="s">
        <v>3380</v>
      </c>
      <c r="L144" s="1" t="s">
        <v>16</v>
      </c>
    </row>
    <row r="145" spans="1:14" ht="15.75" customHeight="1">
      <c r="A145" s="3">
        <v>2430</v>
      </c>
      <c r="B145" s="1" t="s">
        <v>3636</v>
      </c>
      <c r="C145" s="1" t="s">
        <v>3138</v>
      </c>
      <c r="D145" s="3">
        <v>2</v>
      </c>
      <c r="E145" s="3" t="s">
        <v>16</v>
      </c>
      <c r="F145" s="1" t="s">
        <v>2402</v>
      </c>
      <c r="G145" s="1" t="s">
        <v>3309</v>
      </c>
      <c r="H145" s="3" t="s">
        <v>2404</v>
      </c>
      <c r="I145" s="3">
        <v>3590</v>
      </c>
      <c r="J145" s="1" t="s">
        <v>3137</v>
      </c>
      <c r="K145" s="1" t="s">
        <v>3380</v>
      </c>
      <c r="L145" s="1" t="s">
        <v>16</v>
      </c>
    </row>
    <row r="146" spans="1:14" ht="15.75" customHeight="1">
      <c r="A146" s="3">
        <v>2440</v>
      </c>
      <c r="B146" s="1" t="s">
        <v>3637</v>
      </c>
      <c r="C146" s="1" t="s">
        <v>1338</v>
      </c>
      <c r="D146" s="3">
        <v>2</v>
      </c>
      <c r="E146" s="3" t="s">
        <v>21</v>
      </c>
      <c r="F146" s="1" t="s">
        <v>3638</v>
      </c>
      <c r="G146" s="1" t="s">
        <v>3311</v>
      </c>
      <c r="H146" s="3" t="s">
        <v>1656</v>
      </c>
      <c r="I146" s="3">
        <v>3650</v>
      </c>
      <c r="J146" s="1" t="s">
        <v>3144</v>
      </c>
      <c r="K146" s="1" t="s">
        <v>3380</v>
      </c>
      <c r="L146" s="1" t="s">
        <v>16</v>
      </c>
      <c r="M146" s="1" t="s">
        <v>3639</v>
      </c>
    </row>
    <row r="147" spans="1:14" ht="15.75" customHeight="1">
      <c r="A147" s="3">
        <v>2450</v>
      </c>
      <c r="C147" s="1" t="s">
        <v>3061</v>
      </c>
      <c r="I147" s="3">
        <v>3660</v>
      </c>
      <c r="J147" s="1" t="s">
        <v>3640</v>
      </c>
      <c r="K147" s="1" t="s">
        <v>3380</v>
      </c>
      <c r="L147" s="1" t="s">
        <v>16</v>
      </c>
    </row>
    <row r="148" spans="1:14" ht="15.75" customHeight="1">
      <c r="A148" s="3">
        <v>2460</v>
      </c>
      <c r="B148" s="1" t="s">
        <v>3641</v>
      </c>
      <c r="C148" s="1" t="s">
        <v>1334</v>
      </c>
      <c r="D148" s="3">
        <v>2</v>
      </c>
      <c r="E148" s="3" t="s">
        <v>16</v>
      </c>
      <c r="F148" s="1" t="s">
        <v>3642</v>
      </c>
      <c r="G148" s="1" t="s">
        <v>3312</v>
      </c>
      <c r="H148" s="3" t="s">
        <v>2404</v>
      </c>
      <c r="I148" s="3">
        <v>3670</v>
      </c>
      <c r="J148" s="1" t="s">
        <v>3143</v>
      </c>
      <c r="K148" s="1" t="s">
        <v>3380</v>
      </c>
      <c r="L148" s="1" t="s">
        <v>16</v>
      </c>
    </row>
    <row r="149" spans="1:14" ht="15.75" customHeight="1">
      <c r="A149" s="3">
        <v>2470</v>
      </c>
      <c r="B149" s="1" t="s">
        <v>3643</v>
      </c>
      <c r="C149" s="1" t="s">
        <v>3140</v>
      </c>
      <c r="D149" s="3">
        <v>2</v>
      </c>
      <c r="E149" s="3" t="s">
        <v>16</v>
      </c>
      <c r="F149" s="1" t="s">
        <v>2410</v>
      </c>
      <c r="G149" s="1" t="s">
        <v>3644</v>
      </c>
      <c r="H149" s="3" t="s">
        <v>1695</v>
      </c>
      <c r="I149" s="3">
        <v>3630</v>
      </c>
      <c r="J149" s="1" t="s">
        <v>3139</v>
      </c>
      <c r="K149" s="1" t="s">
        <v>3380</v>
      </c>
      <c r="L149" s="1" t="s">
        <v>16</v>
      </c>
    </row>
    <row r="150" spans="1:14" ht="15.75" customHeight="1">
      <c r="A150" s="3">
        <v>2480</v>
      </c>
      <c r="B150" s="1" t="s">
        <v>3645</v>
      </c>
      <c r="C150" s="1" t="s">
        <v>3142</v>
      </c>
      <c r="D150" s="3">
        <v>2</v>
      </c>
      <c r="E150" s="3" t="s">
        <v>16</v>
      </c>
      <c r="F150" s="1" t="s">
        <v>2417</v>
      </c>
      <c r="G150" s="1" t="s">
        <v>3310</v>
      </c>
      <c r="H150" s="3" t="s">
        <v>1656</v>
      </c>
      <c r="I150" s="3">
        <v>3620</v>
      </c>
      <c r="J150" s="1" t="s">
        <v>3141</v>
      </c>
      <c r="K150" s="1" t="s">
        <v>3380</v>
      </c>
      <c r="L150" s="1" t="s">
        <v>16</v>
      </c>
    </row>
    <row r="151" spans="1:14" ht="15.75" customHeight="1">
      <c r="A151" s="3">
        <v>2490</v>
      </c>
      <c r="B151" s="1" t="s">
        <v>3646</v>
      </c>
      <c r="C151" s="1" t="s">
        <v>3146</v>
      </c>
      <c r="D151" s="3">
        <v>1</v>
      </c>
      <c r="E151" s="3" t="s">
        <v>65</v>
      </c>
      <c r="F151" s="1" t="s">
        <v>2438</v>
      </c>
      <c r="G151" s="1" t="s">
        <v>3313</v>
      </c>
      <c r="I151" s="3">
        <v>3680</v>
      </c>
      <c r="J151" s="1" t="s">
        <v>3145</v>
      </c>
      <c r="K151" s="1" t="s">
        <v>3380</v>
      </c>
      <c r="L151" s="1" t="s">
        <v>65</v>
      </c>
      <c r="M151" s="1" t="s">
        <v>3632</v>
      </c>
      <c r="N151" s="1" t="s">
        <v>3647</v>
      </c>
    </row>
    <row r="152" spans="1:14" ht="15.75" customHeight="1">
      <c r="A152" s="3">
        <v>2500</v>
      </c>
      <c r="B152" s="1" t="s">
        <v>3648</v>
      </c>
      <c r="C152" s="1" t="s">
        <v>3148</v>
      </c>
      <c r="D152" s="3">
        <v>2</v>
      </c>
      <c r="E152" s="3" t="s">
        <v>21</v>
      </c>
      <c r="F152" s="1" t="s">
        <v>2443</v>
      </c>
      <c r="G152" s="1" t="s">
        <v>3314</v>
      </c>
      <c r="H152" s="3" t="s">
        <v>1775</v>
      </c>
      <c r="I152" s="3">
        <v>3730</v>
      </c>
      <c r="J152" s="1" t="s">
        <v>3147</v>
      </c>
      <c r="K152" s="1" t="s">
        <v>3380</v>
      </c>
      <c r="L152" s="1" t="s">
        <v>65</v>
      </c>
      <c r="M152" s="1" t="s">
        <v>3440</v>
      </c>
    </row>
    <row r="153" spans="1:14" ht="15.75" customHeight="1">
      <c r="A153" s="3">
        <v>2510</v>
      </c>
      <c r="B153" s="1" t="s">
        <v>3649</v>
      </c>
      <c r="C153" s="1" t="s">
        <v>3150</v>
      </c>
      <c r="D153" s="3">
        <v>2</v>
      </c>
      <c r="E153" s="3" t="s">
        <v>16</v>
      </c>
      <c r="F153" s="1" t="s">
        <v>2447</v>
      </c>
      <c r="G153" s="1" t="s">
        <v>3315</v>
      </c>
      <c r="H153" s="3" t="s">
        <v>1775</v>
      </c>
      <c r="I153" s="3">
        <v>3720</v>
      </c>
      <c r="J153" s="1" t="s">
        <v>3149</v>
      </c>
      <c r="K153" s="1" t="s">
        <v>3380</v>
      </c>
      <c r="L153" s="1" t="s">
        <v>16</v>
      </c>
    </row>
    <row r="154" spans="1:14" ht="15.75" customHeight="1">
      <c r="A154" s="3">
        <v>2520</v>
      </c>
      <c r="B154" s="1" t="s">
        <v>3650</v>
      </c>
      <c r="C154" s="1" t="s">
        <v>3152</v>
      </c>
      <c r="D154" s="3">
        <v>2</v>
      </c>
      <c r="E154" s="3" t="s">
        <v>16</v>
      </c>
      <c r="F154" s="1" t="s">
        <v>2451</v>
      </c>
      <c r="G154" s="1" t="s">
        <v>3651</v>
      </c>
      <c r="H154" s="3" t="s">
        <v>2404</v>
      </c>
      <c r="I154" s="3">
        <v>3710</v>
      </c>
      <c r="J154" s="1" t="s">
        <v>3151</v>
      </c>
      <c r="K154" s="1" t="s">
        <v>3380</v>
      </c>
      <c r="L154" s="1" t="s">
        <v>16</v>
      </c>
    </row>
    <row r="155" spans="1:14" ht="15.75" customHeight="1">
      <c r="A155" s="3">
        <v>2530</v>
      </c>
      <c r="B155" s="1" t="s">
        <v>3652</v>
      </c>
      <c r="C155" s="1" t="s">
        <v>3160</v>
      </c>
      <c r="D155" s="3">
        <v>2</v>
      </c>
      <c r="E155" s="3" t="s">
        <v>21</v>
      </c>
      <c r="F155" s="1" t="s">
        <v>3653</v>
      </c>
      <c r="G155" s="1" t="s">
        <v>3318</v>
      </c>
      <c r="H155" s="3" t="s">
        <v>1656</v>
      </c>
      <c r="I155" s="3">
        <v>3770</v>
      </c>
      <c r="J155" s="1" t="s">
        <v>3159</v>
      </c>
      <c r="K155" s="1" t="s">
        <v>3380</v>
      </c>
      <c r="L155" s="1" t="s">
        <v>16</v>
      </c>
      <c r="N155" s="1" t="s">
        <v>3639</v>
      </c>
    </row>
    <row r="156" spans="1:14" ht="15.75" customHeight="1">
      <c r="A156" s="3">
        <v>2540</v>
      </c>
      <c r="C156" s="1" t="s">
        <v>3061</v>
      </c>
      <c r="I156" s="3">
        <v>3780</v>
      </c>
      <c r="J156" s="1" t="s">
        <v>3654</v>
      </c>
      <c r="K156" s="1" t="s">
        <v>3380</v>
      </c>
      <c r="L156" s="1" t="s">
        <v>16</v>
      </c>
    </row>
    <row r="157" spans="1:14" ht="15.75" customHeight="1">
      <c r="A157" s="3">
        <v>2550</v>
      </c>
      <c r="B157" s="1" t="s">
        <v>3655</v>
      </c>
      <c r="C157" s="1" t="s">
        <v>3158</v>
      </c>
      <c r="D157" s="3">
        <v>2</v>
      </c>
      <c r="E157" s="3" t="s">
        <v>16</v>
      </c>
      <c r="F157" s="1" t="s">
        <v>3656</v>
      </c>
      <c r="G157" s="1" t="s">
        <v>3319</v>
      </c>
      <c r="H157" s="3" t="s">
        <v>2404</v>
      </c>
      <c r="I157" s="3">
        <v>3790</v>
      </c>
      <c r="J157" s="1" t="s">
        <v>3157</v>
      </c>
      <c r="K157" s="1" t="s">
        <v>3380</v>
      </c>
      <c r="L157" s="1" t="s">
        <v>16</v>
      </c>
    </row>
    <row r="158" spans="1:14" ht="15.75" customHeight="1">
      <c r="A158" s="3">
        <v>2560</v>
      </c>
      <c r="B158" s="1" t="s">
        <v>3657</v>
      </c>
      <c r="C158" s="1" t="s">
        <v>3154</v>
      </c>
      <c r="D158" s="3">
        <v>2</v>
      </c>
      <c r="E158" s="3" t="s">
        <v>16</v>
      </c>
      <c r="F158" s="1" t="s">
        <v>2455</v>
      </c>
      <c r="G158" s="1" t="s">
        <v>3316</v>
      </c>
      <c r="H158" s="3" t="s">
        <v>1695</v>
      </c>
      <c r="I158" s="3">
        <v>3750</v>
      </c>
      <c r="J158" s="1" t="s">
        <v>3153</v>
      </c>
      <c r="K158" s="1" t="s">
        <v>3380</v>
      </c>
      <c r="L158" s="1" t="s">
        <v>16</v>
      </c>
    </row>
    <row r="159" spans="1:14" ht="15.75" customHeight="1">
      <c r="A159" s="3">
        <v>2570</v>
      </c>
      <c r="B159" s="1" t="s">
        <v>3658</v>
      </c>
      <c r="C159" s="1" t="s">
        <v>3156</v>
      </c>
      <c r="D159" s="3">
        <v>2</v>
      </c>
      <c r="E159" s="3" t="s">
        <v>16</v>
      </c>
      <c r="F159" s="1" t="s">
        <v>2460</v>
      </c>
      <c r="G159" s="1" t="s">
        <v>3317</v>
      </c>
      <c r="H159" s="3" t="s">
        <v>1656</v>
      </c>
      <c r="I159" s="3">
        <v>3740</v>
      </c>
      <c r="J159" s="1" t="s">
        <v>3155</v>
      </c>
      <c r="K159" s="1" t="s">
        <v>3380</v>
      </c>
      <c r="L159" s="1" t="s">
        <v>16</v>
      </c>
    </row>
    <row r="160" spans="1:14" ht="15.75" customHeight="1">
      <c r="A160" s="3">
        <v>2580</v>
      </c>
      <c r="B160" s="1" t="s">
        <v>3659</v>
      </c>
      <c r="C160" s="1" t="s">
        <v>1377</v>
      </c>
      <c r="D160" s="3">
        <v>1</v>
      </c>
      <c r="E160" s="3" t="s">
        <v>21</v>
      </c>
      <c r="F160" s="1" t="s">
        <v>1378</v>
      </c>
      <c r="G160" s="1" t="s">
        <v>1379</v>
      </c>
      <c r="I160" s="3">
        <v>3860</v>
      </c>
      <c r="J160" s="1" t="s">
        <v>3171</v>
      </c>
      <c r="K160" s="1" t="s">
        <v>3380</v>
      </c>
      <c r="L160" s="1" t="s">
        <v>16</v>
      </c>
    </row>
    <row r="161" spans="1:14" ht="15.75" customHeight="1">
      <c r="A161" s="3">
        <v>2590</v>
      </c>
      <c r="B161" s="1" t="s">
        <v>3660</v>
      </c>
      <c r="C161" s="1" t="s">
        <v>1402</v>
      </c>
      <c r="D161" s="3">
        <v>2</v>
      </c>
      <c r="E161" s="3" t="s">
        <v>21</v>
      </c>
      <c r="F161" s="1" t="s">
        <v>2479</v>
      </c>
      <c r="G161" s="1" t="s">
        <v>1403</v>
      </c>
      <c r="H161" s="3" t="s">
        <v>1775</v>
      </c>
      <c r="I161" s="3">
        <v>3870</v>
      </c>
      <c r="J161" s="1" t="s">
        <v>3178</v>
      </c>
      <c r="K161" s="1" t="s">
        <v>3380</v>
      </c>
      <c r="L161" s="1" t="s">
        <v>65</v>
      </c>
      <c r="M161" s="1" t="s">
        <v>3440</v>
      </c>
    </row>
    <row r="162" spans="1:14" ht="15.75" customHeight="1">
      <c r="A162" s="3">
        <v>2600</v>
      </c>
      <c r="B162" s="1" t="s">
        <v>3661</v>
      </c>
      <c r="C162" s="1" t="s">
        <v>1384</v>
      </c>
      <c r="D162" s="3">
        <v>2</v>
      </c>
      <c r="E162" s="3" t="s">
        <v>16</v>
      </c>
      <c r="F162" s="1" t="s">
        <v>2486</v>
      </c>
      <c r="G162" s="1" t="s">
        <v>1385</v>
      </c>
      <c r="H162" s="3" t="s">
        <v>1775</v>
      </c>
      <c r="I162" s="3">
        <v>3890</v>
      </c>
      <c r="J162" s="1" t="s">
        <v>3173</v>
      </c>
      <c r="K162" s="1" t="s">
        <v>3380</v>
      </c>
      <c r="L162" s="1" t="s">
        <v>65</v>
      </c>
      <c r="M162" s="1" t="s">
        <v>3430</v>
      </c>
    </row>
    <row r="163" spans="1:14" ht="15.75" customHeight="1">
      <c r="A163" s="3">
        <v>2610</v>
      </c>
      <c r="B163" s="1" t="s">
        <v>3662</v>
      </c>
      <c r="C163" s="1" t="s">
        <v>1381</v>
      </c>
      <c r="D163" s="3">
        <v>2</v>
      </c>
      <c r="E163" s="3" t="s">
        <v>16</v>
      </c>
      <c r="F163" s="1" t="s">
        <v>2491</v>
      </c>
      <c r="G163" s="1" t="s">
        <v>1382</v>
      </c>
      <c r="H163" s="3" t="s">
        <v>1775</v>
      </c>
      <c r="I163" s="3">
        <v>3880</v>
      </c>
      <c r="J163" s="1" t="s">
        <v>3172</v>
      </c>
      <c r="K163" s="1" t="s">
        <v>3380</v>
      </c>
      <c r="L163" s="1" t="s">
        <v>65</v>
      </c>
      <c r="M163" s="1" t="s">
        <v>3430</v>
      </c>
    </row>
    <row r="164" spans="1:14" ht="15.75" customHeight="1">
      <c r="A164" s="3">
        <v>2620</v>
      </c>
      <c r="B164" s="1" t="s">
        <v>3663</v>
      </c>
      <c r="C164" s="1" t="s">
        <v>1387</v>
      </c>
      <c r="D164" s="3">
        <v>2</v>
      </c>
      <c r="E164" s="3" t="s">
        <v>21</v>
      </c>
      <c r="F164" s="1" t="s">
        <v>3664</v>
      </c>
      <c r="G164" s="1" t="s">
        <v>3320</v>
      </c>
      <c r="H164" s="3" t="s">
        <v>1775</v>
      </c>
      <c r="I164" s="3">
        <v>3900</v>
      </c>
      <c r="J164" s="1" t="s">
        <v>3174</v>
      </c>
      <c r="K164" s="1" t="s">
        <v>3380</v>
      </c>
      <c r="L164" s="1" t="s">
        <v>65</v>
      </c>
      <c r="M164" s="1" t="s">
        <v>3440</v>
      </c>
    </row>
    <row r="165" spans="1:14" ht="15.75" customHeight="1">
      <c r="A165" s="3">
        <v>2630</v>
      </c>
      <c r="B165" s="1" t="s">
        <v>3665</v>
      </c>
      <c r="C165" s="1" t="s">
        <v>1390</v>
      </c>
      <c r="D165" s="3">
        <v>2</v>
      </c>
      <c r="E165" s="3" t="s">
        <v>16</v>
      </c>
      <c r="F165" s="1" t="s">
        <v>3666</v>
      </c>
      <c r="G165" s="1" t="s">
        <v>3321</v>
      </c>
      <c r="H165" s="3" t="s">
        <v>1775</v>
      </c>
      <c r="I165" s="3">
        <v>3910</v>
      </c>
      <c r="J165" s="1" t="s">
        <v>3175</v>
      </c>
      <c r="K165" s="1" t="s">
        <v>3380</v>
      </c>
      <c r="L165" s="1" t="s">
        <v>65</v>
      </c>
      <c r="M165" s="1" t="s">
        <v>3667</v>
      </c>
      <c r="N165" s="1" t="s">
        <v>3668</v>
      </c>
    </row>
    <row r="166" spans="1:14" ht="15.75" customHeight="1">
      <c r="A166" s="3">
        <v>2640</v>
      </c>
      <c r="B166" s="1" t="s">
        <v>3669</v>
      </c>
      <c r="C166" s="1" t="s">
        <v>3670</v>
      </c>
      <c r="D166" s="3">
        <v>2</v>
      </c>
      <c r="E166" s="3" t="s">
        <v>16</v>
      </c>
      <c r="F166" s="1" t="s">
        <v>3671</v>
      </c>
      <c r="G166" s="1" t="s">
        <v>3324</v>
      </c>
      <c r="H166" s="3" t="s">
        <v>1775</v>
      </c>
      <c r="I166" s="3">
        <v>3910</v>
      </c>
      <c r="J166" s="1" t="s">
        <v>3175</v>
      </c>
      <c r="K166" s="1" t="s">
        <v>3380</v>
      </c>
      <c r="L166" s="1" t="s">
        <v>65</v>
      </c>
      <c r="M166" s="1" t="s">
        <v>3667</v>
      </c>
      <c r="N166" s="1" t="s">
        <v>3668</v>
      </c>
    </row>
    <row r="167" spans="1:14" ht="15.75" customHeight="1">
      <c r="A167" s="3">
        <v>2650</v>
      </c>
      <c r="B167" s="1" t="s">
        <v>3672</v>
      </c>
      <c r="C167" s="1" t="s">
        <v>1393</v>
      </c>
      <c r="D167" s="3">
        <v>2</v>
      </c>
      <c r="E167" s="3" t="s">
        <v>21</v>
      </c>
      <c r="F167" s="1" t="s">
        <v>3673</v>
      </c>
      <c r="G167" s="1" t="s">
        <v>3322</v>
      </c>
      <c r="H167" s="3" t="s">
        <v>1775</v>
      </c>
      <c r="I167" s="3">
        <v>3940</v>
      </c>
      <c r="J167" s="1" t="s">
        <v>3166</v>
      </c>
      <c r="K167" s="1" t="s">
        <v>3380</v>
      </c>
      <c r="L167" s="1" t="s">
        <v>65</v>
      </c>
      <c r="M167" s="1" t="s">
        <v>3440</v>
      </c>
    </row>
    <row r="168" spans="1:14" ht="15.75" customHeight="1">
      <c r="A168" s="3">
        <v>2660</v>
      </c>
      <c r="B168" s="1" t="s">
        <v>3674</v>
      </c>
      <c r="C168" s="1" t="s">
        <v>1396</v>
      </c>
      <c r="D168" s="3">
        <v>2</v>
      </c>
      <c r="E168" s="3" t="s">
        <v>16</v>
      </c>
      <c r="F168" s="1" t="s">
        <v>2367</v>
      </c>
      <c r="G168" s="1" t="s">
        <v>1397</v>
      </c>
      <c r="H168" s="3" t="s">
        <v>1775</v>
      </c>
      <c r="I168" s="3">
        <v>3950</v>
      </c>
      <c r="J168" s="1" t="s">
        <v>3177</v>
      </c>
      <c r="K168" s="1" t="s">
        <v>3380</v>
      </c>
      <c r="L168" s="1" t="s">
        <v>65</v>
      </c>
      <c r="M168" s="1" t="s">
        <v>3430</v>
      </c>
    </row>
    <row r="169" spans="1:14" ht="15.75" customHeight="1">
      <c r="A169" s="3">
        <v>2670</v>
      </c>
      <c r="B169" s="1" t="s">
        <v>3675</v>
      </c>
      <c r="C169" s="1" t="s">
        <v>3676</v>
      </c>
      <c r="D169" s="3">
        <v>2</v>
      </c>
      <c r="E169" s="3" t="s">
        <v>16</v>
      </c>
      <c r="F169" s="1" t="s">
        <v>2517</v>
      </c>
      <c r="G169" s="1" t="s">
        <v>2519</v>
      </c>
      <c r="H169" s="3" t="s">
        <v>1775</v>
      </c>
      <c r="I169" s="3">
        <v>3930</v>
      </c>
      <c r="J169" s="1" t="s">
        <v>3323</v>
      </c>
      <c r="K169" s="1" t="s">
        <v>3380</v>
      </c>
      <c r="L169" s="1" t="s">
        <v>65</v>
      </c>
      <c r="M169" s="1" t="s">
        <v>3430</v>
      </c>
    </row>
    <row r="170" spans="1:14" ht="15.75" customHeight="1">
      <c r="A170" s="3">
        <v>2680</v>
      </c>
      <c r="B170" s="1" t="s">
        <v>3677</v>
      </c>
      <c r="C170" s="1" t="s">
        <v>1399</v>
      </c>
      <c r="D170" s="3">
        <v>2</v>
      </c>
      <c r="E170" s="3" t="s">
        <v>21</v>
      </c>
      <c r="F170" s="1" t="s">
        <v>2523</v>
      </c>
      <c r="G170" s="1" t="s">
        <v>1400</v>
      </c>
      <c r="H170" s="3" t="s">
        <v>1775</v>
      </c>
      <c r="I170" s="3">
        <v>3960</v>
      </c>
      <c r="J170" s="1" t="s">
        <v>3176</v>
      </c>
      <c r="K170" s="1" t="s">
        <v>3380</v>
      </c>
      <c r="L170" s="1" t="s">
        <v>65</v>
      </c>
      <c r="M170" s="1" t="s">
        <v>3440</v>
      </c>
    </row>
    <row r="171" spans="1:14" ht="15.75" customHeight="1">
      <c r="A171" s="3">
        <v>2690</v>
      </c>
      <c r="B171" s="1" t="s">
        <v>3678</v>
      </c>
      <c r="C171" s="1" t="s">
        <v>1340</v>
      </c>
      <c r="D171" s="3">
        <v>1</v>
      </c>
      <c r="E171" s="3" t="s">
        <v>725</v>
      </c>
      <c r="F171" s="1" t="s">
        <v>3679</v>
      </c>
      <c r="G171" s="1" t="s">
        <v>3325</v>
      </c>
      <c r="I171" s="3">
        <v>3370</v>
      </c>
      <c r="J171" s="1" t="s">
        <v>3161</v>
      </c>
      <c r="K171" s="1" t="s">
        <v>3380</v>
      </c>
      <c r="L171" s="1" t="s">
        <v>65</v>
      </c>
      <c r="M171" s="1" t="s">
        <v>3387</v>
      </c>
    </row>
    <row r="172" spans="1:14" ht="15.75" customHeight="1">
      <c r="A172" s="3">
        <v>2700</v>
      </c>
      <c r="B172" s="1" t="s">
        <v>3680</v>
      </c>
      <c r="C172" s="1" t="s">
        <v>1347</v>
      </c>
      <c r="D172" s="3">
        <v>2</v>
      </c>
      <c r="E172" s="3" t="s">
        <v>21</v>
      </c>
      <c r="F172" s="1" t="s">
        <v>3681</v>
      </c>
      <c r="G172" s="1" t="s">
        <v>3682</v>
      </c>
      <c r="H172" s="3" t="s">
        <v>1775</v>
      </c>
      <c r="I172" s="3">
        <v>3410</v>
      </c>
      <c r="J172" s="1" t="s">
        <v>3163</v>
      </c>
      <c r="K172" s="1" t="s">
        <v>3380</v>
      </c>
      <c r="L172" s="1" t="s">
        <v>65</v>
      </c>
      <c r="M172" s="1" t="s">
        <v>3440</v>
      </c>
    </row>
    <row r="173" spans="1:14" ht="15.75" customHeight="1">
      <c r="A173" s="3">
        <v>2710</v>
      </c>
      <c r="B173" s="1" t="s">
        <v>3683</v>
      </c>
      <c r="C173" s="1" t="s">
        <v>1343</v>
      </c>
      <c r="D173" s="3">
        <v>2</v>
      </c>
      <c r="E173" s="3" t="s">
        <v>21</v>
      </c>
      <c r="F173" s="1" t="s">
        <v>3684</v>
      </c>
      <c r="G173" s="1" t="s">
        <v>3326</v>
      </c>
      <c r="H173" s="3" t="s">
        <v>1775</v>
      </c>
      <c r="I173" s="3">
        <v>3380</v>
      </c>
      <c r="J173" s="1" t="s">
        <v>3162</v>
      </c>
      <c r="K173" s="1" t="s">
        <v>3380</v>
      </c>
      <c r="L173" s="1" t="s">
        <v>65</v>
      </c>
      <c r="M173" s="1" t="s">
        <v>3440</v>
      </c>
    </row>
    <row r="174" spans="1:14" ht="15.75" customHeight="1">
      <c r="A174" s="3">
        <v>2720</v>
      </c>
      <c r="B174" s="1" t="s">
        <v>3685</v>
      </c>
      <c r="C174" s="1" t="s">
        <v>1350</v>
      </c>
      <c r="D174" s="3">
        <v>2</v>
      </c>
      <c r="E174" s="3" t="s">
        <v>21</v>
      </c>
      <c r="F174" s="1" t="s">
        <v>3686</v>
      </c>
      <c r="G174" s="1" t="s">
        <v>3327</v>
      </c>
      <c r="H174" s="3" t="s">
        <v>1656</v>
      </c>
      <c r="I174" s="3">
        <v>3390</v>
      </c>
      <c r="J174" s="1" t="s">
        <v>3164</v>
      </c>
      <c r="K174" s="1" t="s">
        <v>3380</v>
      </c>
      <c r="L174" s="1" t="s">
        <v>16</v>
      </c>
      <c r="N174" s="1" t="s">
        <v>3639</v>
      </c>
    </row>
    <row r="175" spans="1:14" ht="15.75" customHeight="1">
      <c r="A175" s="3">
        <v>2730</v>
      </c>
      <c r="C175" s="1" t="s">
        <v>3061</v>
      </c>
      <c r="I175" s="3">
        <v>3420</v>
      </c>
      <c r="J175" s="1" t="s">
        <v>3687</v>
      </c>
      <c r="K175" s="1" t="s">
        <v>3380</v>
      </c>
      <c r="L175" s="1" t="s">
        <v>16</v>
      </c>
      <c r="M175" s="1" t="s">
        <v>3387</v>
      </c>
    </row>
    <row r="176" spans="1:14" ht="15.75" customHeight="1">
      <c r="A176" s="3">
        <v>2740</v>
      </c>
      <c r="B176" s="1" t="s">
        <v>3688</v>
      </c>
      <c r="C176" s="1" t="s">
        <v>1355</v>
      </c>
      <c r="D176" s="3">
        <v>2</v>
      </c>
      <c r="E176" s="3" t="s">
        <v>16</v>
      </c>
      <c r="F176" s="1" t="s">
        <v>3689</v>
      </c>
      <c r="G176" s="1" t="s">
        <v>3328</v>
      </c>
      <c r="H176" s="3" t="s">
        <v>2404</v>
      </c>
      <c r="I176" s="3">
        <v>3480</v>
      </c>
      <c r="J176" s="1" t="s">
        <v>3165</v>
      </c>
      <c r="K176" s="1" t="s">
        <v>3380</v>
      </c>
      <c r="L176" s="1" t="s">
        <v>16</v>
      </c>
    </row>
    <row r="177" spans="1:14" ht="15.75" customHeight="1">
      <c r="A177" s="3">
        <v>2750</v>
      </c>
      <c r="B177" s="1" t="s">
        <v>3690</v>
      </c>
      <c r="C177" s="1" t="s">
        <v>3691</v>
      </c>
      <c r="D177" s="3">
        <v>2</v>
      </c>
      <c r="E177" s="3" t="s">
        <v>16</v>
      </c>
      <c r="F177" s="1" t="s">
        <v>3692</v>
      </c>
      <c r="G177" s="1" t="s">
        <v>3329</v>
      </c>
      <c r="H177" s="3" t="s">
        <v>1695</v>
      </c>
      <c r="I177" s="3">
        <v>3400</v>
      </c>
      <c r="J177" s="1" t="s">
        <v>3330</v>
      </c>
      <c r="K177" s="1" t="s">
        <v>3380</v>
      </c>
      <c r="L177" s="1" t="s">
        <v>16</v>
      </c>
    </row>
    <row r="178" spans="1:14" ht="15.75" customHeight="1">
      <c r="A178" s="3">
        <v>2760</v>
      </c>
      <c r="B178" s="1" t="s">
        <v>3693</v>
      </c>
      <c r="C178" s="1" t="s">
        <v>3694</v>
      </c>
      <c r="D178" s="3">
        <v>2</v>
      </c>
      <c r="E178" s="3" t="s">
        <v>16</v>
      </c>
      <c r="F178" s="1" t="s">
        <v>3695</v>
      </c>
      <c r="G178" s="1" t="s">
        <v>3331</v>
      </c>
      <c r="H178" s="3" t="s">
        <v>1656</v>
      </c>
      <c r="I178" s="3">
        <v>3430</v>
      </c>
      <c r="J178" s="1" t="s">
        <v>3332</v>
      </c>
      <c r="K178" s="1" t="s">
        <v>3380</v>
      </c>
      <c r="L178" s="1" t="s">
        <v>16</v>
      </c>
    </row>
    <row r="179" spans="1:14" ht="15.75" customHeight="1">
      <c r="A179" s="3">
        <v>2770</v>
      </c>
      <c r="B179" s="1" t="s">
        <v>3696</v>
      </c>
      <c r="C179" s="1" t="s">
        <v>1156</v>
      </c>
      <c r="D179" s="3">
        <v>1</v>
      </c>
      <c r="E179" s="3" t="s">
        <v>65</v>
      </c>
      <c r="F179" s="1" t="s">
        <v>1157</v>
      </c>
      <c r="G179" s="1" t="s">
        <v>1158</v>
      </c>
      <c r="I179" s="3">
        <v>2740</v>
      </c>
      <c r="J179" s="1" t="s">
        <v>3073</v>
      </c>
      <c r="K179" s="1" t="s">
        <v>3380</v>
      </c>
      <c r="L179" s="1" t="s">
        <v>65</v>
      </c>
    </row>
    <row r="180" spans="1:14" ht="15.75" customHeight="1">
      <c r="A180" s="3">
        <v>2780</v>
      </c>
      <c r="B180" s="1" t="s">
        <v>3697</v>
      </c>
      <c r="C180" s="1" t="s">
        <v>1160</v>
      </c>
      <c r="D180" s="3">
        <v>2</v>
      </c>
      <c r="E180" s="3" t="s">
        <v>21</v>
      </c>
      <c r="F180" s="1" t="s">
        <v>2584</v>
      </c>
      <c r="G180" s="1" t="s">
        <v>1161</v>
      </c>
      <c r="H180" s="3" t="s">
        <v>3254</v>
      </c>
      <c r="I180" s="3">
        <v>2750</v>
      </c>
      <c r="J180" s="1" t="s">
        <v>3074</v>
      </c>
      <c r="K180" s="1" t="s">
        <v>3380</v>
      </c>
      <c r="L180" s="1" t="s">
        <v>16</v>
      </c>
      <c r="M180" s="1" t="s">
        <v>3387</v>
      </c>
      <c r="N180" s="1" t="s">
        <v>3698</v>
      </c>
    </row>
    <row r="181" spans="1:14" ht="15.75" customHeight="1">
      <c r="A181" s="3">
        <v>2790</v>
      </c>
      <c r="C181" s="1" t="s">
        <v>3061</v>
      </c>
      <c r="I181" s="3">
        <v>2770</v>
      </c>
      <c r="J181" s="1" t="s">
        <v>3418</v>
      </c>
      <c r="K181" s="1" t="s">
        <v>3380</v>
      </c>
      <c r="L181" s="1" t="s">
        <v>16</v>
      </c>
      <c r="M181" s="1" t="s">
        <v>3387</v>
      </c>
      <c r="N181" s="1" t="s">
        <v>3698</v>
      </c>
    </row>
    <row r="182" spans="1:14" ht="15.75" customHeight="1">
      <c r="A182" s="3">
        <v>2800</v>
      </c>
      <c r="B182" s="1" t="s">
        <v>3699</v>
      </c>
      <c r="C182" s="1" t="s">
        <v>1167</v>
      </c>
      <c r="D182" s="3">
        <v>2</v>
      </c>
      <c r="E182" s="3" t="s">
        <v>16</v>
      </c>
      <c r="F182" s="1" t="s">
        <v>2587</v>
      </c>
      <c r="G182" s="1" t="s">
        <v>1168</v>
      </c>
      <c r="H182" s="3" t="s">
        <v>1695</v>
      </c>
      <c r="I182" s="3">
        <v>2780</v>
      </c>
      <c r="J182" s="1" t="s">
        <v>3075</v>
      </c>
      <c r="K182" s="1" t="s">
        <v>3380</v>
      </c>
      <c r="L182" s="1" t="s">
        <v>65</v>
      </c>
      <c r="M182" s="1" t="s">
        <v>3430</v>
      </c>
    </row>
    <row r="183" spans="1:14" ht="15.75" customHeight="1">
      <c r="A183" s="3">
        <v>2810</v>
      </c>
      <c r="B183" s="1" t="s">
        <v>3700</v>
      </c>
      <c r="C183" s="1" t="s">
        <v>1178</v>
      </c>
      <c r="D183" s="3">
        <v>2</v>
      </c>
      <c r="E183" s="3" t="s">
        <v>16</v>
      </c>
      <c r="F183" s="1" t="s">
        <v>2611</v>
      </c>
      <c r="G183" s="1" t="s">
        <v>1179</v>
      </c>
      <c r="H183" s="3" t="s">
        <v>1695</v>
      </c>
      <c r="I183" s="3">
        <v>2760</v>
      </c>
      <c r="J183" s="1" t="s">
        <v>3077</v>
      </c>
      <c r="K183" s="1" t="s">
        <v>3380</v>
      </c>
      <c r="L183" s="1" t="s">
        <v>16</v>
      </c>
    </row>
    <row r="184" spans="1:14" ht="15.75" customHeight="1">
      <c r="A184" s="3">
        <v>2820</v>
      </c>
      <c r="B184" s="1" t="s">
        <v>3701</v>
      </c>
      <c r="C184" s="1" t="s">
        <v>1171</v>
      </c>
      <c r="D184" s="3">
        <v>2</v>
      </c>
      <c r="E184" s="3" t="s">
        <v>16</v>
      </c>
      <c r="F184" s="1" t="s">
        <v>2592</v>
      </c>
      <c r="G184" s="1" t="s">
        <v>1172</v>
      </c>
      <c r="H184" s="3" t="s">
        <v>2593</v>
      </c>
      <c r="I184" s="3">
        <v>2790</v>
      </c>
      <c r="J184" s="1" t="s">
        <v>3076</v>
      </c>
      <c r="K184" s="1" t="s">
        <v>3380</v>
      </c>
      <c r="L184" s="1" t="s">
        <v>65</v>
      </c>
      <c r="M184" s="1" t="s">
        <v>3430</v>
      </c>
    </row>
    <row r="185" spans="1:14" ht="15.75" customHeight="1">
      <c r="A185" s="3">
        <v>2830</v>
      </c>
      <c r="B185" s="1" t="s">
        <v>3702</v>
      </c>
      <c r="C185" s="1" t="s">
        <v>3703</v>
      </c>
      <c r="D185" s="3">
        <v>3</v>
      </c>
      <c r="E185" s="3" t="s">
        <v>21</v>
      </c>
      <c r="F185" s="1" t="s">
        <v>2600</v>
      </c>
      <c r="G185" s="1" t="s">
        <v>3333</v>
      </c>
      <c r="H185" s="3" t="s">
        <v>3425</v>
      </c>
      <c r="I185" s="3">
        <v>2800</v>
      </c>
      <c r="J185" s="1" t="s">
        <v>3704</v>
      </c>
      <c r="K185" s="1" t="s">
        <v>3384</v>
      </c>
      <c r="M185" s="1" t="s">
        <v>3387</v>
      </c>
    </row>
    <row r="186" spans="1:14" ht="15.75" customHeight="1">
      <c r="A186" s="3">
        <v>2840</v>
      </c>
      <c r="B186" s="1" t="s">
        <v>3705</v>
      </c>
      <c r="C186" s="1" t="s">
        <v>3706</v>
      </c>
      <c r="D186" s="3">
        <v>3</v>
      </c>
      <c r="E186" s="3" t="s">
        <v>21</v>
      </c>
      <c r="F186" s="1" t="s">
        <v>2606</v>
      </c>
      <c r="G186" s="1" t="s">
        <v>3334</v>
      </c>
      <c r="H186" s="3" t="s">
        <v>3425</v>
      </c>
      <c r="I186" s="3">
        <v>2810</v>
      </c>
      <c r="J186" s="1" t="s">
        <v>3707</v>
      </c>
      <c r="K186" s="1" t="s">
        <v>3384</v>
      </c>
      <c r="M186" s="1" t="s">
        <v>3387</v>
      </c>
    </row>
    <row r="187" spans="1:14" ht="15.75" customHeight="1">
      <c r="A187" s="3">
        <v>2850</v>
      </c>
      <c r="B187" s="1" t="s">
        <v>3708</v>
      </c>
      <c r="C187" s="1" t="s">
        <v>3202</v>
      </c>
      <c r="D187" s="3">
        <v>1</v>
      </c>
      <c r="E187" s="3" t="s">
        <v>725</v>
      </c>
      <c r="F187" s="1" t="s">
        <v>2617</v>
      </c>
      <c r="G187" s="1" t="s">
        <v>2619</v>
      </c>
      <c r="I187" s="3">
        <v>1160</v>
      </c>
      <c r="J187" s="1" t="s">
        <v>3201</v>
      </c>
      <c r="K187" s="1" t="s">
        <v>3380</v>
      </c>
      <c r="L187" s="1" t="s">
        <v>65</v>
      </c>
      <c r="M187" s="1" t="s">
        <v>3387</v>
      </c>
    </row>
    <row r="188" spans="1:14" ht="15.75" customHeight="1">
      <c r="A188" s="3">
        <v>2860</v>
      </c>
      <c r="B188" s="1" t="s">
        <v>3709</v>
      </c>
      <c r="C188" s="1" t="s">
        <v>3180</v>
      </c>
      <c r="D188" s="3">
        <v>2</v>
      </c>
      <c r="E188" s="3" t="s">
        <v>21</v>
      </c>
      <c r="F188" s="1" t="s">
        <v>2624</v>
      </c>
      <c r="G188" s="1" t="s">
        <v>2626</v>
      </c>
      <c r="H188" s="3" t="s">
        <v>1632</v>
      </c>
      <c r="I188" s="3">
        <v>1180</v>
      </c>
      <c r="J188" s="1" t="s">
        <v>3179</v>
      </c>
      <c r="K188" s="1" t="s">
        <v>3380</v>
      </c>
      <c r="L188" s="1" t="s">
        <v>16</v>
      </c>
      <c r="M188" s="1" t="s">
        <v>3387</v>
      </c>
    </row>
    <row r="189" spans="1:14" ht="15.75" customHeight="1">
      <c r="A189" s="3">
        <v>2870</v>
      </c>
      <c r="B189" s="1" t="s">
        <v>3710</v>
      </c>
      <c r="C189" s="1" t="s">
        <v>3711</v>
      </c>
      <c r="D189" s="3">
        <v>2</v>
      </c>
      <c r="E189" s="3" t="s">
        <v>16</v>
      </c>
      <c r="F189" s="1" t="s">
        <v>2629</v>
      </c>
      <c r="G189" s="1" t="s">
        <v>2631</v>
      </c>
      <c r="H189" s="3" t="s">
        <v>1695</v>
      </c>
      <c r="I189" s="3">
        <v>1200</v>
      </c>
      <c r="J189" s="1" t="s">
        <v>3335</v>
      </c>
      <c r="K189" s="1" t="s">
        <v>3380</v>
      </c>
      <c r="L189" s="1" t="s">
        <v>65</v>
      </c>
      <c r="M189" s="1" t="s">
        <v>3430</v>
      </c>
    </row>
    <row r="190" spans="1:14" ht="15.75" customHeight="1">
      <c r="A190" s="3">
        <v>2880</v>
      </c>
      <c r="B190" s="1" t="s">
        <v>3712</v>
      </c>
      <c r="C190" s="1" t="s">
        <v>3713</v>
      </c>
      <c r="D190" s="3">
        <v>2</v>
      </c>
      <c r="E190" s="3" t="s">
        <v>16</v>
      </c>
      <c r="F190" s="1" t="s">
        <v>2652</v>
      </c>
      <c r="G190" s="1" t="s">
        <v>3336</v>
      </c>
      <c r="H190" s="3" t="s">
        <v>1632</v>
      </c>
      <c r="I190" s="3">
        <v>1870</v>
      </c>
      <c r="J190" s="1" t="s">
        <v>3337</v>
      </c>
      <c r="K190" s="1" t="s">
        <v>3380</v>
      </c>
      <c r="L190" s="1" t="s">
        <v>16</v>
      </c>
      <c r="N190" s="1" t="s">
        <v>3714</v>
      </c>
    </row>
    <row r="191" spans="1:14" ht="15.75" customHeight="1">
      <c r="A191" s="3">
        <v>2890</v>
      </c>
      <c r="C191" s="1" t="s">
        <v>3061</v>
      </c>
      <c r="I191" s="3">
        <v>1880</v>
      </c>
      <c r="J191" s="1" t="s">
        <v>3715</v>
      </c>
      <c r="K191" s="1" t="s">
        <v>3380</v>
      </c>
      <c r="L191" s="1" t="s">
        <v>16</v>
      </c>
      <c r="N191" s="1" t="s">
        <v>3716</v>
      </c>
    </row>
    <row r="192" spans="1:14" ht="15.75" customHeight="1">
      <c r="A192" s="3">
        <v>2900</v>
      </c>
      <c r="B192" s="1" t="s">
        <v>3717</v>
      </c>
      <c r="C192" s="1" t="s">
        <v>3718</v>
      </c>
      <c r="D192" s="3">
        <v>3</v>
      </c>
      <c r="E192" s="3" t="s">
        <v>16</v>
      </c>
      <c r="F192" s="1" t="s">
        <v>3719</v>
      </c>
      <c r="G192" s="1" t="s">
        <v>3338</v>
      </c>
      <c r="H192" s="3" t="s">
        <v>3425</v>
      </c>
      <c r="I192" s="3">
        <v>1890</v>
      </c>
      <c r="J192" s="1" t="s">
        <v>3720</v>
      </c>
      <c r="K192" s="1" t="s">
        <v>3380</v>
      </c>
      <c r="L192" s="1" t="s">
        <v>16</v>
      </c>
    </row>
    <row r="193" spans="1:14" ht="15.75" customHeight="1">
      <c r="A193" s="3">
        <v>2910</v>
      </c>
      <c r="B193" s="1" t="s">
        <v>3721</v>
      </c>
      <c r="C193" s="1" t="s">
        <v>1507</v>
      </c>
      <c r="D193" s="3">
        <v>2</v>
      </c>
      <c r="E193" s="3" t="s">
        <v>21</v>
      </c>
      <c r="F193" s="1" t="s">
        <v>2659</v>
      </c>
      <c r="G193" s="1" t="s">
        <v>1508</v>
      </c>
      <c r="H193" s="3" t="s">
        <v>3722</v>
      </c>
      <c r="I193" s="3">
        <v>1530</v>
      </c>
      <c r="J193" s="1" t="s">
        <v>3208</v>
      </c>
      <c r="K193" s="1" t="s">
        <v>3380</v>
      </c>
      <c r="L193" s="1" t="s">
        <v>16</v>
      </c>
      <c r="M193" s="1" t="s">
        <v>3387</v>
      </c>
    </row>
    <row r="194" spans="1:14" ht="15.75" customHeight="1">
      <c r="A194" s="3">
        <v>2920</v>
      </c>
      <c r="B194" s="1" t="s">
        <v>3723</v>
      </c>
      <c r="C194" s="1" t="s">
        <v>1510</v>
      </c>
      <c r="D194" s="3">
        <v>2</v>
      </c>
      <c r="E194" s="3" t="s">
        <v>21</v>
      </c>
      <c r="F194" s="1" t="s">
        <v>3724</v>
      </c>
      <c r="G194" s="1" t="s">
        <v>1511</v>
      </c>
      <c r="H194" s="3" t="s">
        <v>1656</v>
      </c>
      <c r="I194" s="3">
        <v>1540</v>
      </c>
      <c r="J194" s="1" t="s">
        <v>3209</v>
      </c>
      <c r="K194" s="1" t="s">
        <v>3384</v>
      </c>
      <c r="M194" s="1" t="s">
        <v>3387</v>
      </c>
    </row>
    <row r="195" spans="1:14" ht="15.75" customHeight="1">
      <c r="A195" s="3">
        <v>2930</v>
      </c>
      <c r="B195" s="1" t="s">
        <v>3725</v>
      </c>
      <c r="C195" s="1" t="s">
        <v>1515</v>
      </c>
      <c r="D195" s="3">
        <v>2</v>
      </c>
      <c r="E195" s="3" t="s">
        <v>21</v>
      </c>
      <c r="F195" s="1" t="s">
        <v>2681</v>
      </c>
      <c r="G195" s="1" t="s">
        <v>3341</v>
      </c>
      <c r="H195" s="3" t="s">
        <v>1775</v>
      </c>
      <c r="I195" s="3">
        <v>1850</v>
      </c>
      <c r="J195" s="1" t="s">
        <v>3212</v>
      </c>
      <c r="K195" s="1" t="s">
        <v>3380</v>
      </c>
      <c r="L195" s="1" t="s">
        <v>65</v>
      </c>
      <c r="M195" s="1" t="s">
        <v>3440</v>
      </c>
    </row>
    <row r="196" spans="1:14" ht="15.75" customHeight="1">
      <c r="A196" s="3">
        <v>2940</v>
      </c>
      <c r="B196" s="1" t="s">
        <v>3726</v>
      </c>
      <c r="C196" s="1" t="s">
        <v>1484</v>
      </c>
      <c r="D196" s="3">
        <v>2</v>
      </c>
      <c r="E196" s="3" t="s">
        <v>16</v>
      </c>
      <c r="F196" s="1" t="s">
        <v>2692</v>
      </c>
      <c r="G196" s="1" t="s">
        <v>3342</v>
      </c>
      <c r="H196" s="3" t="s">
        <v>3254</v>
      </c>
      <c r="I196" s="3">
        <v>1390</v>
      </c>
      <c r="J196" s="1" t="s">
        <v>3203</v>
      </c>
      <c r="K196" s="1" t="s">
        <v>3380</v>
      </c>
      <c r="L196" s="1" t="s">
        <v>16</v>
      </c>
    </row>
    <row r="197" spans="1:14" ht="15.75" customHeight="1">
      <c r="A197" s="3">
        <v>2950</v>
      </c>
      <c r="B197" s="1" t="s">
        <v>3727</v>
      </c>
      <c r="C197" s="1" t="s">
        <v>3728</v>
      </c>
      <c r="D197" s="3">
        <v>2</v>
      </c>
      <c r="E197" s="3" t="s">
        <v>16</v>
      </c>
      <c r="F197" s="1" t="s">
        <v>2704</v>
      </c>
      <c r="G197" s="1" t="s">
        <v>3258</v>
      </c>
      <c r="H197" s="3" t="s">
        <v>1695</v>
      </c>
      <c r="I197" s="3">
        <v>1910</v>
      </c>
      <c r="J197" s="1" t="s">
        <v>3343</v>
      </c>
      <c r="K197" s="1" t="s">
        <v>3380</v>
      </c>
      <c r="L197" s="1" t="s">
        <v>21</v>
      </c>
      <c r="M197" s="1" t="s">
        <v>3430</v>
      </c>
    </row>
    <row r="198" spans="1:14" ht="15.75" customHeight="1">
      <c r="A198" s="3">
        <v>2960</v>
      </c>
      <c r="B198" s="1" t="s">
        <v>3729</v>
      </c>
      <c r="C198" s="1" t="s">
        <v>1532</v>
      </c>
      <c r="D198" s="3">
        <v>2</v>
      </c>
      <c r="E198" s="3" t="s">
        <v>16</v>
      </c>
      <c r="F198" s="1" t="s">
        <v>2709</v>
      </c>
      <c r="G198" s="1" t="s">
        <v>1533</v>
      </c>
      <c r="I198" s="3">
        <v>1610</v>
      </c>
      <c r="J198" s="1" t="s">
        <v>3232</v>
      </c>
      <c r="K198" s="1" t="s">
        <v>3380</v>
      </c>
      <c r="L198" s="1" t="s">
        <v>16</v>
      </c>
    </row>
    <row r="199" spans="1:14" ht="15.75" customHeight="1">
      <c r="A199" s="3">
        <v>2970</v>
      </c>
      <c r="B199" s="1" t="s">
        <v>3730</v>
      </c>
      <c r="C199" s="1" t="s">
        <v>1535</v>
      </c>
      <c r="D199" s="3">
        <v>3</v>
      </c>
      <c r="E199" s="3" t="s">
        <v>16</v>
      </c>
      <c r="F199" s="1" t="s">
        <v>2713</v>
      </c>
      <c r="G199" s="1" t="s">
        <v>1536</v>
      </c>
      <c r="H199" s="3" t="s">
        <v>1640</v>
      </c>
      <c r="I199" s="3">
        <v>1630</v>
      </c>
      <c r="J199" s="1" t="s">
        <v>3233</v>
      </c>
      <c r="K199" s="1" t="s">
        <v>3380</v>
      </c>
      <c r="L199" s="1" t="s">
        <v>21</v>
      </c>
      <c r="M199" s="1" t="s">
        <v>3387</v>
      </c>
      <c r="N199" s="1" t="s">
        <v>3382</v>
      </c>
    </row>
    <row r="200" spans="1:14" ht="15.75" customHeight="1">
      <c r="A200" s="3">
        <v>2980</v>
      </c>
      <c r="C200" s="1" t="s">
        <v>3061</v>
      </c>
      <c r="I200" s="3">
        <v>1640</v>
      </c>
      <c r="J200" s="1" t="s">
        <v>3731</v>
      </c>
      <c r="K200" s="1" t="s">
        <v>3384</v>
      </c>
      <c r="N200" s="1" t="s">
        <v>3385</v>
      </c>
    </row>
    <row r="201" spans="1:14" ht="15.75" customHeight="1">
      <c r="A201" s="3">
        <v>2990</v>
      </c>
      <c r="B201" s="1" t="s">
        <v>3732</v>
      </c>
      <c r="C201" s="1" t="s">
        <v>1538</v>
      </c>
      <c r="D201" s="3">
        <v>3</v>
      </c>
      <c r="E201" s="3" t="s">
        <v>16</v>
      </c>
      <c r="F201" s="1" t="s">
        <v>2717</v>
      </c>
      <c r="G201" s="1" t="s">
        <v>1539</v>
      </c>
      <c r="H201" s="3" t="s">
        <v>1640</v>
      </c>
      <c r="I201" s="3">
        <v>1660</v>
      </c>
      <c r="J201" s="1" t="s">
        <v>3234</v>
      </c>
      <c r="K201" s="1" t="s">
        <v>3380</v>
      </c>
      <c r="L201" s="1" t="s">
        <v>21</v>
      </c>
      <c r="N201" s="1" t="s">
        <v>3382</v>
      </c>
    </row>
    <row r="202" spans="1:14" ht="15.75" customHeight="1">
      <c r="A202" s="3">
        <v>3000</v>
      </c>
      <c r="C202" s="1" t="s">
        <v>3061</v>
      </c>
      <c r="I202" s="3">
        <v>1670</v>
      </c>
      <c r="J202" s="1" t="s">
        <v>3733</v>
      </c>
      <c r="K202" s="1" t="s">
        <v>3384</v>
      </c>
      <c r="N202" s="1" t="s">
        <v>3385</v>
      </c>
    </row>
    <row r="203" spans="1:14" ht="15.75" customHeight="1">
      <c r="A203" s="3">
        <v>3010</v>
      </c>
      <c r="B203" s="1" t="s">
        <v>3734</v>
      </c>
      <c r="C203" s="1" t="s">
        <v>1523</v>
      </c>
      <c r="D203" s="3">
        <v>2</v>
      </c>
      <c r="E203" s="3" t="s">
        <v>65</v>
      </c>
      <c r="F203" s="1" t="s">
        <v>2721</v>
      </c>
      <c r="G203" s="1" t="s">
        <v>1524</v>
      </c>
      <c r="I203" s="3">
        <v>1680</v>
      </c>
      <c r="J203" s="1" t="s">
        <v>3216</v>
      </c>
      <c r="K203" s="1" t="s">
        <v>3380</v>
      </c>
      <c r="L203" s="1" t="s">
        <v>65</v>
      </c>
      <c r="M203" s="1" t="s">
        <v>3632</v>
      </c>
      <c r="N203" s="1" t="s">
        <v>3633</v>
      </c>
    </row>
    <row r="204" spans="1:14" ht="15.75" customHeight="1">
      <c r="A204" s="3">
        <v>3020</v>
      </c>
      <c r="B204" s="1" t="s">
        <v>3735</v>
      </c>
      <c r="C204" s="1" t="s">
        <v>3217</v>
      </c>
      <c r="D204" s="3">
        <v>3</v>
      </c>
      <c r="E204" s="3" t="s">
        <v>21</v>
      </c>
      <c r="F204" s="1" t="s">
        <v>2725</v>
      </c>
      <c r="G204" s="1" t="s">
        <v>3307</v>
      </c>
      <c r="H204" s="3" t="s">
        <v>1775</v>
      </c>
      <c r="I204" s="3">
        <v>1730</v>
      </c>
      <c r="J204" s="1" t="s">
        <v>3736</v>
      </c>
      <c r="K204" s="1" t="s">
        <v>3380</v>
      </c>
      <c r="L204" s="1" t="s">
        <v>65</v>
      </c>
      <c r="M204" s="1" t="s">
        <v>3387</v>
      </c>
    </row>
    <row r="205" spans="1:14" ht="15.75" customHeight="1">
      <c r="A205" s="3">
        <v>3030</v>
      </c>
      <c r="B205" s="1" t="s">
        <v>3737</v>
      </c>
      <c r="C205" s="1" t="s">
        <v>1527</v>
      </c>
      <c r="D205" s="3">
        <v>3</v>
      </c>
      <c r="E205" s="3" t="s">
        <v>16</v>
      </c>
      <c r="F205" s="1" t="s">
        <v>2728</v>
      </c>
      <c r="G205" s="1" t="s">
        <v>3344</v>
      </c>
      <c r="H205" s="3" t="s">
        <v>1775</v>
      </c>
      <c r="I205" s="3">
        <v>1720</v>
      </c>
      <c r="J205" s="1" t="s">
        <v>3218</v>
      </c>
      <c r="K205" s="1" t="s">
        <v>3380</v>
      </c>
      <c r="L205" s="1" t="s">
        <v>16</v>
      </c>
    </row>
    <row r="206" spans="1:14" ht="15.75" customHeight="1">
      <c r="A206" s="3">
        <v>3040</v>
      </c>
      <c r="B206" s="1" t="s">
        <v>3738</v>
      </c>
      <c r="C206" s="1" t="s">
        <v>3219</v>
      </c>
      <c r="D206" s="3">
        <v>3</v>
      </c>
      <c r="E206" s="3" t="s">
        <v>16</v>
      </c>
      <c r="F206" s="1" t="s">
        <v>2733</v>
      </c>
      <c r="G206" s="1" t="s">
        <v>3739</v>
      </c>
      <c r="H206" s="3" t="s">
        <v>2404</v>
      </c>
      <c r="I206" s="3">
        <v>1710</v>
      </c>
      <c r="J206" s="1" t="s">
        <v>3740</v>
      </c>
      <c r="K206" s="1" t="s">
        <v>3380</v>
      </c>
      <c r="L206" s="1" t="s">
        <v>16</v>
      </c>
    </row>
    <row r="207" spans="1:14" ht="15.75" customHeight="1">
      <c r="A207" s="3">
        <v>3050</v>
      </c>
      <c r="B207" s="1" t="s">
        <v>3741</v>
      </c>
      <c r="C207" s="1" t="s">
        <v>1531</v>
      </c>
      <c r="D207" s="3">
        <v>3</v>
      </c>
      <c r="E207" s="3" t="s">
        <v>16</v>
      </c>
      <c r="F207" s="1" t="s">
        <v>2738</v>
      </c>
      <c r="G207" s="1" t="s">
        <v>3345</v>
      </c>
      <c r="H207" s="3" t="s">
        <v>1695</v>
      </c>
      <c r="I207" s="3">
        <v>1750</v>
      </c>
      <c r="J207" s="1" t="s">
        <v>3221</v>
      </c>
      <c r="K207" s="1" t="s">
        <v>3380</v>
      </c>
      <c r="L207" s="1" t="s">
        <v>16</v>
      </c>
    </row>
    <row r="208" spans="1:14" ht="15.75" customHeight="1">
      <c r="A208" s="3">
        <v>3060</v>
      </c>
      <c r="B208" s="1" t="s">
        <v>3742</v>
      </c>
      <c r="C208" s="1" t="s">
        <v>1529</v>
      </c>
      <c r="D208" s="3">
        <v>3</v>
      </c>
      <c r="E208" s="3" t="s">
        <v>16</v>
      </c>
      <c r="F208" s="1" t="s">
        <v>2743</v>
      </c>
      <c r="G208" s="1" t="s">
        <v>3346</v>
      </c>
      <c r="H208" s="3" t="s">
        <v>1656</v>
      </c>
      <c r="I208" s="3">
        <v>1740</v>
      </c>
      <c r="J208" s="1" t="s">
        <v>3220</v>
      </c>
      <c r="K208" s="1" t="s">
        <v>3380</v>
      </c>
      <c r="L208" s="1" t="s">
        <v>16</v>
      </c>
    </row>
    <row r="209" spans="1:14" ht="15.75" customHeight="1">
      <c r="A209" s="3">
        <v>3070</v>
      </c>
      <c r="B209" s="1" t="s">
        <v>3743</v>
      </c>
      <c r="C209" s="1" t="s">
        <v>3223</v>
      </c>
      <c r="D209" s="3">
        <v>2</v>
      </c>
      <c r="E209" s="3" t="s">
        <v>65</v>
      </c>
      <c r="F209" s="1" t="s">
        <v>2748</v>
      </c>
      <c r="G209" s="1" t="s">
        <v>3347</v>
      </c>
      <c r="I209" s="3">
        <v>1760</v>
      </c>
      <c r="J209" s="1" t="s">
        <v>3222</v>
      </c>
      <c r="K209" s="1" t="s">
        <v>3380</v>
      </c>
      <c r="L209" s="1" t="s">
        <v>65</v>
      </c>
      <c r="M209" s="1" t="s">
        <v>3632</v>
      </c>
      <c r="N209" s="1" t="s">
        <v>3647</v>
      </c>
    </row>
    <row r="210" spans="1:14" ht="15.75" customHeight="1">
      <c r="A210" s="3">
        <v>3080</v>
      </c>
      <c r="B210" s="1" t="s">
        <v>3744</v>
      </c>
      <c r="C210" s="1" t="s">
        <v>3224</v>
      </c>
      <c r="D210" s="3">
        <v>3</v>
      </c>
      <c r="E210" s="3" t="s">
        <v>21</v>
      </c>
      <c r="F210" s="1" t="s">
        <v>2752</v>
      </c>
      <c r="G210" s="1" t="s">
        <v>3314</v>
      </c>
      <c r="H210" s="3" t="s">
        <v>1775</v>
      </c>
      <c r="I210" s="3">
        <v>1810</v>
      </c>
      <c r="J210" s="1" t="s">
        <v>3745</v>
      </c>
      <c r="K210" s="1" t="s">
        <v>3380</v>
      </c>
      <c r="L210" s="1" t="s">
        <v>65</v>
      </c>
      <c r="M210" s="1" t="s">
        <v>3387</v>
      </c>
    </row>
    <row r="211" spans="1:14" ht="15.75" customHeight="1">
      <c r="A211" s="3">
        <v>3090</v>
      </c>
      <c r="B211" s="1" t="s">
        <v>3746</v>
      </c>
      <c r="C211" s="1" t="s">
        <v>3226</v>
      </c>
      <c r="D211" s="3">
        <v>3</v>
      </c>
      <c r="E211" s="3" t="s">
        <v>16</v>
      </c>
      <c r="F211" s="1" t="s">
        <v>2754</v>
      </c>
      <c r="G211" s="1" t="s">
        <v>3348</v>
      </c>
      <c r="H211" s="3" t="s">
        <v>1775</v>
      </c>
      <c r="I211" s="3">
        <v>1800</v>
      </c>
      <c r="J211" s="1" t="s">
        <v>3225</v>
      </c>
      <c r="K211" s="1" t="s">
        <v>3380</v>
      </c>
      <c r="L211" s="1" t="s">
        <v>16</v>
      </c>
    </row>
    <row r="212" spans="1:14" ht="15.75" customHeight="1">
      <c r="A212" s="3">
        <v>3100</v>
      </c>
      <c r="B212" s="1" t="s">
        <v>3747</v>
      </c>
      <c r="C212" s="1" t="s">
        <v>3227</v>
      </c>
      <c r="D212" s="3">
        <v>3</v>
      </c>
      <c r="E212" s="3" t="s">
        <v>16</v>
      </c>
      <c r="F212" s="1" t="s">
        <v>2758</v>
      </c>
      <c r="G212" s="1" t="s">
        <v>3349</v>
      </c>
      <c r="H212" s="3" t="s">
        <v>2404</v>
      </c>
      <c r="I212" s="3">
        <v>1790</v>
      </c>
      <c r="J212" s="1" t="s">
        <v>3748</v>
      </c>
      <c r="K212" s="1" t="s">
        <v>3380</v>
      </c>
      <c r="L212" s="1" t="s">
        <v>16</v>
      </c>
    </row>
    <row r="213" spans="1:14" ht="15.75" customHeight="1">
      <c r="A213" s="3">
        <v>3110</v>
      </c>
      <c r="B213" s="1" t="s">
        <v>3749</v>
      </c>
      <c r="C213" s="1" t="s">
        <v>3231</v>
      </c>
      <c r="D213" s="3">
        <v>3</v>
      </c>
      <c r="E213" s="3" t="s">
        <v>16</v>
      </c>
      <c r="F213" s="1" t="s">
        <v>2762</v>
      </c>
      <c r="G213" s="1" t="s">
        <v>3350</v>
      </c>
      <c r="H213" s="3" t="s">
        <v>1695</v>
      </c>
      <c r="I213" s="3">
        <v>1830</v>
      </c>
      <c r="J213" s="1" t="s">
        <v>3230</v>
      </c>
      <c r="K213" s="1" t="s">
        <v>3380</v>
      </c>
      <c r="L213" s="1" t="s">
        <v>16</v>
      </c>
    </row>
    <row r="214" spans="1:14" ht="15.75" customHeight="1">
      <c r="A214" s="3">
        <v>3120</v>
      </c>
      <c r="B214" s="1" t="s">
        <v>3750</v>
      </c>
      <c r="C214" s="1" t="s">
        <v>3229</v>
      </c>
      <c r="D214" s="3">
        <v>3</v>
      </c>
      <c r="E214" s="3" t="s">
        <v>16</v>
      </c>
      <c r="F214" s="1" t="s">
        <v>2766</v>
      </c>
      <c r="G214" s="1" t="s">
        <v>3351</v>
      </c>
      <c r="H214" s="3" t="s">
        <v>1656</v>
      </c>
      <c r="I214" s="3">
        <v>1820</v>
      </c>
      <c r="J214" s="1" t="s">
        <v>3228</v>
      </c>
      <c r="K214" s="1" t="s">
        <v>3380</v>
      </c>
      <c r="L214" s="1" t="s">
        <v>16</v>
      </c>
    </row>
    <row r="215" spans="1:14" ht="15.75" customHeight="1">
      <c r="A215" s="3">
        <v>3130</v>
      </c>
      <c r="B215" s="1" t="s">
        <v>3751</v>
      </c>
      <c r="C215" s="1" t="s">
        <v>1494</v>
      </c>
      <c r="D215" s="3">
        <v>2</v>
      </c>
      <c r="E215" s="3" t="s">
        <v>21</v>
      </c>
      <c r="F215" s="1" t="s">
        <v>2770</v>
      </c>
      <c r="G215" s="1" t="s">
        <v>1495</v>
      </c>
      <c r="I215" s="3">
        <v>1370</v>
      </c>
      <c r="J215" s="1" t="s">
        <v>3204</v>
      </c>
      <c r="K215" s="1" t="s">
        <v>3380</v>
      </c>
      <c r="L215" s="1" t="s">
        <v>16</v>
      </c>
      <c r="M215" s="1" t="s">
        <v>3579</v>
      </c>
    </row>
    <row r="216" spans="1:14" ht="15.75" customHeight="1">
      <c r="A216" s="3">
        <v>3140</v>
      </c>
      <c r="B216" s="1" t="s">
        <v>3752</v>
      </c>
      <c r="C216" s="1" t="s">
        <v>1496</v>
      </c>
      <c r="D216" s="3">
        <v>3</v>
      </c>
      <c r="E216" s="3" t="s">
        <v>21</v>
      </c>
      <c r="F216" s="1" t="s">
        <v>2776</v>
      </c>
      <c r="G216" s="1" t="s">
        <v>3339</v>
      </c>
      <c r="H216" s="3" t="s">
        <v>3753</v>
      </c>
      <c r="I216" s="3">
        <v>1490</v>
      </c>
      <c r="J216" s="1" t="s">
        <v>3205</v>
      </c>
      <c r="K216" s="1" t="s">
        <v>3380</v>
      </c>
      <c r="L216" s="1" t="s">
        <v>725</v>
      </c>
      <c r="M216" s="1" t="s">
        <v>3430</v>
      </c>
    </row>
    <row r="217" spans="1:14" ht="15.75" customHeight="1">
      <c r="A217" s="3">
        <v>3150</v>
      </c>
      <c r="B217" s="1" t="s">
        <v>3754</v>
      </c>
      <c r="C217" s="1" t="s">
        <v>3755</v>
      </c>
      <c r="D217" s="3">
        <v>3</v>
      </c>
      <c r="E217" s="3" t="s">
        <v>16</v>
      </c>
      <c r="F217" s="1" t="s">
        <v>2785</v>
      </c>
      <c r="G217" s="1" t="s">
        <v>2787</v>
      </c>
      <c r="H217" s="3" t="s">
        <v>3753</v>
      </c>
      <c r="I217" s="3">
        <v>1470</v>
      </c>
      <c r="J217" s="1" t="s">
        <v>3756</v>
      </c>
      <c r="K217" s="1" t="s">
        <v>3380</v>
      </c>
      <c r="L217" s="1" t="s">
        <v>65</v>
      </c>
      <c r="M217" s="1" t="s">
        <v>3430</v>
      </c>
    </row>
    <row r="218" spans="1:14" ht="15.75" customHeight="1">
      <c r="A218" s="3">
        <v>3160</v>
      </c>
      <c r="B218" s="1" t="s">
        <v>3757</v>
      </c>
      <c r="C218" s="1" t="s">
        <v>3758</v>
      </c>
      <c r="D218" s="3">
        <v>3</v>
      </c>
      <c r="E218" s="3" t="s">
        <v>16</v>
      </c>
      <c r="F218" s="1" t="s">
        <v>2791</v>
      </c>
      <c r="G218" s="1" t="s">
        <v>3352</v>
      </c>
      <c r="H218" s="3" t="s">
        <v>3340</v>
      </c>
      <c r="I218" s="3">
        <v>1410</v>
      </c>
      <c r="J218" s="1" t="s">
        <v>3353</v>
      </c>
      <c r="K218" s="1" t="s">
        <v>3380</v>
      </c>
      <c r="L218" s="1" t="s">
        <v>725</v>
      </c>
      <c r="M218" s="1" t="s">
        <v>3430</v>
      </c>
    </row>
    <row r="219" spans="1:14" ht="15.75" customHeight="1">
      <c r="A219" s="3">
        <v>3170</v>
      </c>
      <c r="B219" s="1" t="s">
        <v>3759</v>
      </c>
      <c r="C219" s="1" t="s">
        <v>1498</v>
      </c>
      <c r="D219" s="3">
        <v>3</v>
      </c>
      <c r="E219" s="3" t="s">
        <v>16</v>
      </c>
      <c r="F219" s="1" t="s">
        <v>2796</v>
      </c>
      <c r="G219" s="1" t="s">
        <v>1499</v>
      </c>
      <c r="H219" s="3" t="s">
        <v>3722</v>
      </c>
      <c r="I219" s="3">
        <v>1420</v>
      </c>
      <c r="J219" s="1" t="s">
        <v>3206</v>
      </c>
      <c r="K219" s="1" t="s">
        <v>3380</v>
      </c>
      <c r="L219" s="1" t="s">
        <v>16</v>
      </c>
      <c r="M219" s="1" t="s">
        <v>3579</v>
      </c>
    </row>
    <row r="220" spans="1:14" ht="15.75" customHeight="1">
      <c r="A220" s="3">
        <v>3180</v>
      </c>
      <c r="C220" s="1" t="s">
        <v>3061</v>
      </c>
      <c r="I220" s="3">
        <v>1500</v>
      </c>
      <c r="J220" s="1" t="s">
        <v>3760</v>
      </c>
      <c r="K220" s="1" t="s">
        <v>3380</v>
      </c>
      <c r="L220" s="1" t="s">
        <v>16</v>
      </c>
      <c r="M220" s="1" t="s">
        <v>3579</v>
      </c>
    </row>
    <row r="221" spans="1:14" ht="15.75" customHeight="1">
      <c r="A221" s="3">
        <v>3190</v>
      </c>
      <c r="B221" s="1" t="s">
        <v>3761</v>
      </c>
      <c r="C221" s="1" t="s">
        <v>1501</v>
      </c>
      <c r="D221" s="3">
        <v>3</v>
      </c>
      <c r="E221" s="3" t="s">
        <v>16</v>
      </c>
      <c r="F221" s="1" t="s">
        <v>2802</v>
      </c>
      <c r="G221" s="1" t="s">
        <v>1502</v>
      </c>
      <c r="H221" s="3" t="s">
        <v>1656</v>
      </c>
      <c r="I221" s="3">
        <v>1430</v>
      </c>
      <c r="J221" s="1" t="s">
        <v>3207</v>
      </c>
      <c r="K221" s="1" t="s">
        <v>3384</v>
      </c>
    </row>
    <row r="222" spans="1:14" ht="15.75" customHeight="1">
      <c r="A222" s="3">
        <v>3200</v>
      </c>
      <c r="B222" s="1" t="s">
        <v>3762</v>
      </c>
      <c r="C222" s="1" t="s">
        <v>3211</v>
      </c>
      <c r="D222" s="3">
        <v>2</v>
      </c>
      <c r="E222" s="3" t="s">
        <v>21</v>
      </c>
      <c r="F222" s="1" t="s">
        <v>3763</v>
      </c>
      <c r="G222" s="1" t="s">
        <v>3354</v>
      </c>
      <c r="I222" s="3">
        <v>1570</v>
      </c>
      <c r="J222" s="1" t="s">
        <v>3210</v>
      </c>
      <c r="K222" s="1" t="s">
        <v>3380</v>
      </c>
      <c r="L222" s="1" t="s">
        <v>65</v>
      </c>
      <c r="M222" s="1" t="s">
        <v>3430</v>
      </c>
    </row>
    <row r="223" spans="1:14" ht="15.75" customHeight="1">
      <c r="A223" s="3">
        <v>3210</v>
      </c>
      <c r="B223" s="1" t="s">
        <v>3764</v>
      </c>
      <c r="C223" s="1" t="s">
        <v>1517</v>
      </c>
      <c r="D223" s="3">
        <v>3</v>
      </c>
      <c r="E223" s="3" t="s">
        <v>21</v>
      </c>
      <c r="F223" s="1" t="s">
        <v>3765</v>
      </c>
      <c r="G223" s="1" t="s">
        <v>3355</v>
      </c>
      <c r="H223" s="3" t="s">
        <v>1656</v>
      </c>
      <c r="I223" s="3">
        <v>1580</v>
      </c>
      <c r="J223" s="1" t="s">
        <v>3213</v>
      </c>
      <c r="K223" s="1" t="s">
        <v>3380</v>
      </c>
      <c r="L223" s="1" t="s">
        <v>16</v>
      </c>
      <c r="M223" s="1" t="s">
        <v>3639</v>
      </c>
    </row>
    <row r="224" spans="1:14" ht="15.75" customHeight="1">
      <c r="A224" s="3">
        <v>3220</v>
      </c>
      <c r="C224" s="1" t="s">
        <v>3061</v>
      </c>
      <c r="I224" s="3">
        <v>1590</v>
      </c>
      <c r="J224" s="1" t="s">
        <v>3766</v>
      </c>
      <c r="K224" s="1" t="s">
        <v>3380</v>
      </c>
      <c r="L224" s="1" t="s">
        <v>16</v>
      </c>
      <c r="M224" s="1" t="s">
        <v>3387</v>
      </c>
    </row>
    <row r="225" spans="1:13" ht="15.75" customHeight="1">
      <c r="A225" s="3">
        <v>3230</v>
      </c>
      <c r="B225" s="1" t="s">
        <v>3767</v>
      </c>
      <c r="C225" s="1" t="s">
        <v>1521</v>
      </c>
      <c r="D225" s="3">
        <v>3</v>
      </c>
      <c r="E225" s="3" t="s">
        <v>16</v>
      </c>
      <c r="F225" s="1" t="s">
        <v>3768</v>
      </c>
      <c r="G225" s="1" t="s">
        <v>3356</v>
      </c>
      <c r="H225" s="3" t="s">
        <v>2404</v>
      </c>
      <c r="I225" s="3">
        <v>1600</v>
      </c>
      <c r="J225" s="1" t="s">
        <v>3214</v>
      </c>
      <c r="K225" s="1" t="s">
        <v>3380</v>
      </c>
      <c r="L225" s="1" t="s">
        <v>16</v>
      </c>
    </row>
    <row r="226" spans="1:13" ht="15.75" customHeight="1">
      <c r="A226" s="3">
        <v>3240</v>
      </c>
      <c r="B226" s="1" t="s">
        <v>3769</v>
      </c>
      <c r="C226" s="1" t="s">
        <v>1540</v>
      </c>
      <c r="D226" s="3">
        <v>2</v>
      </c>
      <c r="E226" s="3" t="s">
        <v>21</v>
      </c>
      <c r="F226" s="1" t="s">
        <v>2839</v>
      </c>
      <c r="G226" s="1" t="s">
        <v>1541</v>
      </c>
      <c r="I226" s="3">
        <v>1210</v>
      </c>
      <c r="J226" s="1" t="s">
        <v>3235</v>
      </c>
      <c r="K226" s="1" t="s">
        <v>3380</v>
      </c>
      <c r="L226" s="1" t="s">
        <v>16</v>
      </c>
      <c r="M226" s="1" t="s">
        <v>3387</v>
      </c>
    </row>
    <row r="227" spans="1:13" ht="15.75" customHeight="1">
      <c r="A227" s="3">
        <v>3250</v>
      </c>
      <c r="B227" s="1" t="s">
        <v>3770</v>
      </c>
      <c r="C227" s="1" t="s">
        <v>1544</v>
      </c>
      <c r="D227" s="3">
        <v>3</v>
      </c>
      <c r="E227" s="3" t="s">
        <v>21</v>
      </c>
      <c r="F227" s="1" t="s">
        <v>2845</v>
      </c>
      <c r="G227" s="1" t="s">
        <v>1545</v>
      </c>
      <c r="H227" s="3" t="s">
        <v>1695</v>
      </c>
      <c r="I227" s="3">
        <v>1260</v>
      </c>
      <c r="J227" s="1" t="s">
        <v>3241</v>
      </c>
      <c r="K227" s="1" t="s">
        <v>3380</v>
      </c>
      <c r="L227" s="1" t="s">
        <v>65</v>
      </c>
      <c r="M227" s="1" t="s">
        <v>3440</v>
      </c>
    </row>
    <row r="228" spans="1:13" ht="15.75" customHeight="1">
      <c r="A228" s="3">
        <v>3260</v>
      </c>
      <c r="B228" s="1" t="s">
        <v>3771</v>
      </c>
      <c r="C228" s="1" t="s">
        <v>1547</v>
      </c>
      <c r="D228" s="3">
        <v>3</v>
      </c>
      <c r="E228" s="3" t="s">
        <v>16</v>
      </c>
      <c r="F228" s="1" t="s">
        <v>2849</v>
      </c>
      <c r="G228" s="1" t="s">
        <v>1548</v>
      </c>
      <c r="H228" s="3" t="s">
        <v>1695</v>
      </c>
      <c r="I228" s="3">
        <v>1270</v>
      </c>
      <c r="J228" s="1" t="s">
        <v>3242</v>
      </c>
      <c r="K228" s="1" t="s">
        <v>3380</v>
      </c>
      <c r="L228" s="1" t="s">
        <v>16</v>
      </c>
      <c r="M228" s="1" t="s">
        <v>3430</v>
      </c>
    </row>
    <row r="229" spans="1:13" ht="15.75" customHeight="1">
      <c r="A229" s="3">
        <v>3270</v>
      </c>
      <c r="B229" s="1" t="s">
        <v>3772</v>
      </c>
      <c r="C229" s="1" t="s">
        <v>3236</v>
      </c>
      <c r="D229" s="3">
        <v>3</v>
      </c>
      <c r="E229" s="3" t="s">
        <v>16</v>
      </c>
      <c r="F229" s="1" t="s">
        <v>2853</v>
      </c>
      <c r="G229" s="1" t="s">
        <v>3357</v>
      </c>
      <c r="H229" s="3" t="s">
        <v>1632</v>
      </c>
      <c r="I229" s="3">
        <v>1240</v>
      </c>
      <c r="J229" s="1" t="s">
        <v>3358</v>
      </c>
      <c r="K229" s="1" t="s">
        <v>3380</v>
      </c>
      <c r="L229" s="1" t="s">
        <v>16</v>
      </c>
    </row>
    <row r="230" spans="1:13" ht="15.75" customHeight="1">
      <c r="A230" s="3">
        <v>3280</v>
      </c>
      <c r="B230" s="1" t="s">
        <v>3773</v>
      </c>
      <c r="C230" s="1" t="s">
        <v>3237</v>
      </c>
      <c r="D230" s="3">
        <v>3</v>
      </c>
      <c r="E230" s="3" t="s">
        <v>16</v>
      </c>
      <c r="F230" s="1" t="s">
        <v>2858</v>
      </c>
      <c r="G230" s="1" t="s">
        <v>3359</v>
      </c>
      <c r="H230" s="3" t="s">
        <v>1632</v>
      </c>
      <c r="I230" s="3">
        <v>1250</v>
      </c>
      <c r="J230" s="1" t="s">
        <v>3360</v>
      </c>
      <c r="K230" s="1" t="s">
        <v>3380</v>
      </c>
      <c r="L230" s="1" t="s">
        <v>16</v>
      </c>
    </row>
    <row r="231" spans="1:13" ht="15.75" customHeight="1">
      <c r="A231" s="3">
        <v>3290</v>
      </c>
      <c r="B231" s="1" t="s">
        <v>3774</v>
      </c>
      <c r="C231" s="1" t="s">
        <v>3238</v>
      </c>
      <c r="D231" s="3">
        <v>3</v>
      </c>
      <c r="E231" s="3" t="s">
        <v>16</v>
      </c>
      <c r="F231" s="1" t="s">
        <v>2863</v>
      </c>
      <c r="G231" s="1" t="s">
        <v>2865</v>
      </c>
      <c r="H231" s="3" t="s">
        <v>1632</v>
      </c>
      <c r="I231" s="3">
        <v>1220</v>
      </c>
      <c r="J231" s="1" t="s">
        <v>3361</v>
      </c>
      <c r="K231" s="1" t="s">
        <v>3380</v>
      </c>
      <c r="L231" s="1" t="s">
        <v>16</v>
      </c>
    </row>
    <row r="232" spans="1:13" ht="15.75" customHeight="1">
      <c r="A232" s="3">
        <v>3300</v>
      </c>
      <c r="B232" s="1" t="s">
        <v>3775</v>
      </c>
      <c r="C232" s="1" t="s">
        <v>3776</v>
      </c>
      <c r="D232" s="3">
        <v>4</v>
      </c>
      <c r="E232" s="3" t="s">
        <v>21</v>
      </c>
      <c r="F232" s="1" t="s">
        <v>3777</v>
      </c>
      <c r="G232" s="1" t="s">
        <v>3362</v>
      </c>
      <c r="H232" s="3" t="s">
        <v>3425</v>
      </c>
      <c r="I232" s="3">
        <v>1230</v>
      </c>
      <c r="J232" s="1" t="s">
        <v>3778</v>
      </c>
      <c r="K232" s="1" t="s">
        <v>3384</v>
      </c>
    </row>
    <row r="233" spans="1:13" ht="15.75" customHeight="1">
      <c r="A233" s="3">
        <v>3310</v>
      </c>
      <c r="B233" s="1" t="s">
        <v>3779</v>
      </c>
      <c r="C233" s="1" t="s">
        <v>3239</v>
      </c>
      <c r="D233" s="3">
        <v>3</v>
      </c>
      <c r="E233" s="3" t="s">
        <v>65</v>
      </c>
      <c r="F233" s="1" t="s">
        <v>2871</v>
      </c>
      <c r="G233" s="1" t="s">
        <v>2873</v>
      </c>
      <c r="H233" s="3" t="s">
        <v>1632</v>
      </c>
      <c r="I233" s="3">
        <v>1320</v>
      </c>
      <c r="J233" s="1" t="s">
        <v>3363</v>
      </c>
      <c r="K233" s="1" t="s">
        <v>3380</v>
      </c>
      <c r="L233" s="1" t="s">
        <v>16</v>
      </c>
    </row>
    <row r="234" spans="1:13" ht="15.75" customHeight="1">
      <c r="A234" s="3">
        <v>3320</v>
      </c>
      <c r="B234" s="1" t="s">
        <v>3780</v>
      </c>
      <c r="C234" s="1" t="s">
        <v>3781</v>
      </c>
      <c r="D234" s="3">
        <v>4</v>
      </c>
      <c r="E234" s="3" t="s">
        <v>21</v>
      </c>
      <c r="F234" s="1" t="s">
        <v>3782</v>
      </c>
      <c r="G234" s="1" t="s">
        <v>3364</v>
      </c>
      <c r="H234" s="3" t="s">
        <v>3425</v>
      </c>
      <c r="I234" s="3">
        <v>1330</v>
      </c>
      <c r="J234" s="1" t="s">
        <v>3783</v>
      </c>
      <c r="K234" s="1" t="s">
        <v>3384</v>
      </c>
      <c r="M234" s="1" t="s">
        <v>3387</v>
      </c>
    </row>
    <row r="235" spans="1:13" ht="15.75" customHeight="1">
      <c r="A235" s="3">
        <v>3330</v>
      </c>
      <c r="B235" s="1" t="s">
        <v>3784</v>
      </c>
      <c r="C235" s="1" t="s">
        <v>3785</v>
      </c>
      <c r="D235" s="3">
        <v>4</v>
      </c>
      <c r="E235" s="3" t="s">
        <v>16</v>
      </c>
      <c r="F235" s="1" t="s">
        <v>3786</v>
      </c>
      <c r="G235" s="1" t="s">
        <v>2887</v>
      </c>
      <c r="H235" s="3" t="s">
        <v>3425</v>
      </c>
      <c r="I235" s="3">
        <v>1340</v>
      </c>
      <c r="J235" s="1" t="s">
        <v>3787</v>
      </c>
      <c r="K235" s="1" t="s">
        <v>3384</v>
      </c>
    </row>
    <row r="236" spans="1:13" ht="15.75" customHeight="1">
      <c r="A236" s="3">
        <v>3340</v>
      </c>
      <c r="B236" s="1" t="s">
        <v>3788</v>
      </c>
      <c r="C236" s="1" t="s">
        <v>3240</v>
      </c>
      <c r="D236" s="3">
        <v>3</v>
      </c>
      <c r="E236" s="3" t="s">
        <v>16</v>
      </c>
      <c r="F236" s="1" t="s">
        <v>2891</v>
      </c>
      <c r="G236" s="1" t="s">
        <v>2893</v>
      </c>
      <c r="H236" s="3" t="s">
        <v>1656</v>
      </c>
      <c r="I236" s="3">
        <v>1360</v>
      </c>
      <c r="J236" s="1" t="s">
        <v>3365</v>
      </c>
      <c r="K236" s="1" t="s">
        <v>3380</v>
      </c>
      <c r="L236" s="1" t="s">
        <v>16</v>
      </c>
    </row>
    <row r="237" spans="1:13" ht="15.75" customHeight="1">
      <c r="A237" s="3">
        <v>3350</v>
      </c>
      <c r="B237" s="1" t="s">
        <v>3789</v>
      </c>
      <c r="C237" s="1" t="s">
        <v>3243</v>
      </c>
      <c r="D237" s="3">
        <v>3</v>
      </c>
      <c r="E237" s="3" t="s">
        <v>65</v>
      </c>
      <c r="F237" s="1" t="s">
        <v>2896</v>
      </c>
      <c r="G237" s="1" t="s">
        <v>2898</v>
      </c>
      <c r="I237" s="3">
        <v>1280</v>
      </c>
      <c r="J237" s="1" t="s">
        <v>3366</v>
      </c>
      <c r="K237" s="1" t="s">
        <v>3380</v>
      </c>
      <c r="L237" s="1" t="s">
        <v>65</v>
      </c>
    </row>
    <row r="238" spans="1:13" ht="15.75" customHeight="1">
      <c r="A238" s="3">
        <v>3360</v>
      </c>
      <c r="B238" s="1" t="s">
        <v>3790</v>
      </c>
      <c r="C238" s="1" t="s">
        <v>3244</v>
      </c>
      <c r="D238" s="3">
        <v>4</v>
      </c>
      <c r="E238" s="3" t="s">
        <v>21</v>
      </c>
      <c r="F238" s="1" t="s">
        <v>2903</v>
      </c>
      <c r="G238" s="1" t="s">
        <v>2905</v>
      </c>
      <c r="H238" s="3" t="s">
        <v>1695</v>
      </c>
      <c r="I238" s="3">
        <v>1290</v>
      </c>
      <c r="J238" s="1" t="s">
        <v>3367</v>
      </c>
      <c r="K238" s="1" t="s">
        <v>3380</v>
      </c>
      <c r="L238" s="1" t="s">
        <v>65</v>
      </c>
      <c r="M238" s="1" t="s">
        <v>3440</v>
      </c>
    </row>
    <row r="239" spans="1:13" ht="15.75" customHeight="1">
      <c r="A239" s="3">
        <v>3370</v>
      </c>
      <c r="B239" s="1" t="s">
        <v>3791</v>
      </c>
      <c r="C239" s="1" t="s">
        <v>3245</v>
      </c>
      <c r="D239" s="3">
        <v>4</v>
      </c>
      <c r="E239" s="3" t="s">
        <v>21</v>
      </c>
      <c r="F239" s="1" t="s">
        <v>2910</v>
      </c>
      <c r="G239" s="1" t="s">
        <v>2912</v>
      </c>
      <c r="H239" s="3" t="s">
        <v>1695</v>
      </c>
      <c r="I239" s="3">
        <v>1300</v>
      </c>
      <c r="J239" s="1" t="s">
        <v>3368</v>
      </c>
      <c r="K239" s="1" t="s">
        <v>3380</v>
      </c>
      <c r="L239" s="1" t="s">
        <v>65</v>
      </c>
      <c r="M239" s="1" t="s">
        <v>3792</v>
      </c>
    </row>
    <row r="240" spans="1:13" ht="15.75" customHeight="1">
      <c r="C240" s="1" t="s">
        <v>3061</v>
      </c>
      <c r="I240" s="3">
        <v>1860</v>
      </c>
      <c r="J240" s="1" t="s">
        <v>3793</v>
      </c>
      <c r="K240" s="1" t="s">
        <v>3380</v>
      </c>
    </row>
  </sheetData>
  <phoneticPr fontId="14"/>
  <conditionalFormatting sqref="A1:N1048576">
    <cfRule type="expression" dxfId="6"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コアインボイス</vt:lpstr>
      <vt:lpstr>JP PINT 1.0</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2023-02-24T00:08:05Z</dcterms:modified>
</cp:coreProperties>
</file>