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nobuy\GitHub\Japan_core\data\base\"/>
    </mc:Choice>
  </mc:AlternateContent>
  <xr:revisionPtr revIDLastSave="0" documentId="8_{207680BE-665E-496A-8874-89C5C2749B98}" xr6:coauthVersionLast="47" xr6:coauthVersionMax="47" xr10:uidLastSave="{00000000-0000-0000-0000-000000000000}"/>
  <bookViews>
    <workbookView xWindow="645" yWindow="1950" windowWidth="28155" windowHeight="13830" xr2:uid="{F2FEC3FD-06AE-4CFA-97C6-89604E9B3972}"/>
  </bookViews>
  <sheets>
    <sheet name="core_japan" sheetId="6" r:id="rId1"/>
    <sheet name="JP PINT 1.0" sheetId="7" r:id="rId2"/>
    <sheet name="sme_syntax_binding" sheetId="14" r:id="rId3"/>
    <sheet name="統合" sheetId="3" r:id="rId4"/>
    <sheet name="単一請求" sheetId="13" r:id="rId5"/>
    <sheet name="単一" sheetId="4" r:id="rId6"/>
    <sheet name="TS16931-3-3" sheetId="11" r:id="rId7"/>
  </sheets>
  <externalReferences>
    <externalReference r:id="rId8"/>
  </externalReferences>
  <definedNames>
    <definedName name="_xlnm._FilterDatabase" localSheetId="0" hidden="1">core_japan!$A$1:$AA$552</definedName>
    <definedName name="_xlnm._FilterDatabase" localSheetId="1" hidden="1">'JP PINT 1.0'!$B$1:$U$351</definedName>
    <definedName name="_xlnm._FilterDatabase" localSheetId="2" hidden="1">sme_syntax_binding!$B$1:$K$661</definedName>
    <definedName name="_xlnm._FilterDatabase" localSheetId="5">単一!$A$1:$AI$378</definedName>
    <definedName name="_xlnm._FilterDatabase" localSheetId="4" hidden="1">単一請求!$A$1:$AH$632</definedName>
    <definedName name="_xlnm._FilterDatabase" localSheetId="3" hidden="1">統合!$A$1:$AH$573</definedName>
    <definedName name="ACRound">[1]Rounding!$Q$16</definedName>
    <definedName name="BBIE" localSheetId="1">#REF!</definedName>
    <definedName name="BBIE">#REF!</definedName>
    <definedName name="bbie2">#REF!</definedName>
    <definedName name="BuiltIn_AutoFilter___1">#REF!</definedName>
    <definedName name="LineRounding">[1]Rounding!$Q$15</definedName>
    <definedName name="RoundTotal">[1]Rounding!$Q$19</definedName>
    <definedName name="Tax">[1]Rounding!$B$1</definedName>
    <definedName name="TaxableAmRound">[1]Rounding!$Q$17</definedName>
    <definedName name="TaxAmuRound">[1]Rounding!$Q$18</definedName>
    <definedName name="TaxRate1">[1]Rounding!$Q$23</definedName>
    <definedName name="TaxRate2">[1]Rounding!$Q$24</definedName>
    <definedName name="TotalRounding">[1]Rounding!$Q$14</definedName>
    <definedName name="ｘｘｘ" localSheetId="1">#REF!</definedName>
    <definedName name="ｘｘｘ">#REF!</definedName>
    <definedName name="あ" localSheetId="1">#REF!</definedName>
    <definedName name="あ">#REF!</definedName>
    <definedName name="ああ" localSheetId="1">#REF!</definedName>
    <definedName name="ああ">#REF!</definedName>
    <definedName name="あああ" localSheetId="1">#REF!</definedName>
    <definedName name="あああ">#REF!</definedName>
    <definedName name="支払通知" localSheetId="1">#REF!</definedName>
    <definedName name="支払通知">#REF!</definedName>
    <definedName name="支払通知３" localSheetId="1">#REF!</definedName>
    <definedName name="支払通知３">#REF!</definedName>
    <definedName name="改訂履歴" localSheetId="1">#REF!</definedName>
    <definedName name="改訂履歴">#REF!</definedName>
    <definedName name="表紙１" localSheetId="1">#REF!</definedName>
    <definedName name="表紙１">#REF!</definedName>
    <definedName name="請求１" localSheetId="1">#REF!</definedName>
    <definedName name="請求１">#REF!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1" i="6" l="1"/>
  <c r="C58" i="6" s="1"/>
  <c r="C5" i="6"/>
  <c r="C7" i="6" s="1"/>
  <c r="C8" i="6" s="1"/>
  <c r="C10" i="6" s="1"/>
  <c r="C11" i="6" s="1"/>
  <c r="C13" i="6" s="1"/>
  <c r="C14" i="6" s="1"/>
  <c r="C16" i="6" s="1"/>
  <c r="C17" i="6" l="1"/>
  <c r="C19" i="6" s="1"/>
  <c r="C20" i="6" s="1"/>
  <c r="C22" i="6" s="1"/>
  <c r="C23" i="6" s="1"/>
  <c r="C24" i="6" s="1"/>
  <c r="C25" i="6" s="1"/>
  <c r="C26" i="6" s="1"/>
  <c r="C27" i="6" s="1"/>
  <c r="C29" i="6" s="1"/>
  <c r="C30" i="6" s="1"/>
  <c r="C31" i="6" s="1"/>
  <c r="C32" i="6" s="1"/>
  <c r="C33" i="6" s="1"/>
  <c r="C34" i="6" s="1"/>
  <c r="C35" i="6" s="1"/>
  <c r="C36" i="6" s="1"/>
  <c r="C37" i="6" s="1"/>
  <c r="C38" i="6" s="1"/>
  <c r="C39" i="6" s="1"/>
  <c r="C40" i="6" s="1"/>
  <c r="C41" i="6" s="1"/>
  <c r="C43" i="6" s="1"/>
  <c r="C44" i="6" s="1"/>
  <c r="C45" i="6" s="1"/>
  <c r="C46" i="6" s="1"/>
  <c r="C47" i="6" s="1"/>
  <c r="C48" i="6" s="1"/>
  <c r="C49" i="6" s="1"/>
  <c r="C50" i="6" s="1"/>
  <c r="C52" i="6" s="1"/>
  <c r="C53" i="6" s="1"/>
  <c r="C54" i="6" s="1"/>
  <c r="C55" i="6" s="1"/>
  <c r="C56" i="6" s="1"/>
  <c r="C57" i="6" s="1"/>
  <c r="C59" i="6" s="1"/>
  <c r="C60" i="6" s="1"/>
  <c r="C61" i="6" s="1"/>
  <c r="C62" i="6" s="1"/>
  <c r="C63" i="6" s="1"/>
  <c r="C64" i="6" s="1"/>
  <c r="C65" i="6" s="1"/>
  <c r="C66" i="6" s="1"/>
  <c r="C69" i="6" s="1"/>
  <c r="C68" i="6" s="1"/>
  <c r="C71" i="6" s="1"/>
  <c r="C72" i="6" s="1"/>
  <c r="C73" i="6" s="1"/>
  <c r="C74" i="6" s="1"/>
  <c r="C75" i="6" s="1"/>
  <c r="C76" i="6" s="1"/>
  <c r="C77" i="6" s="1"/>
  <c r="C79" i="6" s="1"/>
  <c r="C80" i="6" s="1"/>
  <c r="C81" i="6" s="1"/>
  <c r="C82" i="6" s="1"/>
  <c r="C83" i="6" s="1"/>
  <c r="C84" i="6" s="1"/>
  <c r="C85" i="6" s="1"/>
  <c r="C87" i="6" s="1"/>
  <c r="C88" i="6" s="1"/>
  <c r="C89" i="6" s="1"/>
  <c r="C70" i="6" l="1"/>
  <c r="C78" i="6" s="1"/>
  <c r="C86" i="6" s="1"/>
  <c r="C98" i="6" s="1"/>
  <c r="C106" i="6" s="1"/>
  <c r="C114" i="6" s="1"/>
  <c r="C117" i="6" s="1"/>
  <c r="C121" i="6" s="1"/>
  <c r="C126" i="6" s="1"/>
  <c r="C131" i="6" s="1"/>
  <c r="C137" i="6" s="1"/>
  <c r="C143" i="6" s="1"/>
  <c r="C152" i="6" s="1"/>
  <c r="C163" i="6" s="1"/>
  <c r="C171" i="6" s="1"/>
  <c r="C177" i="6" s="1"/>
  <c r="C90" i="6"/>
  <c r="C91" i="6" s="1"/>
  <c r="C92" i="6" s="1"/>
  <c r="C93" i="6" s="1"/>
  <c r="C94" i="6" s="1"/>
  <c r="C96" i="6" l="1"/>
  <c r="C97" i="6" s="1"/>
  <c r="C99" i="6" l="1"/>
  <c r="C100" i="6" s="1"/>
  <c r="C101" i="6" s="1"/>
  <c r="C102" i="6" s="1"/>
  <c r="C103" i="6" s="1"/>
  <c r="C104" i="6" s="1"/>
  <c r="C105" i="6" s="1"/>
  <c r="C107" i="6" s="1"/>
  <c r="C108" i="6" s="1"/>
  <c r="C109" i="6" s="1"/>
  <c r="C110" i="6" s="1"/>
  <c r="C111" i="6" s="1"/>
  <c r="C112" i="6" s="1"/>
  <c r="C113" i="6" s="1"/>
  <c r="C115" i="6" s="1"/>
  <c r="C116" i="6" s="1"/>
  <c r="C118" i="6" s="1"/>
  <c r="C119" i="6" s="1"/>
  <c r="C120" i="6" s="1"/>
  <c r="C122" i="6" s="1"/>
  <c r="C123" i="6" s="1"/>
  <c r="C124" i="6" s="1"/>
  <c r="C125" i="6" s="1"/>
  <c r="C127" i="6" s="1"/>
  <c r="C128" i="6" s="1"/>
  <c r="C129" i="6" l="1"/>
  <c r="C130" i="6" s="1"/>
  <c r="C132" i="6" s="1"/>
  <c r="C133" i="6" s="1"/>
  <c r="C134" i="6" s="1"/>
  <c r="C136" i="6" s="1"/>
  <c r="C138" i="6" s="1"/>
  <c r="C139" i="6" s="1"/>
  <c r="C140" i="6" s="1"/>
  <c r="C141" i="6" s="1"/>
  <c r="C142" i="6" s="1"/>
  <c r="C144" i="6" s="1"/>
  <c r="C145" i="6" s="1"/>
  <c r="C146" i="6" s="1"/>
  <c r="C147" i="6" s="1"/>
  <c r="C148" i="6" s="1"/>
  <c r="C149" i="6" s="1"/>
  <c r="C150" i="6" s="1"/>
  <c r="C151" i="6" s="1"/>
  <c r="C153" i="6" s="1"/>
  <c r="C154" i="6" s="1"/>
  <c r="C155" i="6" s="1"/>
  <c r="C156" i="6" s="1"/>
  <c r="C157" i="6" s="1"/>
  <c r="C158" i="6" s="1"/>
  <c r="C159" i="6" s="1"/>
  <c r="C164" i="6" s="1"/>
  <c r="C165" i="6" s="1"/>
  <c r="C166" i="6" s="1"/>
  <c r="C167" i="6" s="1"/>
  <c r="C168" i="6" s="1"/>
  <c r="C169" i="6" s="1"/>
  <c r="C170" i="6" s="1"/>
  <c r="C172" i="6" s="1"/>
  <c r="C173" i="6" s="1"/>
  <c r="C174" i="6" s="1"/>
  <c r="C175" i="6" s="1"/>
  <c r="C176" i="6" s="1"/>
  <c r="C162" i="6" s="1"/>
  <c r="C161" i="6" s="1"/>
  <c r="C178" i="6" s="1"/>
  <c r="C179" i="6" s="1"/>
  <c r="C180" i="6" s="1"/>
  <c r="C185" i="6" s="1"/>
  <c r="C186" i="6" s="1"/>
  <c r="C187" i="6" s="1"/>
  <c r="C188" i="6" s="1"/>
  <c r="C189" i="6" s="1"/>
  <c r="C190" i="6" s="1"/>
  <c r="C191" i="6" s="1"/>
  <c r="C193" i="6" s="1"/>
  <c r="C194" i="6" s="1"/>
  <c r="C195" i="6" s="1"/>
  <c r="C196" i="6" s="1"/>
  <c r="C197" i="6" s="1"/>
  <c r="C183" i="6" s="1"/>
  <c r="C182" i="6" s="1"/>
  <c r="C199" i="6" s="1"/>
  <c r="C200" i="6" s="1"/>
  <c r="C201" i="6" s="1"/>
  <c r="C203" i="6" s="1"/>
  <c r="C204" i="6" s="1"/>
  <c r="C205" i="6" s="1"/>
  <c r="C206" i="6" s="1"/>
  <c r="C207" i="6" s="1"/>
  <c r="C208" i="6" s="1"/>
  <c r="C209" i="6" s="1"/>
  <c r="C211" i="6" s="1"/>
  <c r="C212" i="6" s="1"/>
  <c r="C213" i="6" s="1"/>
  <c r="C214" i="6" s="1"/>
  <c r="C215" i="6" s="1"/>
  <c r="C217" i="6" s="1"/>
  <c r="C218" i="6" s="1"/>
  <c r="C219" i="6" s="1"/>
  <c r="C221" i="6" s="1"/>
  <c r="C222" i="6" s="1"/>
  <c r="C223" i="6" s="1"/>
  <c r="C224" i="6" s="1"/>
  <c r="C225" i="6" s="1"/>
  <c r="C226" i="6" s="1"/>
  <c r="C227" i="6" s="1"/>
  <c r="C229" i="6" s="1"/>
  <c r="C230" i="6" s="1"/>
  <c r="C231" i="6" s="1"/>
  <c r="C232" i="6" s="1"/>
  <c r="C233" i="6" s="1"/>
  <c r="C235" i="6" s="1"/>
  <c r="C236" i="6" s="1"/>
  <c r="C238" i="6" s="1"/>
  <c r="C239" i="6" s="1"/>
  <c r="C240" i="6" s="1"/>
  <c r="C241" i="6" s="1"/>
  <c r="C242" i="6" s="1"/>
  <c r="C243" i="6" s="1"/>
  <c r="C244" i="6" s="1"/>
  <c r="C246" i="6" s="1"/>
  <c r="C247" i="6" s="1"/>
  <c r="C248" i="6" s="1"/>
  <c r="C250" i="6" s="1"/>
  <c r="C251" i="6" s="1"/>
  <c r="C252" i="6" s="1"/>
  <c r="C254" i="6" s="1"/>
  <c r="C255" i="6" s="1"/>
  <c r="C257" i="6" s="1"/>
  <c r="C258" i="6" s="1"/>
  <c r="C260" i="6" s="1"/>
  <c r="C261" i="6" s="1"/>
  <c r="C262" i="6" s="1"/>
  <c r="C263" i="6" s="1"/>
  <c r="C265" i="6" s="1"/>
  <c r="C266" i="6" s="1"/>
  <c r="C267" i="6" s="1"/>
  <c r="C268" i="6" s="1"/>
  <c r="C269" i="6" s="1"/>
  <c r="C270" i="6" s="1"/>
  <c r="C272" i="6" s="1"/>
  <c r="C273" i="6" s="1"/>
  <c r="C275" i="6" s="1"/>
  <c r="C276" i="6" s="1"/>
  <c r="C277" i="6" s="1"/>
  <c r="C278" i="6" s="1"/>
  <c r="C279" i="6" s="1"/>
  <c r="C281" i="6" s="1"/>
  <c r="C282" i="6" s="1"/>
  <c r="C283" i="6" s="1"/>
  <c r="C284" i="6" s="1"/>
  <c r="C285" i="6" s="1"/>
  <c r="C286" i="6" s="1"/>
  <c r="C287" i="6" s="1"/>
  <c r="C289" i="6" s="1"/>
  <c r="C290" i="6" s="1"/>
  <c r="C291" i="6" s="1"/>
  <c r="C292" i="6" s="1"/>
  <c r="C294" i="6" s="1"/>
  <c r="C295" i="6" s="1"/>
  <c r="C296" i="6" s="1"/>
  <c r="C297" i="6" s="1"/>
  <c r="C298" i="6" s="1"/>
  <c r="C299" i="6" s="1"/>
  <c r="C301" i="6" s="1"/>
  <c r="C302" i="6" s="1"/>
  <c r="C303" i="6" s="1"/>
  <c r="C305" i="6" s="1"/>
  <c r="C306" i="6" s="1"/>
  <c r="C307" i="6" s="1"/>
  <c r="C308" i="6" s="1"/>
  <c r="C309" i="6" s="1"/>
  <c r="C311" i="6" s="1"/>
  <c r="C312" i="6" s="1"/>
  <c r="C313" i="6" s="1"/>
  <c r="C314" i="6" s="1"/>
  <c r="C315" i="6" s="1"/>
  <c r="C316" i="6" s="1"/>
  <c r="C317" i="6" s="1"/>
  <c r="C184" i="6"/>
  <c r="C192" i="6" s="1"/>
  <c r="C198" i="6" l="1"/>
  <c r="C202" i="6" s="1"/>
  <c r="C210" i="6" s="1"/>
  <c r="C216" i="6" s="1"/>
  <c r="C220" i="6" s="1"/>
  <c r="C228" i="6" s="1"/>
  <c r="C234" i="6" s="1"/>
  <c r="C237" i="6" s="1"/>
  <c r="C245" i="6" s="1"/>
  <c r="C249" i="6" s="1"/>
  <c r="C259" i="6" s="1"/>
  <c r="C264" i="6" s="1"/>
  <c r="C271" i="6" s="1"/>
  <c r="C274" i="6" s="1"/>
  <c r="C280" i="6" s="1"/>
  <c r="C288" i="6" s="1"/>
  <c r="C293" i="6" s="1"/>
  <c r="C300" i="6" s="1"/>
  <c r="C304" i="6" s="1"/>
  <c r="C310" i="6" s="1"/>
  <c r="C318" i="6" s="1"/>
  <c r="C322" i="6" s="1"/>
  <c r="C373" i="6" s="1"/>
  <c r="C384" i="6" l="1"/>
  <c r="C343" i="6" s="1"/>
  <c r="C353" i="6" s="1"/>
  <c r="C362" i="6" s="1"/>
  <c r="C367" i="6" s="1"/>
  <c r="C395" i="6" s="1"/>
  <c r="C401" i="6" s="1"/>
  <c r="C409" i="6" s="1"/>
  <c r="C411" i="6" s="1"/>
  <c r="C414" i="6" s="1"/>
  <c r="C422" i="6" s="1"/>
  <c r="C424" i="6" s="1"/>
  <c r="C435" i="6" s="1"/>
  <c r="C442" i="6" s="1"/>
  <c r="C447" i="6" s="1"/>
  <c r="C454" i="6" l="1"/>
  <c r="C461" i="6" s="1"/>
  <c r="C465" i="6" s="1"/>
  <c r="C469" i="6" s="1"/>
  <c r="C484" i="6" s="1"/>
  <c r="C486" i="6" s="1"/>
  <c r="C493" i="6" s="1"/>
  <c r="C502" i="6" s="1"/>
  <c r="C509" i="6" s="1"/>
  <c r="C516" i="6" s="1"/>
  <c r="P319" i="6"/>
  <c r="P320" i="6"/>
  <c r="P321" i="6"/>
  <c r="P322" i="6"/>
  <c r="P323" i="6"/>
  <c r="P324" i="6"/>
  <c r="P325" i="6"/>
  <c r="P326" i="6"/>
  <c r="P327" i="6"/>
  <c r="P328" i="6"/>
  <c r="P329" i="6"/>
  <c r="P330" i="6"/>
  <c r="P331" i="6"/>
  <c r="P332" i="6"/>
  <c r="P333" i="6"/>
  <c r="P334" i="6"/>
  <c r="P335" i="6"/>
  <c r="P336" i="6"/>
  <c r="P337" i="6"/>
  <c r="P338" i="6"/>
  <c r="P339" i="6"/>
  <c r="P340" i="6"/>
  <c r="P341" i="6"/>
  <c r="P318" i="6"/>
  <c r="C320" i="6"/>
  <c r="C321" i="6" s="1"/>
  <c r="C323" i="6" s="1"/>
  <c r="C324" i="6" s="1"/>
  <c r="C325" i="6" s="1"/>
  <c r="C520" i="6" l="1"/>
  <c r="C527" i="6" s="1"/>
  <c r="C542" i="6" s="1"/>
  <c r="C545" i="6" s="1"/>
  <c r="C518" i="6"/>
  <c r="C327" i="6"/>
  <c r="C328" i="6" s="1"/>
  <c r="C329" i="6" s="1"/>
  <c r="C330" i="6" s="1"/>
  <c r="C334" i="6" s="1"/>
  <c r="C335" i="6" s="1"/>
  <c r="C337" i="6" s="1"/>
  <c r="C338" i="6" s="1"/>
  <c r="C340" i="6" l="1"/>
  <c r="C341" i="6" s="1"/>
  <c r="C375" i="6" s="1"/>
  <c r="C376" i="6" s="1"/>
  <c r="C377" i="6" s="1"/>
  <c r="C378" i="6" s="1"/>
  <c r="C379" i="6" s="1"/>
  <c r="C381" i="6" s="1"/>
  <c r="C382" i="6" s="1"/>
  <c r="C383" i="6" s="1"/>
  <c r="C386" i="6" s="1"/>
  <c r="C387" i="6" s="1"/>
  <c r="C388" i="6" s="1"/>
  <c r="C389" i="6" s="1"/>
  <c r="C390" i="6" s="1"/>
  <c r="C392" i="6" s="1"/>
  <c r="C393" i="6" s="1"/>
  <c r="C394" i="6" s="1"/>
  <c r="C342" i="6" s="1"/>
  <c r="D473" i="14" l="1"/>
  <c r="D474" i="14"/>
  <c r="D475" i="14"/>
  <c r="D476" i="14"/>
  <c r="D477" i="14"/>
  <c r="D478" i="14"/>
  <c r="D479" i="14"/>
  <c r="D480" i="14"/>
  <c r="D481" i="14"/>
  <c r="D482" i="14"/>
  <c r="D483" i="14"/>
  <c r="D484" i="14"/>
  <c r="D485" i="14"/>
  <c r="D486" i="14"/>
  <c r="C17" i="14"/>
  <c r="C18" i="14"/>
  <c r="C19" i="14"/>
  <c r="C20" i="14"/>
  <c r="C21" i="14"/>
  <c r="C22" i="14"/>
  <c r="C23" i="14"/>
  <c r="C24" i="14"/>
  <c r="C25" i="14"/>
  <c r="C26" i="14"/>
  <c r="C27" i="14"/>
  <c r="C28" i="14"/>
  <c r="C29" i="14"/>
  <c r="C30" i="14"/>
  <c r="C31" i="14"/>
  <c r="C32" i="14"/>
  <c r="C33" i="14"/>
  <c r="C34" i="14"/>
  <c r="C35" i="14"/>
  <c r="C36" i="14"/>
  <c r="C37" i="14"/>
  <c r="C38" i="14"/>
  <c r="C39" i="14"/>
  <c r="C40" i="14"/>
  <c r="C41" i="14"/>
  <c r="C42" i="14"/>
  <c r="C43" i="14"/>
  <c r="C44" i="14"/>
  <c r="C45" i="14"/>
  <c r="C46" i="14"/>
  <c r="C47" i="14"/>
  <c r="C48" i="14"/>
  <c r="C49" i="14"/>
  <c r="C50" i="14"/>
  <c r="C51" i="14"/>
  <c r="C52" i="14"/>
  <c r="C53" i="14"/>
  <c r="C54" i="14"/>
  <c r="C55" i="14"/>
  <c r="C56" i="14"/>
  <c r="C57" i="14"/>
  <c r="C58" i="14"/>
  <c r="C59" i="14"/>
  <c r="C60" i="14"/>
  <c r="C61" i="14"/>
  <c r="C62" i="14"/>
  <c r="C63" i="14"/>
  <c r="C64" i="14"/>
  <c r="C65" i="14"/>
  <c r="C66" i="14"/>
  <c r="C67" i="14"/>
  <c r="C68" i="14"/>
  <c r="C69" i="14"/>
  <c r="C70" i="14"/>
  <c r="C71" i="14"/>
  <c r="C72" i="14"/>
  <c r="C73" i="14"/>
  <c r="C74" i="14"/>
  <c r="C75" i="14"/>
  <c r="C76" i="14"/>
  <c r="C77" i="14"/>
  <c r="C78" i="14"/>
  <c r="C79" i="14"/>
  <c r="C80" i="14"/>
  <c r="C81" i="14"/>
  <c r="C82" i="14"/>
  <c r="C83" i="14"/>
  <c r="C84" i="14"/>
  <c r="C85" i="14"/>
  <c r="C86" i="14"/>
  <c r="C87" i="14"/>
  <c r="C88" i="14"/>
  <c r="C89" i="14"/>
  <c r="C90" i="14"/>
  <c r="C91" i="14"/>
  <c r="C92" i="14"/>
  <c r="C93" i="14"/>
  <c r="C94" i="14"/>
  <c r="C95" i="14"/>
  <c r="C96" i="14"/>
  <c r="C97" i="14"/>
  <c r="C98" i="14"/>
  <c r="C99" i="14"/>
  <c r="C100" i="14"/>
  <c r="C101" i="14"/>
  <c r="C102" i="14"/>
  <c r="C103" i="14"/>
  <c r="C104" i="14"/>
  <c r="C105" i="14"/>
  <c r="C106" i="14"/>
  <c r="C107" i="14"/>
  <c r="C108" i="14"/>
  <c r="C109" i="14"/>
  <c r="C110" i="14"/>
  <c r="C111" i="14"/>
  <c r="C112" i="14"/>
  <c r="C113" i="14"/>
  <c r="C114" i="14"/>
  <c r="C115" i="14"/>
  <c r="C116" i="14"/>
  <c r="C117" i="14"/>
  <c r="C118" i="14"/>
  <c r="C119" i="14"/>
  <c r="C120" i="14"/>
  <c r="C121" i="14"/>
  <c r="C122" i="14"/>
  <c r="C123" i="14"/>
  <c r="C124" i="14"/>
  <c r="C125" i="14"/>
  <c r="C126" i="14"/>
  <c r="C127" i="14"/>
  <c r="C128" i="14"/>
  <c r="C129" i="14"/>
  <c r="C130" i="14"/>
  <c r="C131" i="14"/>
  <c r="C132" i="14"/>
  <c r="C133" i="14"/>
  <c r="C134" i="14"/>
  <c r="C135" i="14"/>
  <c r="C136" i="14"/>
  <c r="C137" i="14"/>
  <c r="C138" i="14"/>
  <c r="C139" i="14"/>
  <c r="C140" i="14"/>
  <c r="C141" i="14"/>
  <c r="C142" i="14"/>
  <c r="C143" i="14"/>
  <c r="C144" i="14"/>
  <c r="C145" i="14"/>
  <c r="C146" i="14"/>
  <c r="C147" i="14"/>
  <c r="C148" i="14"/>
  <c r="C149" i="14"/>
  <c r="C150" i="14"/>
  <c r="C151" i="14"/>
  <c r="C152" i="14"/>
  <c r="C153" i="14"/>
  <c r="C154" i="14"/>
  <c r="C155" i="14"/>
  <c r="C156" i="14"/>
  <c r="C157" i="14"/>
  <c r="C158" i="14"/>
  <c r="C159" i="14"/>
  <c r="C160" i="14"/>
  <c r="C161" i="14"/>
  <c r="C162" i="14"/>
  <c r="C163" i="14"/>
  <c r="C164" i="14"/>
  <c r="C165" i="14"/>
  <c r="C166" i="14"/>
  <c r="C167" i="14"/>
  <c r="C168" i="14"/>
  <c r="C169" i="14"/>
  <c r="C170" i="14"/>
  <c r="C171" i="14"/>
  <c r="C172" i="14"/>
  <c r="C173" i="14"/>
  <c r="C174" i="14"/>
  <c r="C175" i="14"/>
  <c r="C176" i="14"/>
  <c r="C177" i="14"/>
  <c r="C178" i="14"/>
  <c r="C179" i="14"/>
  <c r="C180" i="14"/>
  <c r="C181" i="14"/>
  <c r="C182" i="14"/>
  <c r="C183" i="14"/>
  <c r="C184" i="14"/>
  <c r="C185" i="14"/>
  <c r="C186" i="14"/>
  <c r="C187" i="14"/>
  <c r="C188" i="14"/>
  <c r="C189" i="14"/>
  <c r="C190" i="14"/>
  <c r="C191" i="14"/>
  <c r="C192" i="14"/>
  <c r="C193" i="14"/>
  <c r="C194" i="14"/>
  <c r="C195" i="14"/>
  <c r="C196" i="14"/>
  <c r="C197" i="14"/>
  <c r="C198" i="14"/>
  <c r="C199" i="14"/>
  <c r="C200" i="14"/>
  <c r="C201" i="14"/>
  <c r="C202" i="14"/>
  <c r="C203" i="14"/>
  <c r="C204" i="14"/>
  <c r="C205" i="14"/>
  <c r="C206" i="14"/>
  <c r="C207" i="14"/>
  <c r="C208" i="14"/>
  <c r="C209" i="14"/>
  <c r="C210" i="14"/>
  <c r="C211" i="14"/>
  <c r="C212" i="14"/>
  <c r="C213" i="14"/>
  <c r="C214" i="14"/>
  <c r="C215" i="14"/>
  <c r="C216" i="14"/>
  <c r="C217" i="14"/>
  <c r="C218" i="14"/>
  <c r="C219" i="14"/>
  <c r="C220" i="14"/>
  <c r="C221" i="14"/>
  <c r="C222" i="14"/>
  <c r="C223" i="14"/>
  <c r="C224" i="14"/>
  <c r="C225" i="14"/>
  <c r="C226" i="14"/>
  <c r="C227" i="14"/>
  <c r="C228" i="14"/>
  <c r="C229" i="14"/>
  <c r="C230" i="14"/>
  <c r="C231" i="14"/>
  <c r="C232" i="14"/>
  <c r="C233" i="14"/>
  <c r="C234" i="14"/>
  <c r="C235" i="14"/>
  <c r="C236" i="14"/>
  <c r="C237" i="14"/>
  <c r="C238" i="14"/>
  <c r="C239" i="14"/>
  <c r="C240" i="14"/>
  <c r="C241" i="14"/>
  <c r="C242" i="14"/>
  <c r="C243" i="14"/>
  <c r="C244" i="14"/>
  <c r="C245" i="14"/>
  <c r="C246" i="14"/>
  <c r="C247" i="14"/>
  <c r="C248" i="14"/>
  <c r="C249" i="14"/>
  <c r="C250" i="14"/>
  <c r="C251" i="14"/>
  <c r="C252" i="14"/>
  <c r="C253" i="14"/>
  <c r="C254" i="14"/>
  <c r="C255" i="14"/>
  <c r="C256" i="14"/>
  <c r="C257" i="14"/>
  <c r="C258" i="14"/>
  <c r="C259" i="14"/>
  <c r="C260" i="14"/>
  <c r="C261" i="14"/>
  <c r="C262" i="14"/>
  <c r="C263" i="14"/>
  <c r="C264" i="14"/>
  <c r="C265" i="14"/>
  <c r="C266" i="14"/>
  <c r="C267" i="14"/>
  <c r="C268" i="14"/>
  <c r="C269" i="14"/>
  <c r="C270" i="14"/>
  <c r="C271" i="14"/>
  <c r="C272" i="14"/>
  <c r="C273" i="14"/>
  <c r="C274" i="14"/>
  <c r="C275" i="14"/>
  <c r="C276" i="14"/>
  <c r="C277" i="14"/>
  <c r="C278" i="14"/>
  <c r="C279" i="14"/>
  <c r="C280" i="14"/>
  <c r="C281" i="14"/>
  <c r="C282" i="14"/>
  <c r="C283" i="14"/>
  <c r="C284" i="14"/>
  <c r="C285" i="14"/>
  <c r="C286" i="14"/>
  <c r="C287" i="14"/>
  <c r="C288" i="14"/>
  <c r="C289" i="14"/>
  <c r="C290" i="14"/>
  <c r="C291" i="14"/>
  <c r="C292" i="14"/>
  <c r="C293" i="14"/>
  <c r="C294" i="14"/>
  <c r="C295" i="14"/>
  <c r="C296" i="14"/>
  <c r="C297" i="14"/>
  <c r="C298" i="14"/>
  <c r="C299" i="14"/>
  <c r="C300" i="14"/>
  <c r="C301" i="14"/>
  <c r="C302" i="14"/>
  <c r="C303" i="14"/>
  <c r="C304" i="14"/>
  <c r="C305" i="14"/>
  <c r="C306" i="14"/>
  <c r="C307" i="14"/>
  <c r="C308" i="14"/>
  <c r="C309" i="14"/>
  <c r="C310" i="14"/>
  <c r="C311" i="14"/>
  <c r="C312" i="14"/>
  <c r="C313" i="14"/>
  <c r="C314" i="14"/>
  <c r="C315" i="14"/>
  <c r="C316" i="14"/>
  <c r="C317" i="14"/>
  <c r="C318" i="14"/>
  <c r="C319" i="14"/>
  <c r="C320" i="14"/>
  <c r="C321" i="14"/>
  <c r="C322" i="14"/>
  <c r="C323" i="14"/>
  <c r="C324" i="14"/>
  <c r="C325" i="14"/>
  <c r="C326" i="14"/>
  <c r="C327" i="14"/>
  <c r="C328" i="14"/>
  <c r="C329" i="14"/>
  <c r="C330" i="14"/>
  <c r="C331" i="14"/>
  <c r="C332" i="14"/>
  <c r="C333" i="14"/>
  <c r="C334" i="14"/>
  <c r="C335" i="14"/>
  <c r="C336" i="14"/>
  <c r="C337" i="14"/>
  <c r="C338" i="14"/>
  <c r="C339" i="14"/>
  <c r="C340" i="14"/>
  <c r="C341" i="14"/>
  <c r="C342" i="14"/>
  <c r="C343" i="14"/>
  <c r="C344" i="14"/>
  <c r="C345" i="14"/>
  <c r="C346" i="14"/>
  <c r="C347" i="14"/>
  <c r="C348" i="14"/>
  <c r="C349" i="14"/>
  <c r="C350" i="14"/>
  <c r="C351" i="14"/>
  <c r="C352" i="14"/>
  <c r="C353" i="14"/>
  <c r="C354" i="14"/>
  <c r="C355" i="14"/>
  <c r="C356" i="14"/>
  <c r="C357" i="14"/>
  <c r="C358" i="14"/>
  <c r="C359" i="14"/>
  <c r="C360" i="14"/>
  <c r="C361" i="14"/>
  <c r="C362" i="14"/>
  <c r="C363" i="14"/>
  <c r="C364" i="14"/>
  <c r="C365" i="14"/>
  <c r="C366" i="14"/>
  <c r="C367" i="14"/>
  <c r="C368" i="14"/>
  <c r="C369" i="14"/>
  <c r="C370" i="14"/>
  <c r="C371" i="14"/>
  <c r="C372" i="14"/>
  <c r="C373" i="14"/>
  <c r="C374" i="14"/>
  <c r="C375" i="14"/>
  <c r="C376" i="14"/>
  <c r="C377" i="14"/>
  <c r="C378" i="14"/>
  <c r="C379" i="14"/>
  <c r="C380" i="14"/>
  <c r="C381" i="14"/>
  <c r="C382" i="14"/>
  <c r="C383" i="14"/>
  <c r="C384" i="14"/>
  <c r="C385" i="14"/>
  <c r="C386" i="14"/>
  <c r="C387" i="14"/>
  <c r="C388" i="14"/>
  <c r="C389" i="14"/>
  <c r="C390" i="14"/>
  <c r="C391" i="14"/>
  <c r="C392" i="14"/>
  <c r="C393" i="14"/>
  <c r="C394" i="14"/>
  <c r="C395" i="14"/>
  <c r="C396" i="14"/>
  <c r="C397" i="14"/>
  <c r="C398" i="14"/>
  <c r="C399" i="14"/>
  <c r="C400" i="14"/>
  <c r="C401" i="14"/>
  <c r="C402" i="14"/>
  <c r="C403" i="14"/>
  <c r="C404" i="14"/>
  <c r="C405" i="14"/>
  <c r="C406" i="14"/>
  <c r="C407" i="14"/>
  <c r="C408" i="14"/>
  <c r="C409" i="14"/>
  <c r="C410" i="14"/>
  <c r="C411" i="14"/>
  <c r="C412" i="14"/>
  <c r="C413" i="14"/>
  <c r="C414" i="14"/>
  <c r="C415" i="14"/>
  <c r="C416" i="14"/>
  <c r="C417" i="14"/>
  <c r="C418" i="14"/>
  <c r="C419" i="14"/>
  <c r="C420" i="14"/>
  <c r="C421" i="14"/>
  <c r="C422" i="14"/>
  <c r="C423" i="14"/>
  <c r="C424" i="14"/>
  <c r="C425" i="14"/>
  <c r="C426" i="14"/>
  <c r="C427" i="14"/>
  <c r="C428" i="14"/>
  <c r="C429" i="14"/>
  <c r="C430" i="14"/>
  <c r="C431" i="14"/>
  <c r="C432" i="14"/>
  <c r="C433" i="14"/>
  <c r="C434" i="14"/>
  <c r="C435" i="14"/>
  <c r="C436" i="14"/>
  <c r="C437" i="14"/>
  <c r="C438" i="14"/>
  <c r="C439" i="14"/>
  <c r="C440" i="14"/>
  <c r="C441" i="14"/>
  <c r="C442" i="14"/>
  <c r="C443" i="14"/>
  <c r="C444" i="14"/>
  <c r="C445" i="14"/>
  <c r="C446" i="14"/>
  <c r="C447" i="14"/>
  <c r="C448" i="14"/>
  <c r="C449" i="14"/>
  <c r="C450" i="14"/>
  <c r="C451" i="14"/>
  <c r="C452" i="14"/>
  <c r="C453" i="14"/>
  <c r="C454" i="14"/>
  <c r="C455" i="14"/>
  <c r="C456" i="14"/>
  <c r="C457" i="14"/>
  <c r="C458" i="14"/>
  <c r="C459" i="14"/>
  <c r="C460" i="14"/>
  <c r="C461" i="14"/>
  <c r="C462" i="14"/>
  <c r="C463" i="14"/>
  <c r="C464" i="14"/>
  <c r="C465" i="14"/>
  <c r="C466" i="14"/>
  <c r="C467" i="14"/>
  <c r="C468" i="14"/>
  <c r="C469" i="14"/>
  <c r="C470" i="14"/>
  <c r="C471" i="14"/>
  <c r="C472" i="14"/>
  <c r="C473" i="14"/>
  <c r="C474" i="14"/>
  <c r="C475" i="14"/>
  <c r="C476" i="14"/>
  <c r="C477" i="14"/>
  <c r="C478" i="14"/>
  <c r="C479" i="14"/>
  <c r="C480" i="14"/>
  <c r="C481" i="14"/>
  <c r="C482" i="14"/>
  <c r="C483" i="14"/>
  <c r="C484" i="14"/>
  <c r="C485" i="14"/>
  <c r="C486" i="14"/>
  <c r="C487" i="14"/>
  <c r="C488" i="14"/>
  <c r="C489" i="14"/>
  <c r="C490" i="14"/>
  <c r="C491" i="14"/>
  <c r="C492" i="14"/>
  <c r="C493" i="14"/>
  <c r="C494" i="14"/>
  <c r="C495" i="14"/>
  <c r="C496" i="14"/>
  <c r="C497" i="14"/>
  <c r="C498" i="14"/>
  <c r="C499" i="14"/>
  <c r="C500" i="14"/>
  <c r="C501" i="14"/>
  <c r="C502" i="14"/>
  <c r="C503" i="14"/>
  <c r="C504" i="14"/>
  <c r="C505" i="14"/>
  <c r="C506" i="14"/>
  <c r="C507" i="14"/>
  <c r="C508" i="14"/>
  <c r="C509" i="14"/>
  <c r="C510" i="14"/>
  <c r="C511" i="14"/>
  <c r="C512" i="14"/>
  <c r="C513" i="14"/>
  <c r="C514" i="14"/>
  <c r="C515" i="14"/>
  <c r="C516" i="14"/>
  <c r="C517" i="14"/>
  <c r="C518" i="14"/>
  <c r="C519" i="14"/>
  <c r="C520" i="14"/>
  <c r="C521" i="14"/>
  <c r="C522" i="14"/>
  <c r="C523" i="14"/>
  <c r="C524" i="14"/>
  <c r="C525" i="14"/>
  <c r="C526" i="14"/>
  <c r="C527" i="14"/>
  <c r="C528" i="14"/>
  <c r="C529" i="14"/>
  <c r="C530" i="14"/>
  <c r="C531" i="14"/>
  <c r="C532" i="14"/>
  <c r="C533" i="14"/>
  <c r="C534" i="14"/>
  <c r="C535" i="14"/>
  <c r="C536" i="14"/>
  <c r="C537" i="14"/>
  <c r="C538" i="14"/>
  <c r="C539" i="14"/>
  <c r="C540" i="14"/>
  <c r="C541" i="14"/>
  <c r="C542" i="14"/>
  <c r="C543" i="14"/>
  <c r="C544" i="14"/>
  <c r="C545" i="14"/>
  <c r="C546" i="14"/>
  <c r="C547" i="14"/>
  <c r="C548" i="14"/>
  <c r="C549" i="14"/>
  <c r="C550" i="14"/>
  <c r="C551" i="14"/>
  <c r="C552" i="14"/>
  <c r="C553" i="14"/>
  <c r="C554" i="14"/>
  <c r="C555" i="14"/>
  <c r="C556" i="14"/>
  <c r="C557" i="14"/>
  <c r="C558" i="14"/>
  <c r="C559" i="14"/>
  <c r="C560" i="14"/>
  <c r="C561" i="14"/>
  <c r="C562" i="14"/>
  <c r="C563" i="14"/>
  <c r="C564" i="14"/>
  <c r="C565" i="14"/>
  <c r="C566" i="14"/>
  <c r="C567" i="14"/>
  <c r="C568" i="14"/>
  <c r="C569" i="14"/>
  <c r="C570" i="14"/>
  <c r="C571" i="14"/>
  <c r="C572" i="14"/>
  <c r="C573" i="14"/>
  <c r="C574" i="14"/>
  <c r="C575" i="14"/>
  <c r="C576" i="14"/>
  <c r="C577" i="14"/>
  <c r="C578" i="14"/>
  <c r="C579" i="14"/>
  <c r="C580" i="14"/>
  <c r="C581" i="14"/>
  <c r="C582" i="14"/>
  <c r="C583" i="14"/>
  <c r="C584" i="14"/>
  <c r="C585" i="14"/>
  <c r="C586" i="14"/>
  <c r="C587" i="14"/>
  <c r="C588" i="14"/>
  <c r="C589" i="14"/>
  <c r="C590" i="14"/>
  <c r="C591" i="14"/>
  <c r="C592" i="14"/>
  <c r="C593" i="14"/>
  <c r="C594" i="14"/>
  <c r="C595" i="14"/>
  <c r="C596" i="14"/>
  <c r="C597" i="14"/>
  <c r="C598" i="14"/>
  <c r="C599" i="14"/>
  <c r="C600" i="14"/>
  <c r="C601" i="14"/>
  <c r="C602" i="14"/>
  <c r="C603" i="14"/>
  <c r="C604" i="14"/>
  <c r="C605" i="14"/>
  <c r="C606" i="14"/>
  <c r="C607" i="14"/>
  <c r="C608" i="14"/>
  <c r="C609" i="14"/>
  <c r="C610" i="14"/>
  <c r="C611" i="14"/>
  <c r="C612" i="14"/>
  <c r="C613" i="14"/>
  <c r="C614" i="14"/>
  <c r="C615" i="14"/>
  <c r="C616" i="14"/>
  <c r="C617" i="14"/>
  <c r="C618" i="14"/>
  <c r="C619" i="14"/>
  <c r="C620" i="14"/>
  <c r="C621" i="14"/>
  <c r="C622" i="14"/>
  <c r="C623" i="14"/>
  <c r="C624" i="14"/>
  <c r="C625" i="14"/>
  <c r="C626" i="14"/>
  <c r="C627" i="14"/>
  <c r="C628" i="14"/>
  <c r="C629" i="14"/>
  <c r="C630" i="14"/>
  <c r="C631" i="14"/>
  <c r="C632" i="14"/>
  <c r="C633" i="14"/>
  <c r="C634" i="14"/>
  <c r="C635" i="14"/>
  <c r="C636" i="14"/>
  <c r="C637" i="14"/>
  <c r="C638" i="14"/>
  <c r="C639" i="14"/>
  <c r="C640" i="14"/>
  <c r="C641" i="14"/>
  <c r="C642" i="14"/>
  <c r="C643" i="14"/>
  <c r="C644" i="14"/>
  <c r="C645" i="14"/>
  <c r="C646" i="14"/>
  <c r="C647" i="14"/>
  <c r="C648" i="14"/>
  <c r="C649" i="14"/>
  <c r="C650" i="14"/>
  <c r="C651" i="14"/>
  <c r="C652" i="14"/>
  <c r="C653" i="14"/>
  <c r="C654" i="14"/>
  <c r="C655" i="14"/>
  <c r="C656" i="14"/>
  <c r="C657" i="14"/>
  <c r="C658" i="14"/>
  <c r="C659" i="14"/>
  <c r="C660" i="14"/>
  <c r="C661" i="14"/>
  <c r="C3" i="14"/>
  <c r="C4" i="14"/>
  <c r="C5" i="14"/>
  <c r="C6" i="14"/>
  <c r="C7" i="14"/>
  <c r="C8" i="14"/>
  <c r="C9" i="14"/>
  <c r="C10" i="14"/>
  <c r="C11" i="14"/>
  <c r="C12" i="14"/>
  <c r="C13" i="14"/>
  <c r="C14" i="14"/>
  <c r="C15" i="14"/>
  <c r="C16" i="14"/>
  <c r="C2" i="14"/>
  <c r="D495" i="14"/>
  <c r="D497" i="14"/>
  <c r="D498" i="14"/>
  <c r="D499" i="14"/>
  <c r="D500" i="14"/>
  <c r="D507" i="14"/>
  <c r="D518" i="14"/>
  <c r="D510" i="14"/>
  <c r="D511" i="14"/>
  <c r="D513" i="14"/>
  <c r="D514" i="14"/>
  <c r="D525" i="14"/>
  <c r="D526" i="14"/>
  <c r="D527" i="14"/>
  <c r="D536" i="14"/>
  <c r="D538" i="14"/>
  <c r="D539" i="14"/>
  <c r="D540" i="14"/>
  <c r="D605" i="14"/>
  <c r="D607" i="14"/>
  <c r="D608" i="14"/>
  <c r="D609" i="14"/>
  <c r="D610" i="14"/>
  <c r="D611" i="14"/>
  <c r="D612" i="14"/>
  <c r="D613" i="14"/>
  <c r="D614" i="14"/>
  <c r="D631" i="14"/>
  <c r="D633" i="14"/>
  <c r="D634" i="14"/>
  <c r="D635" i="14"/>
  <c r="D294" i="14"/>
  <c r="D298" i="14"/>
  <c r="D4" i="14"/>
  <c r="D5" i="14"/>
  <c r="D6" i="14"/>
  <c r="D7" i="14"/>
  <c r="D8" i="14"/>
  <c r="D9" i="14"/>
  <c r="D10" i="14"/>
  <c r="D11" i="14"/>
  <c r="D12" i="14"/>
  <c r="D13" i="14"/>
  <c r="D14" i="14"/>
  <c r="D15" i="14"/>
  <c r="D16" i="14"/>
  <c r="D17" i="14"/>
  <c r="D18" i="14"/>
  <c r="D19" i="14"/>
  <c r="D20" i="14"/>
  <c r="D21" i="14"/>
  <c r="D22" i="14"/>
  <c r="D23" i="14"/>
  <c r="D24" i="14"/>
  <c r="D25" i="14"/>
  <c r="D26" i="14"/>
  <c r="D27" i="14"/>
  <c r="D28" i="14"/>
  <c r="D29" i="14"/>
  <c r="D30" i="14"/>
  <c r="D31" i="14"/>
  <c r="D32" i="14"/>
  <c r="D33" i="14"/>
  <c r="D34" i="14"/>
  <c r="D35" i="14"/>
  <c r="D36" i="14"/>
  <c r="D37" i="14"/>
  <c r="D38" i="14"/>
  <c r="D39" i="14"/>
  <c r="D40" i="14"/>
  <c r="D41" i="14"/>
  <c r="D42" i="14"/>
  <c r="D43" i="14"/>
  <c r="D44" i="14"/>
  <c r="D45" i="14"/>
  <c r="D46" i="14"/>
  <c r="D47" i="14"/>
  <c r="D48" i="14"/>
  <c r="D49" i="14"/>
  <c r="D50" i="14"/>
  <c r="D51" i="14"/>
  <c r="D52" i="14"/>
  <c r="D53" i="14"/>
  <c r="D54" i="14"/>
  <c r="D55" i="14"/>
  <c r="D56" i="14"/>
  <c r="D57" i="14"/>
  <c r="D58" i="14"/>
  <c r="D59" i="14"/>
  <c r="D60" i="14"/>
  <c r="D61" i="14"/>
  <c r="D62" i="14"/>
  <c r="D63" i="14"/>
  <c r="D64" i="14"/>
  <c r="D65" i="14"/>
  <c r="D66" i="14"/>
  <c r="D67" i="14"/>
  <c r="D68" i="14"/>
  <c r="D69" i="14"/>
  <c r="D70" i="14"/>
  <c r="D71" i="14"/>
  <c r="D72" i="14"/>
  <c r="D73" i="14"/>
  <c r="D74" i="14"/>
  <c r="D75" i="14"/>
  <c r="D77" i="14"/>
  <c r="D78" i="14"/>
  <c r="D80" i="14"/>
  <c r="D81" i="14"/>
  <c r="D83" i="14"/>
  <c r="D84" i="14"/>
  <c r="D85" i="14"/>
  <c r="D86" i="14"/>
  <c r="D87" i="14"/>
  <c r="D88" i="14"/>
  <c r="D89" i="14"/>
  <c r="D90" i="14"/>
  <c r="D91" i="14"/>
  <c r="D92" i="14"/>
  <c r="D93" i="14"/>
  <c r="D94" i="14"/>
  <c r="D95" i="14"/>
  <c r="D96" i="14"/>
  <c r="D97" i="14"/>
  <c r="D98" i="14"/>
  <c r="D99" i="14"/>
  <c r="D100" i="14"/>
  <c r="D101" i="14"/>
  <c r="D102" i="14"/>
  <c r="D103" i="14"/>
  <c r="D104" i="14"/>
  <c r="D105" i="14"/>
  <c r="D106" i="14"/>
  <c r="D107" i="14"/>
  <c r="D108" i="14"/>
  <c r="D110" i="14"/>
  <c r="D111" i="14"/>
  <c r="D113" i="14"/>
  <c r="D114" i="14"/>
  <c r="D116" i="14"/>
  <c r="D117" i="14"/>
  <c r="D118" i="14"/>
  <c r="D119" i="14"/>
  <c r="D120" i="14"/>
  <c r="D121" i="14"/>
  <c r="D122" i="14"/>
  <c r="D123" i="14"/>
  <c r="D124" i="14"/>
  <c r="D125" i="14"/>
  <c r="D126" i="14"/>
  <c r="D127" i="14"/>
  <c r="D128" i="14"/>
  <c r="D129" i="14"/>
  <c r="D130" i="14"/>
  <c r="D131" i="14"/>
  <c r="D132" i="14"/>
  <c r="D133" i="14"/>
  <c r="D134" i="14"/>
  <c r="D135" i="14"/>
  <c r="D136" i="14"/>
  <c r="D137" i="14"/>
  <c r="D138" i="14"/>
  <c r="D139" i="14"/>
  <c r="D140" i="14"/>
  <c r="D141" i="14"/>
  <c r="D142" i="14"/>
  <c r="D143" i="14"/>
  <c r="D144" i="14"/>
  <c r="D145" i="14"/>
  <c r="D146" i="14"/>
  <c r="D147" i="14"/>
  <c r="D148" i="14"/>
  <c r="D149" i="14"/>
  <c r="D150" i="14"/>
  <c r="D152" i="14"/>
  <c r="D153" i="14"/>
  <c r="D155" i="14"/>
  <c r="D156" i="14"/>
  <c r="D158" i="14"/>
  <c r="D159" i="14"/>
  <c r="D160" i="14"/>
  <c r="D161" i="14"/>
  <c r="D162" i="14"/>
  <c r="D163" i="14"/>
  <c r="D164" i="14"/>
  <c r="D165" i="14"/>
  <c r="D166" i="14"/>
  <c r="D167" i="14"/>
  <c r="D168" i="14"/>
  <c r="D169" i="14"/>
  <c r="D170" i="14"/>
  <c r="D171" i="14"/>
  <c r="D172" i="14"/>
  <c r="D173" i="14"/>
  <c r="D174" i="14"/>
  <c r="D175" i="14"/>
  <c r="D176" i="14"/>
  <c r="D177" i="14"/>
  <c r="D178" i="14"/>
  <c r="D179" i="14"/>
  <c r="D180" i="14"/>
  <c r="D181" i="14"/>
  <c r="D183" i="14"/>
  <c r="D184" i="14"/>
  <c r="D186" i="14"/>
  <c r="D187" i="14"/>
  <c r="D189" i="14"/>
  <c r="D190" i="14"/>
  <c r="D191" i="14"/>
  <c r="D192" i="14"/>
  <c r="D193" i="14"/>
  <c r="D194" i="14"/>
  <c r="D195" i="14"/>
  <c r="D196" i="14"/>
  <c r="D197" i="14"/>
  <c r="D198" i="14"/>
  <c r="D199" i="14"/>
  <c r="D200" i="14"/>
  <c r="D201" i="14"/>
  <c r="D202" i="14"/>
  <c r="D203" i="14"/>
  <c r="D204" i="14"/>
  <c r="D205" i="14"/>
  <c r="D206" i="14"/>
  <c r="D207" i="14"/>
  <c r="D208" i="14"/>
  <c r="D209" i="14"/>
  <c r="D210" i="14"/>
  <c r="D211" i="14"/>
  <c r="D212" i="14"/>
  <c r="D214" i="14"/>
  <c r="D215" i="14"/>
  <c r="D217" i="14"/>
  <c r="D218" i="14"/>
  <c r="D220" i="14"/>
  <c r="D221" i="14"/>
  <c r="D222" i="14"/>
  <c r="D223" i="14"/>
  <c r="D224" i="14"/>
  <c r="D225" i="14"/>
  <c r="D226" i="14"/>
  <c r="D227" i="14"/>
  <c r="D228" i="14"/>
  <c r="D229" i="14"/>
  <c r="D230" i="14"/>
  <c r="D231" i="14"/>
  <c r="D232" i="14"/>
  <c r="D233" i="14"/>
  <c r="D234" i="14"/>
  <c r="D235" i="14"/>
  <c r="D236" i="14"/>
  <c r="D237" i="14"/>
  <c r="D238" i="14"/>
  <c r="D239" i="14"/>
  <c r="D241" i="14"/>
  <c r="D242" i="14"/>
  <c r="D244" i="14"/>
  <c r="D245" i="14"/>
  <c r="D247" i="14"/>
  <c r="D248" i="14"/>
  <c r="D249" i="14"/>
  <c r="D250" i="14"/>
  <c r="D251" i="14"/>
  <c r="D252" i="14"/>
  <c r="D253" i="14"/>
  <c r="D254" i="14"/>
  <c r="D255" i="14"/>
  <c r="D256" i="14"/>
  <c r="D257" i="14"/>
  <c r="D258" i="14"/>
  <c r="D259" i="14"/>
  <c r="D260" i="14"/>
  <c r="D261" i="14"/>
  <c r="D262" i="14"/>
  <c r="D263" i="14"/>
  <c r="D264" i="14"/>
  <c r="D265" i="14"/>
  <c r="D266" i="14"/>
  <c r="D267" i="14"/>
  <c r="D268" i="14"/>
  <c r="D269" i="14"/>
  <c r="D270" i="14"/>
  <c r="D271" i="14"/>
  <c r="D272" i="14"/>
  <c r="D273" i="14"/>
  <c r="D274" i="14"/>
  <c r="D275" i="14"/>
  <c r="D276" i="14"/>
  <c r="D277" i="14"/>
  <c r="D278" i="14"/>
  <c r="D279" i="14"/>
  <c r="D280" i="14"/>
  <c r="D281" i="14"/>
  <c r="D282" i="14"/>
  <c r="D283" i="14"/>
  <c r="D284" i="14"/>
  <c r="D285" i="14"/>
  <c r="D286" i="14"/>
  <c r="D287" i="14"/>
  <c r="D288" i="14"/>
  <c r="D289" i="14"/>
  <c r="D290" i="14"/>
  <c r="D291" i="14"/>
  <c r="D292" i="14"/>
  <c r="D293" i="14"/>
  <c r="D295" i="14"/>
  <c r="D296" i="14"/>
  <c r="D297" i="14"/>
  <c r="D299" i="14"/>
  <c r="D300" i="14"/>
  <c r="D301" i="14"/>
  <c r="D302" i="14"/>
  <c r="D303" i="14"/>
  <c r="D304" i="14"/>
  <c r="D305" i="14"/>
  <c r="D306" i="14"/>
  <c r="D307" i="14"/>
  <c r="D308" i="14"/>
  <c r="D309" i="14"/>
  <c r="D310" i="14"/>
  <c r="D311" i="14"/>
  <c r="D312" i="14"/>
  <c r="D313" i="14"/>
  <c r="D314" i="14"/>
  <c r="D315" i="14"/>
  <c r="D316" i="14"/>
  <c r="D317" i="14"/>
  <c r="D318" i="14"/>
  <c r="D319" i="14"/>
  <c r="D320" i="14"/>
  <c r="D321" i="14"/>
  <c r="D322" i="14"/>
  <c r="D323" i="14"/>
  <c r="D324" i="14"/>
  <c r="D325" i="14"/>
  <c r="D326" i="14"/>
  <c r="D327" i="14"/>
  <c r="D328" i="14"/>
  <c r="D329" i="14"/>
  <c r="D330" i="14"/>
  <c r="D331" i="14"/>
  <c r="D332" i="14"/>
  <c r="D333" i="14"/>
  <c r="D334" i="14"/>
  <c r="D335" i="14"/>
  <c r="D336" i="14"/>
  <c r="D337" i="14"/>
  <c r="D338" i="14"/>
  <c r="D339" i="14"/>
  <c r="D340" i="14"/>
  <c r="D341" i="14"/>
  <c r="D342" i="14"/>
  <c r="D343" i="14"/>
  <c r="D344" i="14"/>
  <c r="D345" i="14"/>
  <c r="D346" i="14"/>
  <c r="D347" i="14"/>
  <c r="D348" i="14"/>
  <c r="D349" i="14"/>
  <c r="D350" i="14"/>
  <c r="D351" i="14"/>
  <c r="D352" i="14"/>
  <c r="D353" i="14"/>
  <c r="D354" i="14"/>
  <c r="D355" i="14"/>
  <c r="D356" i="14"/>
  <c r="D357" i="14"/>
  <c r="D358" i="14"/>
  <c r="D359" i="14"/>
  <c r="D360" i="14"/>
  <c r="D361" i="14"/>
  <c r="D362" i="14"/>
  <c r="D363" i="14"/>
  <c r="D364" i="14"/>
  <c r="D365" i="14"/>
  <c r="D366" i="14"/>
  <c r="D367" i="14"/>
  <c r="D368" i="14"/>
  <c r="D369" i="14"/>
  <c r="D370" i="14"/>
  <c r="D371" i="14"/>
  <c r="D372" i="14"/>
  <c r="D373" i="14"/>
  <c r="D374" i="14"/>
  <c r="D375" i="14"/>
  <c r="D376" i="14"/>
  <c r="D377" i="14"/>
  <c r="D378" i="14"/>
  <c r="D379" i="14"/>
  <c r="D380" i="14"/>
  <c r="D381" i="14"/>
  <c r="D382" i="14"/>
  <c r="D383" i="14"/>
  <c r="D384" i="14"/>
  <c r="D385" i="14"/>
  <c r="D386" i="14"/>
  <c r="D387" i="14"/>
  <c r="D388" i="14"/>
  <c r="D389" i="14"/>
  <c r="D390" i="14"/>
  <c r="D391" i="14"/>
  <c r="D392" i="14"/>
  <c r="D393" i="14"/>
  <c r="D394" i="14"/>
  <c r="D395" i="14"/>
  <c r="D396" i="14"/>
  <c r="D397" i="14"/>
  <c r="D398" i="14"/>
  <c r="D399" i="14"/>
  <c r="D400" i="14"/>
  <c r="D401" i="14"/>
  <c r="D402" i="14"/>
  <c r="D403" i="14"/>
  <c r="D404" i="14"/>
  <c r="D405" i="14"/>
  <c r="D406" i="14"/>
  <c r="D407" i="14"/>
  <c r="D408" i="14"/>
  <c r="D409" i="14"/>
  <c r="D410" i="14"/>
  <c r="D411" i="14"/>
  <c r="D412" i="14"/>
  <c r="D413" i="14"/>
  <c r="D414" i="14"/>
  <c r="D415" i="14"/>
  <c r="D416" i="14"/>
  <c r="D417" i="14"/>
  <c r="D418" i="14"/>
  <c r="D419" i="14"/>
  <c r="D420" i="14"/>
  <c r="D421" i="14"/>
  <c r="D422" i="14"/>
  <c r="D423" i="14"/>
  <c r="D424" i="14"/>
  <c r="D425" i="14"/>
  <c r="D426" i="14"/>
  <c r="D427" i="14"/>
  <c r="D428" i="14"/>
  <c r="D429" i="14"/>
  <c r="D430" i="14"/>
  <c r="D431" i="14"/>
  <c r="D432" i="14"/>
  <c r="D433" i="14"/>
  <c r="D434" i="14"/>
  <c r="D435" i="14"/>
  <c r="D436" i="14"/>
  <c r="D437" i="14"/>
  <c r="D438" i="14"/>
  <c r="D439" i="14"/>
  <c r="D440" i="14"/>
  <c r="D441" i="14"/>
  <c r="D442" i="14"/>
  <c r="D443" i="14"/>
  <c r="D444" i="14"/>
  <c r="D445" i="14"/>
  <c r="D446" i="14"/>
  <c r="D447" i="14"/>
  <c r="D448" i="14"/>
  <c r="D449" i="14"/>
  <c r="D450" i="14"/>
  <c r="D451" i="14"/>
  <c r="D452" i="14"/>
  <c r="D453" i="14"/>
  <c r="D454" i="14"/>
  <c r="D455" i="14"/>
  <c r="D456" i="14"/>
  <c r="D457" i="14"/>
  <c r="D458" i="14"/>
  <c r="D459" i="14"/>
  <c r="D460" i="14"/>
  <c r="D461" i="14"/>
  <c r="D462" i="14"/>
  <c r="D463" i="14"/>
  <c r="D464" i="14"/>
  <c r="D465" i="14"/>
  <c r="D466" i="14"/>
  <c r="D467" i="14"/>
  <c r="D468" i="14"/>
  <c r="D469" i="14"/>
  <c r="D470" i="14"/>
  <c r="D471" i="14"/>
  <c r="D472" i="14"/>
  <c r="D487" i="14"/>
  <c r="D488" i="14"/>
  <c r="D489" i="14"/>
  <c r="D490" i="14"/>
  <c r="D491" i="14"/>
  <c r="D492" i="14"/>
  <c r="D493" i="14"/>
  <c r="D494" i="14"/>
  <c r="D496" i="14"/>
  <c r="D501" i="14"/>
  <c r="D502" i="14"/>
  <c r="D503" i="14"/>
  <c r="D504" i="14"/>
  <c r="D505" i="14"/>
  <c r="D506" i="14"/>
  <c r="D509" i="14"/>
  <c r="D512" i="14"/>
  <c r="D519" i="14"/>
  <c r="D520" i="14"/>
  <c r="D521" i="14"/>
  <c r="D522" i="14"/>
  <c r="D523" i="14"/>
  <c r="D524" i="14"/>
  <c r="D528" i="14"/>
  <c r="D529" i="14"/>
  <c r="D530" i="14"/>
  <c r="D531" i="14"/>
  <c r="D532" i="14"/>
  <c r="D533" i="14"/>
  <c r="D534" i="14"/>
  <c r="D535" i="14"/>
  <c r="D537" i="14"/>
  <c r="D541" i="14"/>
  <c r="D542" i="14"/>
  <c r="D543" i="14"/>
  <c r="D544" i="14"/>
  <c r="D545" i="14"/>
  <c r="D546" i="14"/>
  <c r="D547" i="14"/>
  <c r="D548" i="14"/>
  <c r="D549" i="14"/>
  <c r="D550" i="14"/>
  <c r="D551" i="14"/>
  <c r="D552" i="14"/>
  <c r="D553" i="14"/>
  <c r="D554" i="14"/>
  <c r="D555" i="14"/>
  <c r="D556" i="14"/>
  <c r="D557" i="14"/>
  <c r="D558" i="14"/>
  <c r="D559" i="14"/>
  <c r="D560" i="14"/>
  <c r="D561" i="14"/>
  <c r="D562" i="14"/>
  <c r="D563" i="14"/>
  <c r="D564" i="14"/>
  <c r="D565" i="14"/>
  <c r="D566" i="14"/>
  <c r="D567" i="14"/>
  <c r="D568" i="14"/>
  <c r="D569" i="14"/>
  <c r="D570" i="14"/>
  <c r="D571" i="14"/>
  <c r="D572" i="14"/>
  <c r="D573" i="14"/>
  <c r="D574" i="14"/>
  <c r="D575" i="14"/>
  <c r="D576" i="14"/>
  <c r="D577" i="14"/>
  <c r="D578" i="14"/>
  <c r="D579" i="14"/>
  <c r="D580" i="14"/>
  <c r="D581" i="14"/>
  <c r="D582" i="14"/>
  <c r="D583" i="14"/>
  <c r="D584" i="14"/>
  <c r="D585" i="14"/>
  <c r="D586" i="14"/>
  <c r="D587" i="14"/>
  <c r="D588" i="14"/>
  <c r="D589" i="14"/>
  <c r="D590" i="14"/>
  <c r="D591" i="14"/>
  <c r="D592" i="14"/>
  <c r="D593" i="14"/>
  <c r="D594" i="14"/>
  <c r="D595" i="14"/>
  <c r="D596" i="14"/>
  <c r="D597" i="14"/>
  <c r="D598" i="14"/>
  <c r="D599" i="14"/>
  <c r="D600" i="14"/>
  <c r="D601" i="14"/>
  <c r="D602" i="14"/>
  <c r="D603" i="14"/>
  <c r="D604" i="14"/>
  <c r="D606" i="14"/>
  <c r="D615" i="14"/>
  <c r="D616" i="14"/>
  <c r="D617" i="14"/>
  <c r="D618" i="14"/>
  <c r="D619" i="14"/>
  <c r="D620" i="14"/>
  <c r="D621" i="14"/>
  <c r="D622" i="14"/>
  <c r="D623" i="14"/>
  <c r="D624" i="14"/>
  <c r="D625" i="14"/>
  <c r="D626" i="14"/>
  <c r="D627" i="14"/>
  <c r="D628" i="14"/>
  <c r="D629" i="14"/>
  <c r="D630" i="14"/>
  <c r="D632" i="14"/>
  <c r="D636" i="14"/>
  <c r="D637" i="14"/>
  <c r="D638" i="14"/>
  <c r="D639" i="14"/>
  <c r="D640" i="14"/>
  <c r="D641" i="14"/>
  <c r="D642" i="14"/>
  <c r="D643" i="14"/>
  <c r="D644" i="14"/>
  <c r="D645" i="14"/>
  <c r="D646" i="14"/>
  <c r="D647" i="14"/>
  <c r="D648" i="14"/>
  <c r="D649" i="14"/>
  <c r="D650" i="14"/>
  <c r="D651" i="14"/>
  <c r="D652" i="14"/>
  <c r="D653" i="14"/>
  <c r="D654" i="14"/>
  <c r="D655" i="14"/>
  <c r="D656" i="14"/>
  <c r="D657" i="14"/>
  <c r="D658" i="14"/>
  <c r="D659" i="14"/>
  <c r="D660" i="14"/>
  <c r="D661" i="14"/>
  <c r="D3" i="14"/>
  <c r="D517" i="14" l="1"/>
  <c r="D516" i="14"/>
  <c r="D515" i="14"/>
  <c r="D508" i="14"/>
  <c r="A500" i="14"/>
  <c r="A501" i="14"/>
  <c r="A508" i="14"/>
  <c r="A509" i="14"/>
  <c r="A518" i="14"/>
  <c r="A519" i="14"/>
  <c r="A528" i="14"/>
  <c r="A529" i="14"/>
  <c r="A532" i="14"/>
  <c r="A533" i="14"/>
  <c r="A536" i="14"/>
  <c r="A537" i="14"/>
  <c r="A541" i="14"/>
  <c r="A542" i="14"/>
  <c r="A543" i="14"/>
  <c r="A544" i="14"/>
  <c r="A548" i="14"/>
  <c r="A549" i="14"/>
  <c r="A553" i="14"/>
  <c r="A554" i="14"/>
  <c r="A557" i="14"/>
  <c r="A562" i="14"/>
  <c r="A563" i="14"/>
  <c r="A566" i="14"/>
  <c r="A571" i="14"/>
  <c r="A572" i="14"/>
  <c r="A575" i="14"/>
  <c r="A580" i="14"/>
  <c r="A581" i="14"/>
  <c r="A586" i="14"/>
  <c r="A587" i="14"/>
  <c r="A593" i="14"/>
  <c r="A594" i="14"/>
  <c r="A596" i="14"/>
  <c r="A597" i="14"/>
  <c r="A605" i="14"/>
  <c r="A606" i="14"/>
  <c r="A615" i="14"/>
  <c r="A616" i="14"/>
  <c r="A617" i="14"/>
  <c r="A623" i="14"/>
  <c r="A624" i="14"/>
  <c r="A625" i="14"/>
  <c r="A631" i="14"/>
  <c r="A632" i="14"/>
  <c r="A636" i="14"/>
  <c r="A637" i="14"/>
  <c r="A640" i="14"/>
  <c r="A641" i="14"/>
  <c r="A644" i="14"/>
  <c r="A645" i="14"/>
  <c r="A655" i="14"/>
  <c r="A656" i="14"/>
  <c r="A659" i="14"/>
  <c r="A660" i="14"/>
  <c r="A473" i="14"/>
  <c r="A474" i="14"/>
  <c r="A477" i="14"/>
  <c r="A478" i="14"/>
  <c r="A486" i="14"/>
  <c r="A487" i="14"/>
  <c r="A489" i="14"/>
  <c r="A490" i="14"/>
  <c r="A495" i="14"/>
  <c r="A496" i="14"/>
  <c r="A6" i="14"/>
  <c r="A7" i="14"/>
  <c r="A10" i="14"/>
  <c r="A11" i="14"/>
  <c r="A14" i="14"/>
  <c r="A15" i="14"/>
  <c r="A18" i="14"/>
  <c r="A19" i="14"/>
  <c r="A22" i="14"/>
  <c r="A23" i="14"/>
  <c r="A26" i="14"/>
  <c r="A27" i="14"/>
  <c r="A30" i="14"/>
  <c r="A39" i="14"/>
  <c r="A40" i="14"/>
  <c r="A44" i="14"/>
  <c r="A45" i="14"/>
  <c r="A53" i="14"/>
  <c r="A54" i="14"/>
  <c r="A60" i="14"/>
  <c r="A61" i="14"/>
  <c r="A62" i="14"/>
  <c r="A63" i="14"/>
  <c r="A64" i="14"/>
  <c r="A70" i="14"/>
  <c r="A71" i="14"/>
  <c r="A76" i="14"/>
  <c r="A77" i="14"/>
  <c r="A79" i="14"/>
  <c r="A80" i="14"/>
  <c r="A82" i="14"/>
  <c r="A83" i="14"/>
  <c r="A85" i="14"/>
  <c r="A86" i="14"/>
  <c r="A92" i="14"/>
  <c r="A93" i="14"/>
  <c r="A96" i="14"/>
  <c r="A97" i="14"/>
  <c r="A103" i="14"/>
  <c r="A104" i="14"/>
  <c r="A109" i="14"/>
  <c r="A110" i="14"/>
  <c r="A112" i="14"/>
  <c r="A113" i="14"/>
  <c r="A115" i="14"/>
  <c r="A116" i="14"/>
  <c r="A118" i="14"/>
  <c r="A119" i="14"/>
  <c r="A125" i="14"/>
  <c r="A126" i="14"/>
  <c r="A129" i="14"/>
  <c r="A130" i="14"/>
  <c r="A133" i="14"/>
  <c r="A134" i="14"/>
  <c r="A138" i="14"/>
  <c r="A139" i="14"/>
  <c r="A145" i="14"/>
  <c r="A146" i="14"/>
  <c r="A151" i="14"/>
  <c r="A152" i="14"/>
  <c r="A154" i="14"/>
  <c r="A155" i="14"/>
  <c r="A157" i="14"/>
  <c r="A158" i="14"/>
  <c r="A160" i="14"/>
  <c r="A161" i="14"/>
  <c r="A167" i="14"/>
  <c r="A168" i="14"/>
  <c r="A171" i="14"/>
  <c r="A172" i="14"/>
  <c r="A176" i="14"/>
  <c r="A177" i="14"/>
  <c r="A182" i="14"/>
  <c r="A183" i="14"/>
  <c r="A185" i="14"/>
  <c r="A186" i="14"/>
  <c r="A188" i="14"/>
  <c r="A189" i="14"/>
  <c r="A191" i="14"/>
  <c r="A192" i="14"/>
  <c r="A198" i="14"/>
  <c r="A199" i="14"/>
  <c r="A202" i="14"/>
  <c r="A203" i="14"/>
  <c r="A207" i="14"/>
  <c r="A208" i="14"/>
  <c r="A213" i="14"/>
  <c r="A214" i="14"/>
  <c r="A216" i="14"/>
  <c r="A217" i="14"/>
  <c r="A219" i="14"/>
  <c r="A220" i="14"/>
  <c r="A222" i="14"/>
  <c r="A223" i="14"/>
  <c r="A229" i="14"/>
  <c r="A230" i="14"/>
  <c r="A234" i="14"/>
  <c r="A235" i="14"/>
  <c r="A240" i="14"/>
  <c r="A241" i="14"/>
  <c r="A243" i="14"/>
  <c r="A244" i="14"/>
  <c r="A246" i="14"/>
  <c r="A247" i="14"/>
  <c r="A249" i="14"/>
  <c r="A250" i="14"/>
  <c r="A256" i="14"/>
  <c r="A257" i="14"/>
  <c r="A262" i="14"/>
  <c r="A263" i="14"/>
  <c r="A268" i="14"/>
  <c r="A269" i="14"/>
  <c r="A273" i="14"/>
  <c r="A274" i="14"/>
  <c r="A278" i="14"/>
  <c r="A279" i="14"/>
  <c r="A282" i="14"/>
  <c r="A283" i="14"/>
  <c r="A286" i="14"/>
  <c r="A287" i="14"/>
  <c r="A292" i="14"/>
  <c r="A293" i="14"/>
  <c r="A300" i="14"/>
  <c r="A301" i="14"/>
  <c r="A304" i="14"/>
  <c r="A305" i="14"/>
  <c r="A311" i="14"/>
  <c r="A312" i="14"/>
  <c r="A320" i="14"/>
  <c r="A321" i="14"/>
  <c r="A326" i="14"/>
  <c r="A327" i="14"/>
  <c r="A334" i="14"/>
  <c r="A335" i="14"/>
  <c r="A339" i="14"/>
  <c r="A340" i="14"/>
  <c r="A344" i="14"/>
  <c r="A345" i="14"/>
  <c r="A347" i="14"/>
  <c r="A348" i="14"/>
  <c r="A354" i="14"/>
  <c r="A355" i="14"/>
  <c r="A364" i="14"/>
  <c r="A365" i="14"/>
  <c r="A366" i="14"/>
  <c r="A367" i="14"/>
  <c r="A370" i="14"/>
  <c r="A371" i="14"/>
  <c r="A375" i="14"/>
  <c r="A376" i="14"/>
  <c r="A382" i="14"/>
  <c r="A383" i="14"/>
  <c r="A384" i="14"/>
  <c r="A385" i="14"/>
  <c r="A388" i="14"/>
  <c r="A389" i="14"/>
  <c r="A392" i="14"/>
  <c r="A393" i="14"/>
  <c r="A396" i="14"/>
  <c r="A397" i="14"/>
  <c r="A398" i="14"/>
  <c r="A399" i="14"/>
  <c r="A403" i="14"/>
  <c r="A404" i="14"/>
  <c r="A410" i="14"/>
  <c r="A411" i="14"/>
  <c r="A413" i="14"/>
  <c r="A414" i="14"/>
  <c r="A420" i="14"/>
  <c r="A421" i="14"/>
  <c r="A426" i="14"/>
  <c r="A427" i="14"/>
  <c r="A428" i="14"/>
  <c r="A429" i="14"/>
  <c r="A430" i="14"/>
  <c r="A431" i="14"/>
  <c r="A437" i="14"/>
  <c r="A438" i="14"/>
  <c r="A441" i="14"/>
  <c r="A442" i="14"/>
  <c r="A443" i="14"/>
  <c r="A449" i="14"/>
  <c r="A450" i="14"/>
  <c r="A453" i="14"/>
  <c r="A454" i="14"/>
  <c r="A465" i="14"/>
  <c r="A466" i="14"/>
  <c r="A4" i="14"/>
  <c r="A3" i="14"/>
  <c r="Y64" i="3" l="1"/>
  <c r="Y65" i="3"/>
  <c r="Z71" i="3"/>
  <c r="Z70" i="3"/>
  <c r="Z209" i="13"/>
  <c r="Z197" i="13"/>
  <c r="X244" i="13"/>
  <c r="Y244" i="13" s="1"/>
  <c r="X243" i="13"/>
  <c r="Y243" i="13" s="1"/>
  <c r="X242" i="13"/>
  <c r="Y242" i="13" s="1"/>
  <c r="X241" i="13"/>
  <c r="Y241" i="13" s="1"/>
  <c r="X240" i="13"/>
  <c r="Y240" i="13" s="1"/>
  <c r="X239" i="13"/>
  <c r="Y239" i="13" s="1"/>
  <c r="X238" i="13"/>
  <c r="Y238" i="13" s="1"/>
  <c r="X237" i="13"/>
  <c r="Y237" i="13" s="1"/>
  <c r="X236" i="13"/>
  <c r="Y236" i="13" s="1"/>
  <c r="X235" i="13"/>
  <c r="Y235" i="13" s="1"/>
  <c r="X234" i="13"/>
  <c r="Y234" i="13" s="1"/>
  <c r="Z234" i="13" s="1"/>
  <c r="X233" i="13"/>
  <c r="Y233" i="13" s="1"/>
  <c r="X3" i="13"/>
  <c r="Y3" i="13" s="1"/>
  <c r="Z3" i="13" s="1"/>
  <c r="X4" i="13"/>
  <c r="Y4" i="13" s="1"/>
  <c r="X5" i="13"/>
  <c r="Y5" i="13" s="1"/>
  <c r="X6" i="13"/>
  <c r="Y6" i="13" s="1"/>
  <c r="X7" i="13"/>
  <c r="Y7" i="13" s="1"/>
  <c r="X8" i="13"/>
  <c r="Y8" i="13" s="1"/>
  <c r="X9" i="13"/>
  <c r="Y9" i="13" s="1"/>
  <c r="X10" i="13"/>
  <c r="Y10" i="13" s="1"/>
  <c r="X11" i="13"/>
  <c r="Y11" i="13" s="1"/>
  <c r="Z11" i="13" s="1"/>
  <c r="X12" i="13"/>
  <c r="Y12" i="13" s="1"/>
  <c r="X13" i="13"/>
  <c r="Y13" i="13" s="1"/>
  <c r="X14" i="13"/>
  <c r="Y14" i="13" s="1"/>
  <c r="X15" i="13"/>
  <c r="Y15" i="13" s="1"/>
  <c r="Z15" i="13" s="1"/>
  <c r="X16" i="13"/>
  <c r="Y16" i="13" s="1"/>
  <c r="X17" i="13"/>
  <c r="Y17" i="13" s="1"/>
  <c r="X18" i="13"/>
  <c r="Y18" i="13" s="1"/>
  <c r="X19" i="13"/>
  <c r="Y19" i="13" s="1"/>
  <c r="Z19" i="13" s="1"/>
  <c r="X20" i="13"/>
  <c r="Y20" i="13" s="1"/>
  <c r="X21" i="13"/>
  <c r="X22" i="13"/>
  <c r="Y22" i="13" s="1"/>
  <c r="X23" i="13"/>
  <c r="Y23" i="13" s="1"/>
  <c r="Z23" i="13" s="1"/>
  <c r="X24" i="13"/>
  <c r="Y24" i="13" s="1"/>
  <c r="X25" i="13"/>
  <c r="Y25" i="13" s="1"/>
  <c r="X26" i="13"/>
  <c r="Y26" i="13" s="1"/>
  <c r="Z26" i="13" s="1"/>
  <c r="Z37" i="13" s="1"/>
  <c r="X27" i="13"/>
  <c r="X28" i="13"/>
  <c r="Y28" i="13" s="1"/>
  <c r="X29" i="13"/>
  <c r="Y29" i="13" s="1"/>
  <c r="X30" i="13"/>
  <c r="Y30" i="13" s="1"/>
  <c r="X31" i="13"/>
  <c r="Y31" i="13" s="1"/>
  <c r="X32" i="13"/>
  <c r="Y32" i="13" s="1"/>
  <c r="X33" i="13"/>
  <c r="Y33" i="13" s="1"/>
  <c r="X34" i="13"/>
  <c r="Y34" i="13" s="1"/>
  <c r="X35" i="13"/>
  <c r="Y35" i="13" s="1"/>
  <c r="X36" i="13"/>
  <c r="Y36" i="13" s="1"/>
  <c r="X37" i="13"/>
  <c r="Y37" i="13" s="1"/>
  <c r="X38" i="13"/>
  <c r="Y38" i="13" s="1"/>
  <c r="X39" i="13"/>
  <c r="X40" i="13"/>
  <c r="Y40" i="13" s="1"/>
  <c r="X41" i="13"/>
  <c r="Y41" i="13" s="1"/>
  <c r="X42" i="13"/>
  <c r="Y42" i="13" s="1"/>
  <c r="X43" i="13"/>
  <c r="Y43" i="13" s="1"/>
  <c r="X44" i="13"/>
  <c r="Y44" i="13" s="1"/>
  <c r="Z44" i="13" s="1"/>
  <c r="X45" i="13"/>
  <c r="Y45" i="13" s="1"/>
  <c r="X46" i="13"/>
  <c r="Y46" i="13" s="1"/>
  <c r="X47" i="13"/>
  <c r="Y47" i="13" s="1"/>
  <c r="X48" i="13"/>
  <c r="Y48" i="13" s="1"/>
  <c r="X49" i="13"/>
  <c r="Y49" i="13" s="1"/>
  <c r="X50" i="13"/>
  <c r="Y50" i="13" s="1"/>
  <c r="X51" i="13"/>
  <c r="Y51" i="13" s="1"/>
  <c r="X52" i="13"/>
  <c r="Y52" i="13" s="1"/>
  <c r="X53" i="13"/>
  <c r="X54" i="13"/>
  <c r="X55" i="13"/>
  <c r="X56" i="13"/>
  <c r="X57" i="13"/>
  <c r="Y57" i="13" s="1"/>
  <c r="X58" i="13"/>
  <c r="Y58" i="13" s="1"/>
  <c r="X59" i="13"/>
  <c r="Y59" i="13" s="1"/>
  <c r="Z59" i="13" s="1"/>
  <c r="X60" i="13"/>
  <c r="Y60" i="13" s="1"/>
  <c r="X61" i="13"/>
  <c r="Y61" i="13" s="1"/>
  <c r="Z61" i="13" s="1"/>
  <c r="X62" i="13"/>
  <c r="Y62" i="13" s="1"/>
  <c r="X63" i="13"/>
  <c r="Y63" i="13" s="1"/>
  <c r="Z63" i="13" s="1"/>
  <c r="X64" i="13"/>
  <c r="Y64" i="13" s="1"/>
  <c r="X65" i="13"/>
  <c r="Y65" i="13" s="1"/>
  <c r="X66" i="13"/>
  <c r="Y66" i="13" s="1"/>
  <c r="X67" i="13"/>
  <c r="Y67" i="13" s="1"/>
  <c r="X68" i="13"/>
  <c r="Y68" i="13" s="1"/>
  <c r="X69" i="13"/>
  <c r="X70" i="13"/>
  <c r="Y70" i="13" s="1"/>
  <c r="X71" i="13"/>
  <c r="X72" i="13"/>
  <c r="Y72" i="13" s="1"/>
  <c r="X73" i="13"/>
  <c r="Y73" i="13" s="1"/>
  <c r="X74" i="13"/>
  <c r="Y74" i="13" s="1"/>
  <c r="X75" i="13"/>
  <c r="Y75" i="13" s="1"/>
  <c r="Z75" i="13" s="1"/>
  <c r="X76" i="13"/>
  <c r="Y76" i="13" s="1"/>
  <c r="X77" i="13"/>
  <c r="Y77" i="13" s="1"/>
  <c r="X78" i="13"/>
  <c r="X79" i="13"/>
  <c r="Y79" i="13" s="1"/>
  <c r="X80" i="13"/>
  <c r="Y80" i="13" s="1"/>
  <c r="X81" i="13"/>
  <c r="Y81" i="13" s="1"/>
  <c r="Z81" i="13" s="1"/>
  <c r="X82" i="13"/>
  <c r="Y82" i="13" s="1"/>
  <c r="X83" i="13"/>
  <c r="Y83" i="13" s="1"/>
  <c r="X84" i="13"/>
  <c r="Y84" i="13" s="1"/>
  <c r="Z84" i="13" s="1"/>
  <c r="X85" i="13"/>
  <c r="Y85" i="13" s="1"/>
  <c r="X86" i="13"/>
  <c r="Y86" i="13" s="1"/>
  <c r="X87" i="13"/>
  <c r="Y87" i="13" s="1"/>
  <c r="X88" i="13"/>
  <c r="Y88" i="13" s="1"/>
  <c r="X89" i="13"/>
  <c r="Y89" i="13" s="1"/>
  <c r="X90" i="13"/>
  <c r="Y90" i="13" s="1"/>
  <c r="X91" i="13"/>
  <c r="Y91" i="13" s="1"/>
  <c r="Z91" i="13" s="1"/>
  <c r="X92" i="13"/>
  <c r="Y92" i="13" s="1"/>
  <c r="X93" i="13"/>
  <c r="Y93" i="13" s="1"/>
  <c r="X94" i="13"/>
  <c r="Y94" i="13" s="1"/>
  <c r="X95" i="13"/>
  <c r="Y95" i="13" s="1"/>
  <c r="Z95" i="13" s="1"/>
  <c r="X96" i="13"/>
  <c r="Y96" i="13" s="1"/>
  <c r="X97" i="13"/>
  <c r="Y97" i="13" s="1"/>
  <c r="X98" i="13"/>
  <c r="Y98" i="13" s="1"/>
  <c r="X99" i="13"/>
  <c r="Y99" i="13" s="1"/>
  <c r="X100" i="13"/>
  <c r="Y100" i="13" s="1"/>
  <c r="X101" i="13"/>
  <c r="Y101" i="13" s="1"/>
  <c r="Z101" i="13" s="1"/>
  <c r="X102" i="13"/>
  <c r="Y102" i="13" s="1"/>
  <c r="X103" i="13"/>
  <c r="Y103" i="13" s="1"/>
  <c r="X104" i="13"/>
  <c r="X105" i="13"/>
  <c r="X106" i="13"/>
  <c r="X107" i="13"/>
  <c r="Y107" i="13" s="1"/>
  <c r="X108" i="13"/>
  <c r="Y108" i="13" s="1"/>
  <c r="X109" i="13"/>
  <c r="Y109" i="13" s="1"/>
  <c r="X110" i="13"/>
  <c r="Y110" i="13" s="1"/>
  <c r="X111" i="13"/>
  <c r="Y111" i="13" s="1"/>
  <c r="X112" i="13"/>
  <c r="Y112" i="13" s="1"/>
  <c r="X113" i="13"/>
  <c r="Y113" i="13" s="1"/>
  <c r="X114" i="13"/>
  <c r="X115" i="13"/>
  <c r="Y115" i="13" s="1"/>
  <c r="X116" i="13"/>
  <c r="Y116" i="13" s="1"/>
  <c r="Z116" i="13" s="1"/>
  <c r="X117" i="13"/>
  <c r="Y117" i="13" s="1"/>
  <c r="X118" i="13"/>
  <c r="Y118" i="13" s="1"/>
  <c r="X119" i="13"/>
  <c r="X120" i="13"/>
  <c r="X121" i="13"/>
  <c r="Y121" i="13" s="1"/>
  <c r="X122" i="13"/>
  <c r="Y122" i="13" s="1"/>
  <c r="X123" i="13"/>
  <c r="Y123" i="13" s="1"/>
  <c r="Z123" i="13" s="1"/>
  <c r="X124" i="13"/>
  <c r="Y124" i="13" s="1"/>
  <c r="X125" i="13"/>
  <c r="Y125" i="13" s="1"/>
  <c r="X126" i="13"/>
  <c r="Y126" i="13" s="1"/>
  <c r="X127" i="13"/>
  <c r="Y127" i="13" s="1"/>
  <c r="Z127" i="13" s="1"/>
  <c r="X128" i="13"/>
  <c r="Y128" i="13" s="1"/>
  <c r="X129" i="13"/>
  <c r="Y129" i="13" s="1"/>
  <c r="X130" i="13"/>
  <c r="Y130" i="13" s="1"/>
  <c r="X131" i="13"/>
  <c r="Y131" i="13" s="1"/>
  <c r="X132" i="13"/>
  <c r="Y132" i="13" s="1"/>
  <c r="X133" i="13"/>
  <c r="Y133" i="13" s="1"/>
  <c r="X134" i="13"/>
  <c r="Y134" i="13" s="1"/>
  <c r="X135" i="13"/>
  <c r="Y135" i="13" s="1"/>
  <c r="X136" i="13"/>
  <c r="Y136" i="13" s="1"/>
  <c r="X137" i="13"/>
  <c r="Y137" i="13" s="1"/>
  <c r="X138" i="13"/>
  <c r="Y138" i="13" s="1"/>
  <c r="X139" i="13"/>
  <c r="Y139" i="13" s="1"/>
  <c r="X140" i="13"/>
  <c r="Y140" i="13" s="1"/>
  <c r="X141" i="13"/>
  <c r="X142" i="13"/>
  <c r="X143" i="13"/>
  <c r="Y143" i="13" s="1"/>
  <c r="X144" i="13"/>
  <c r="Y144" i="13" s="1"/>
  <c r="X145" i="13"/>
  <c r="Y145" i="13" s="1"/>
  <c r="X146" i="13"/>
  <c r="Y146" i="13" s="1"/>
  <c r="X147" i="13"/>
  <c r="Y147" i="13" s="1"/>
  <c r="X148" i="13"/>
  <c r="Y148" i="13" s="1"/>
  <c r="X149" i="13"/>
  <c r="X150" i="13"/>
  <c r="Y150" i="13" s="1"/>
  <c r="X151" i="13"/>
  <c r="Y151" i="13" s="1"/>
  <c r="Z151" i="13" s="1"/>
  <c r="X152" i="13"/>
  <c r="X153" i="13"/>
  <c r="X154" i="13"/>
  <c r="X155" i="13"/>
  <c r="Y155" i="13" s="1"/>
  <c r="X156" i="13"/>
  <c r="Y156" i="13" s="1"/>
  <c r="X157" i="13"/>
  <c r="Y157" i="13" s="1"/>
  <c r="Z157" i="13" s="1"/>
  <c r="X158" i="13"/>
  <c r="Y158" i="13" s="1"/>
  <c r="X159" i="13"/>
  <c r="Y159" i="13" s="1"/>
  <c r="X160" i="13"/>
  <c r="Y160" i="13" s="1"/>
  <c r="X161" i="13"/>
  <c r="Y161" i="13" s="1"/>
  <c r="X162" i="13"/>
  <c r="Y162" i="13" s="1"/>
  <c r="X163" i="13"/>
  <c r="Y163" i="13" s="1"/>
  <c r="X164" i="13"/>
  <c r="Y164" i="13" s="1"/>
  <c r="X165" i="13"/>
  <c r="Y165" i="13" s="1"/>
  <c r="X166" i="13"/>
  <c r="X167" i="13"/>
  <c r="X168" i="13"/>
  <c r="X169" i="13"/>
  <c r="Y169" i="13" s="1"/>
  <c r="X170" i="13"/>
  <c r="Y170" i="13" s="1"/>
  <c r="X171" i="13"/>
  <c r="Y171" i="13" s="1"/>
  <c r="X172" i="13"/>
  <c r="Y172" i="13" s="1"/>
  <c r="X173" i="13"/>
  <c r="Y173" i="13" s="1"/>
  <c r="X174" i="13"/>
  <c r="Y174" i="13" s="1"/>
  <c r="X175" i="13"/>
  <c r="Y175" i="13" s="1"/>
  <c r="X176" i="13"/>
  <c r="Y176" i="13" s="1"/>
  <c r="X177" i="13"/>
  <c r="Y177" i="13" s="1"/>
  <c r="X178" i="13"/>
  <c r="Y178" i="13" s="1"/>
  <c r="X179" i="13"/>
  <c r="Y179" i="13" s="1"/>
  <c r="Z179" i="13" s="1"/>
  <c r="X180" i="13"/>
  <c r="Y180" i="13" s="1"/>
  <c r="X181" i="13"/>
  <c r="X182" i="13"/>
  <c r="Y182" i="13" s="1"/>
  <c r="X183" i="13"/>
  <c r="Y183" i="13" s="1"/>
  <c r="X184" i="13"/>
  <c r="X185" i="13"/>
  <c r="Y185" i="13" s="1"/>
  <c r="X186" i="13"/>
  <c r="Y186" i="13" s="1"/>
  <c r="X187" i="13"/>
  <c r="Y187" i="13" s="1"/>
  <c r="X188" i="13"/>
  <c r="Y188" i="13" s="1"/>
  <c r="X189" i="13"/>
  <c r="Y189" i="13" s="1"/>
  <c r="X190" i="13"/>
  <c r="Y190" i="13" s="1"/>
  <c r="X191" i="13"/>
  <c r="Y191" i="13" s="1"/>
  <c r="X192" i="13"/>
  <c r="Y192" i="13" s="1"/>
  <c r="X193" i="13"/>
  <c r="Y193" i="13" s="1"/>
  <c r="X194" i="13"/>
  <c r="Y194" i="13" s="1"/>
  <c r="X195" i="13"/>
  <c r="Y195" i="13" s="1"/>
  <c r="X196" i="13"/>
  <c r="Y196" i="13" s="1"/>
  <c r="X197" i="13"/>
  <c r="Y197" i="13" s="1"/>
  <c r="X198" i="13"/>
  <c r="Y198" i="13" s="1"/>
  <c r="X199" i="13"/>
  <c r="Y199" i="13" s="1"/>
  <c r="X200" i="13"/>
  <c r="Y200" i="13" s="1"/>
  <c r="X201" i="13"/>
  <c r="Y201" i="13" s="1"/>
  <c r="X202" i="13"/>
  <c r="Y202" i="13" s="1"/>
  <c r="X203" i="13"/>
  <c r="Y203" i="13" s="1"/>
  <c r="X204" i="13"/>
  <c r="Y204" i="13" s="1"/>
  <c r="X205" i="13"/>
  <c r="Y205" i="13" s="1"/>
  <c r="X206" i="13"/>
  <c r="Y206" i="13" s="1"/>
  <c r="X207" i="13"/>
  <c r="Y207" i="13" s="1"/>
  <c r="X208" i="13"/>
  <c r="Y208" i="13" s="1"/>
  <c r="X209" i="13"/>
  <c r="Y209" i="13" s="1"/>
  <c r="X210" i="13"/>
  <c r="Y210" i="13" s="1"/>
  <c r="X211" i="13"/>
  <c r="X212" i="13"/>
  <c r="Y212" i="13" s="1"/>
  <c r="X213" i="13"/>
  <c r="Y213" i="13" s="1"/>
  <c r="X214" i="13"/>
  <c r="X215" i="13"/>
  <c r="Y215" i="13" s="1"/>
  <c r="X216" i="13"/>
  <c r="X217" i="13"/>
  <c r="Y217" i="13" s="1"/>
  <c r="X218" i="13"/>
  <c r="Y218" i="13" s="1"/>
  <c r="Z218" i="13"/>
  <c r="X219" i="13"/>
  <c r="Y219" i="13" s="1"/>
  <c r="X220" i="13"/>
  <c r="Y220" i="13" s="1"/>
  <c r="X221" i="13"/>
  <c r="Y221" i="13" s="1"/>
  <c r="X222" i="13"/>
  <c r="Y222" i="13" s="1"/>
  <c r="X223" i="13"/>
  <c r="Y223" i="13" s="1"/>
  <c r="X224" i="13"/>
  <c r="Y224" i="13" s="1"/>
  <c r="X225" i="13"/>
  <c r="Y225" i="13" s="1"/>
  <c r="X226" i="13"/>
  <c r="Y226" i="13" s="1"/>
  <c r="X227" i="13"/>
  <c r="Y227" i="13" s="1"/>
  <c r="X228" i="13"/>
  <c r="Y228" i="13" s="1"/>
  <c r="X229" i="13"/>
  <c r="X230" i="13"/>
  <c r="X231" i="13"/>
  <c r="X232" i="13"/>
  <c r="X245" i="13"/>
  <c r="Y245" i="13" s="1"/>
  <c r="X246" i="13"/>
  <c r="Y246" i="13" s="1"/>
  <c r="Z246" i="13" s="1"/>
  <c r="X247" i="13"/>
  <c r="Y247" i="13" s="1"/>
  <c r="X248" i="13"/>
  <c r="Y248" i="13" s="1"/>
  <c r="X249" i="13"/>
  <c r="Y249" i="13" s="1"/>
  <c r="X250" i="13"/>
  <c r="Y250" i="13" s="1"/>
  <c r="X251" i="13"/>
  <c r="Y251" i="13" s="1"/>
  <c r="X252" i="13"/>
  <c r="Y252" i="13" s="1"/>
  <c r="X253" i="13"/>
  <c r="Y253" i="13" s="1"/>
  <c r="X254" i="13"/>
  <c r="Y254" i="13" s="1"/>
  <c r="X255" i="13"/>
  <c r="Y255" i="13" s="1"/>
  <c r="Z255" i="13" s="1"/>
  <c r="X256" i="13"/>
  <c r="Y256" i="13" s="1"/>
  <c r="X257" i="13"/>
  <c r="X258" i="13"/>
  <c r="Y258" i="13" s="1"/>
  <c r="X259" i="13"/>
  <c r="Y259" i="13" s="1"/>
  <c r="X260" i="13"/>
  <c r="Y260" i="13" s="1"/>
  <c r="X261" i="13"/>
  <c r="Y261" i="13" s="1"/>
  <c r="X262" i="13"/>
  <c r="Y262" i="13" s="1"/>
  <c r="X263" i="13"/>
  <c r="Y263" i="13" s="1"/>
  <c r="X264" i="13"/>
  <c r="Y264" i="13" s="1"/>
  <c r="X265" i="13"/>
  <c r="Y265" i="13" s="1"/>
  <c r="X266" i="13"/>
  <c r="Y266" i="13" s="1"/>
  <c r="X267" i="13"/>
  <c r="Y267" i="13" s="1"/>
  <c r="X268" i="13"/>
  <c r="Y268" i="13" s="1"/>
  <c r="X269" i="13"/>
  <c r="Y269" i="13" s="1"/>
  <c r="X270" i="13"/>
  <c r="Y270" i="13" s="1"/>
  <c r="X271" i="13"/>
  <c r="Y271" i="13" s="1"/>
  <c r="X272" i="13"/>
  <c r="Y272" i="13" s="1"/>
  <c r="X273" i="13"/>
  <c r="Y273" i="13" s="1"/>
  <c r="X274" i="13"/>
  <c r="Y274" i="13" s="1"/>
  <c r="X275" i="13"/>
  <c r="Y275" i="13" s="1"/>
  <c r="X276" i="13"/>
  <c r="X277" i="13"/>
  <c r="X278" i="13"/>
  <c r="Y278" i="13" s="1"/>
  <c r="X279" i="13"/>
  <c r="Y279" i="13" s="1"/>
  <c r="X280" i="13"/>
  <c r="Y280" i="13" s="1"/>
  <c r="X281" i="13"/>
  <c r="Y281" i="13" s="1"/>
  <c r="X282" i="13"/>
  <c r="Y282" i="13" s="1"/>
  <c r="X283" i="13"/>
  <c r="Y283" i="13" s="1"/>
  <c r="X284" i="13"/>
  <c r="Y284" i="13" s="1"/>
  <c r="X285" i="13"/>
  <c r="Y285" i="13" s="1"/>
  <c r="X286" i="13"/>
  <c r="Y286" i="13" s="1"/>
  <c r="X287" i="13"/>
  <c r="Y287" i="13" s="1"/>
  <c r="X288" i="13"/>
  <c r="Y288" i="13" s="1"/>
  <c r="X289" i="13"/>
  <c r="X290" i="13"/>
  <c r="Y290" i="13" s="1"/>
  <c r="X291" i="13"/>
  <c r="X292" i="13"/>
  <c r="X293" i="13"/>
  <c r="Y293" i="13" s="1"/>
  <c r="X294" i="13"/>
  <c r="Y294" i="13" s="1"/>
  <c r="X295" i="13"/>
  <c r="Y295" i="13" s="1"/>
  <c r="X296" i="13"/>
  <c r="Y296" i="13" s="1"/>
  <c r="X297" i="13"/>
  <c r="Y297" i="13" s="1"/>
  <c r="X298" i="13"/>
  <c r="Y298" i="13" s="1"/>
  <c r="X299" i="13"/>
  <c r="Y299" i="13" s="1"/>
  <c r="X300" i="13"/>
  <c r="Y300" i="13" s="1"/>
  <c r="Z300" i="13" s="1"/>
  <c r="X301" i="13"/>
  <c r="Y301" i="13" s="1"/>
  <c r="X302" i="13"/>
  <c r="Y302" i="13" s="1"/>
  <c r="X303" i="13"/>
  <c r="Y303" i="13" s="1"/>
  <c r="X304" i="13"/>
  <c r="Y304" i="13" s="1"/>
  <c r="X305" i="13"/>
  <c r="X306" i="13"/>
  <c r="Y306" i="13" s="1"/>
  <c r="Z306" i="13" s="1"/>
  <c r="X307" i="13"/>
  <c r="X308" i="13"/>
  <c r="Y308" i="13" s="1"/>
  <c r="X309" i="13"/>
  <c r="Y309" i="13" s="1"/>
  <c r="X310" i="13"/>
  <c r="Y310" i="13" s="1"/>
  <c r="X311" i="13"/>
  <c r="Y311" i="13" s="1"/>
  <c r="X312" i="13"/>
  <c r="Y312" i="13" s="1"/>
  <c r="X313" i="13"/>
  <c r="Y313" i="13" s="1"/>
  <c r="X314" i="13"/>
  <c r="Y314" i="13" s="1"/>
  <c r="X315" i="13"/>
  <c r="Y315" i="13" s="1"/>
  <c r="X316" i="13"/>
  <c r="Y316" i="13" s="1"/>
  <c r="Z316" i="13" s="1"/>
  <c r="X317" i="13"/>
  <c r="Y317" i="13" s="1"/>
  <c r="X318" i="13"/>
  <c r="Y318" i="13" s="1"/>
  <c r="X319" i="13"/>
  <c r="X320" i="13"/>
  <c r="Y320" i="13" s="1"/>
  <c r="Z320" i="13" s="1"/>
  <c r="X321" i="13"/>
  <c r="X322" i="13"/>
  <c r="Y322" i="13" s="1"/>
  <c r="Z322" i="13" s="1"/>
  <c r="X323" i="13"/>
  <c r="Y323" i="13" s="1"/>
  <c r="X324" i="13"/>
  <c r="Y324" i="13" s="1"/>
  <c r="X325" i="13"/>
  <c r="Y325" i="13" s="1"/>
  <c r="X326" i="13"/>
  <c r="Y326" i="13" s="1"/>
  <c r="X327" i="13"/>
  <c r="Y327" i="13" s="1"/>
  <c r="Z327" i="13" s="1"/>
  <c r="X328" i="13"/>
  <c r="Y328" i="13" s="1"/>
  <c r="X329" i="13"/>
  <c r="Y329" i="13" s="1"/>
  <c r="X330" i="13"/>
  <c r="Y330" i="13" s="1"/>
  <c r="X331" i="13"/>
  <c r="Y331" i="13" s="1"/>
  <c r="X332" i="13"/>
  <c r="Y332" i="13" s="1"/>
  <c r="X333" i="13"/>
  <c r="Y333" i="13" s="1"/>
  <c r="X334" i="13"/>
  <c r="Y334" i="13" s="1"/>
  <c r="Z334" i="13" s="1"/>
  <c r="X335" i="13"/>
  <c r="Y335" i="13" s="1"/>
  <c r="X336" i="13"/>
  <c r="Y336" i="13" s="1"/>
  <c r="X337" i="13"/>
  <c r="Y337" i="13" s="1"/>
  <c r="X338" i="13"/>
  <c r="Y338" i="13" s="1"/>
  <c r="X339" i="13"/>
  <c r="Y339" i="13" s="1"/>
  <c r="X340" i="13"/>
  <c r="X341" i="13"/>
  <c r="Y341" i="13" s="1"/>
  <c r="X342" i="13"/>
  <c r="Y342" i="13" s="1"/>
  <c r="X343" i="13"/>
  <c r="Y343" i="13" s="1"/>
  <c r="X344" i="13"/>
  <c r="Y344" i="13" s="1"/>
  <c r="X345" i="13"/>
  <c r="Y345" i="13" s="1"/>
  <c r="X346" i="13"/>
  <c r="Y346" i="13" s="1"/>
  <c r="X347" i="13"/>
  <c r="Y347" i="13" s="1"/>
  <c r="X348" i="13"/>
  <c r="Y348" i="13" s="1"/>
  <c r="X349" i="13"/>
  <c r="Y349" i="13" s="1"/>
  <c r="X350" i="13"/>
  <c r="Y350" i="13" s="1"/>
  <c r="X351" i="13"/>
  <c r="Y351" i="13" s="1"/>
  <c r="X352" i="13"/>
  <c r="Y352" i="13" s="1"/>
  <c r="X353" i="13"/>
  <c r="X354" i="13"/>
  <c r="X355" i="13"/>
  <c r="Y355" i="13" s="1"/>
  <c r="Z355" i="13" s="1"/>
  <c r="X356" i="13"/>
  <c r="X357" i="13"/>
  <c r="Y357" i="13" s="1"/>
  <c r="X358" i="13"/>
  <c r="Y358" i="13" s="1"/>
  <c r="X359" i="13"/>
  <c r="Y359" i="13" s="1"/>
  <c r="X360" i="13"/>
  <c r="Y360" i="13" s="1"/>
  <c r="Z360" i="13" s="1"/>
  <c r="X361" i="13"/>
  <c r="Y361" i="13" s="1"/>
  <c r="X362" i="13"/>
  <c r="Y362" i="13" s="1"/>
  <c r="X363" i="13"/>
  <c r="Y363" i="13" s="1"/>
  <c r="X364" i="13"/>
  <c r="Y364" i="13" s="1"/>
  <c r="X365" i="13"/>
  <c r="Y365" i="13" s="1"/>
  <c r="X366" i="13"/>
  <c r="Y366" i="13" s="1"/>
  <c r="X367" i="13"/>
  <c r="Y367" i="13" s="1"/>
  <c r="X368" i="13"/>
  <c r="Y368" i="13" s="1"/>
  <c r="X369" i="13"/>
  <c r="Y369" i="13" s="1"/>
  <c r="Z369" i="13" s="1"/>
  <c r="X370" i="13"/>
  <c r="Y370" i="13" s="1"/>
  <c r="X371" i="13"/>
  <c r="X372" i="13"/>
  <c r="Y372" i="13" s="1"/>
  <c r="X373" i="13"/>
  <c r="Y373" i="13" s="1"/>
  <c r="X374" i="13"/>
  <c r="Y374" i="13" s="1"/>
  <c r="Z374" i="13" s="1"/>
  <c r="X375" i="13"/>
  <c r="Y375" i="13" s="1"/>
  <c r="X376" i="13"/>
  <c r="Y376" i="13" s="1"/>
  <c r="X377" i="13"/>
  <c r="Y377" i="13" s="1"/>
  <c r="X378" i="13"/>
  <c r="X379" i="13"/>
  <c r="X380" i="13"/>
  <c r="Y380" i="13" s="1"/>
  <c r="X381" i="13"/>
  <c r="Y381" i="13" s="1"/>
  <c r="X382" i="13"/>
  <c r="Y382" i="13" s="1"/>
  <c r="X383" i="13"/>
  <c r="Y383" i="13" s="1"/>
  <c r="X384" i="13"/>
  <c r="Y384" i="13" s="1"/>
  <c r="X385" i="13"/>
  <c r="Y385" i="13" s="1"/>
  <c r="X386" i="13"/>
  <c r="Y386" i="13" s="1"/>
  <c r="X387" i="13"/>
  <c r="Y387" i="13" s="1"/>
  <c r="X388" i="13"/>
  <c r="Y388" i="13" s="1"/>
  <c r="X389" i="13"/>
  <c r="Y389" i="13" s="1"/>
  <c r="X390" i="13"/>
  <c r="Y390" i="13" s="1"/>
  <c r="X391" i="13"/>
  <c r="Y391" i="13" s="1"/>
  <c r="X392" i="13"/>
  <c r="Y392" i="13" s="1"/>
  <c r="X393" i="13"/>
  <c r="Y393" i="13" s="1"/>
  <c r="X394" i="13"/>
  <c r="Y394" i="13" s="1"/>
  <c r="X395" i="13"/>
  <c r="Y395" i="13" s="1"/>
  <c r="X396" i="13"/>
  <c r="Y396" i="13" s="1"/>
  <c r="X397" i="13"/>
  <c r="Y397" i="13" s="1"/>
  <c r="X398" i="13"/>
  <c r="Y398" i="13" s="1"/>
  <c r="X399" i="13"/>
  <c r="Y399" i="13" s="1"/>
  <c r="X400" i="13"/>
  <c r="Y400" i="13" s="1"/>
  <c r="Z400" i="13" s="1"/>
  <c r="X401" i="13"/>
  <c r="Y401" i="13" s="1"/>
  <c r="X402" i="13"/>
  <c r="Y402" i="13" s="1"/>
  <c r="X403" i="13"/>
  <c r="Y403" i="13" s="1"/>
  <c r="X404" i="13"/>
  <c r="X405" i="13"/>
  <c r="X406" i="13"/>
  <c r="Y406" i="13" s="1"/>
  <c r="X407" i="13"/>
  <c r="Y407" i="13" s="1"/>
  <c r="X408" i="13"/>
  <c r="Y408" i="13" s="1"/>
  <c r="Z408" i="13" s="1"/>
  <c r="X409" i="13"/>
  <c r="Y409" i="13" s="1"/>
  <c r="X410" i="13"/>
  <c r="Y410" i="13" s="1"/>
  <c r="X411" i="13"/>
  <c r="Y411" i="13" s="1"/>
  <c r="X412" i="13"/>
  <c r="Y412" i="13" s="1"/>
  <c r="Z412" i="13" s="1"/>
  <c r="X413" i="13"/>
  <c r="Y413" i="13" s="1"/>
  <c r="X414" i="13"/>
  <c r="Y414" i="13" s="1"/>
  <c r="X415" i="13"/>
  <c r="Y415" i="13" s="1"/>
  <c r="X416" i="13"/>
  <c r="Y416" i="13" s="1"/>
  <c r="X417" i="13"/>
  <c r="X418" i="13"/>
  <c r="Y418" i="13" s="1"/>
  <c r="X419" i="13"/>
  <c r="X420" i="13"/>
  <c r="X421" i="13"/>
  <c r="Y421" i="13" s="1"/>
  <c r="X422" i="13"/>
  <c r="Y422" i="13" s="1"/>
  <c r="X2" i="13"/>
  <c r="Y2" i="13" s="1"/>
  <c r="Z2" i="13" s="1"/>
  <c r="J407" i="3"/>
  <c r="K407" i="3" s="1"/>
  <c r="J408" i="3"/>
  <c r="K408" i="3" s="1"/>
  <c r="J409" i="3"/>
  <c r="K409" i="3" s="1"/>
  <c r="J410" i="3"/>
  <c r="K410" i="3" s="1"/>
  <c r="J411" i="3"/>
  <c r="K411" i="3" s="1"/>
  <c r="J412" i="3"/>
  <c r="K412" i="3" s="1"/>
  <c r="J413" i="3"/>
  <c r="K413" i="3" s="1"/>
  <c r="J414" i="3"/>
  <c r="K414" i="3" s="1"/>
  <c r="J415" i="3"/>
  <c r="K415" i="3" s="1"/>
  <c r="J416" i="3"/>
  <c r="K416" i="3" s="1"/>
  <c r="J417" i="3"/>
  <c r="K417" i="3" s="1"/>
  <c r="J418" i="3"/>
  <c r="K418" i="3" s="1"/>
  <c r="J419" i="3"/>
  <c r="K419" i="3" s="1"/>
  <c r="J420" i="3"/>
  <c r="K420" i="3" s="1"/>
  <c r="K71" i="3"/>
  <c r="K70" i="3"/>
  <c r="K103" i="3"/>
  <c r="K102" i="3"/>
  <c r="Y70" i="3"/>
  <c r="Y71" i="3"/>
  <c r="Y100" i="3"/>
  <c r="X103" i="3"/>
  <c r="Y103" i="3" s="1"/>
  <c r="X102" i="3"/>
  <c r="Y102" i="3" s="1"/>
  <c r="X101" i="3"/>
  <c r="Y101" i="3" s="1"/>
  <c r="X100" i="3"/>
  <c r="X70" i="3"/>
  <c r="X68" i="3"/>
  <c r="Y68" i="3" s="1"/>
  <c r="X69" i="3"/>
  <c r="Y69" i="3" s="1"/>
  <c r="X71" i="3"/>
  <c r="J320" i="3"/>
  <c r="K320" i="3" s="1"/>
  <c r="J321" i="3"/>
  <c r="K321" i="3" s="1"/>
  <c r="J322" i="3"/>
  <c r="K322" i="3" s="1"/>
  <c r="J323" i="3"/>
  <c r="K323" i="3" s="1"/>
  <c r="J324" i="3"/>
  <c r="K324" i="3" s="1"/>
  <c r="J325" i="3"/>
  <c r="K325" i="3" s="1"/>
  <c r="J326" i="3"/>
  <c r="K326" i="3" s="1"/>
  <c r="J327" i="3"/>
  <c r="K327" i="3" s="1"/>
  <c r="J328" i="3"/>
  <c r="K328" i="3" s="1"/>
  <c r="J329" i="3"/>
  <c r="K329" i="3" s="1"/>
  <c r="J330" i="3"/>
  <c r="K330" i="3" s="1"/>
  <c r="J331" i="3"/>
  <c r="K331" i="3" s="1"/>
  <c r="J332" i="3"/>
  <c r="K332" i="3" s="1"/>
  <c r="J333" i="3"/>
  <c r="K333" i="3" s="1"/>
  <c r="J334" i="3"/>
  <c r="K334" i="3" s="1"/>
  <c r="J335" i="3"/>
  <c r="K335" i="3" s="1"/>
  <c r="J336" i="3"/>
  <c r="K336" i="3" s="1"/>
  <c r="J337" i="3"/>
  <c r="K337" i="3" s="1"/>
  <c r="J338" i="3"/>
  <c r="K338" i="3" s="1"/>
  <c r="J339" i="3"/>
  <c r="K339" i="3" s="1"/>
  <c r="J340" i="3"/>
  <c r="K340" i="3" s="1"/>
  <c r="J341" i="3"/>
  <c r="K341" i="3" s="1"/>
  <c r="J342" i="3"/>
  <c r="K342" i="3" s="1"/>
  <c r="J343" i="3"/>
  <c r="K343" i="3" s="1"/>
  <c r="J344" i="3"/>
  <c r="K344" i="3" s="1"/>
  <c r="J345" i="3"/>
  <c r="K345" i="3" s="1"/>
  <c r="J346" i="3"/>
  <c r="K346" i="3" s="1"/>
  <c r="J347" i="3"/>
  <c r="K347" i="3" s="1"/>
  <c r="J348" i="3"/>
  <c r="K348" i="3" s="1"/>
  <c r="J349" i="3"/>
  <c r="K349" i="3" s="1"/>
  <c r="J350" i="3"/>
  <c r="K350" i="3" s="1"/>
  <c r="J351" i="3"/>
  <c r="K351" i="3" s="1"/>
  <c r="J352" i="3"/>
  <c r="K352" i="3" s="1"/>
  <c r="J353" i="3"/>
  <c r="K353" i="3" s="1"/>
  <c r="J354" i="3"/>
  <c r="K354" i="3" s="1"/>
  <c r="J355" i="3"/>
  <c r="K355" i="3" s="1"/>
  <c r="J356" i="3"/>
  <c r="K356" i="3" s="1"/>
  <c r="J357" i="3"/>
  <c r="K357" i="3" s="1"/>
  <c r="J358" i="3"/>
  <c r="K358" i="3" s="1"/>
  <c r="J359" i="3"/>
  <c r="K359" i="3" s="1"/>
  <c r="J360" i="3"/>
  <c r="K360" i="3" s="1"/>
  <c r="J361" i="3"/>
  <c r="K361" i="3" s="1"/>
  <c r="J362" i="3"/>
  <c r="K362" i="3" s="1"/>
  <c r="J363" i="3"/>
  <c r="K363" i="3" s="1"/>
  <c r="J364" i="3"/>
  <c r="K364" i="3" s="1"/>
  <c r="J365" i="3"/>
  <c r="K365" i="3" s="1"/>
  <c r="J366" i="3"/>
  <c r="K366" i="3" s="1"/>
  <c r="J367" i="3"/>
  <c r="K367" i="3" s="1"/>
  <c r="J368" i="3"/>
  <c r="K368" i="3" s="1"/>
  <c r="J369" i="3"/>
  <c r="K369" i="3" s="1"/>
  <c r="J370" i="3"/>
  <c r="K370" i="3" s="1"/>
  <c r="J371" i="3"/>
  <c r="K371" i="3" s="1"/>
  <c r="J372" i="3"/>
  <c r="K372" i="3" s="1"/>
  <c r="J373" i="3"/>
  <c r="K373" i="3" s="1"/>
  <c r="J374" i="3"/>
  <c r="K374" i="3" s="1"/>
  <c r="J375" i="3"/>
  <c r="K375" i="3" s="1"/>
  <c r="J376" i="3"/>
  <c r="K376" i="3" s="1"/>
  <c r="J377" i="3"/>
  <c r="K377" i="3" s="1"/>
  <c r="J378" i="3"/>
  <c r="K378" i="3" s="1"/>
  <c r="J379" i="3"/>
  <c r="K379" i="3" s="1"/>
  <c r="J380" i="3"/>
  <c r="K380" i="3" s="1"/>
  <c r="J381" i="3"/>
  <c r="K381" i="3" s="1"/>
  <c r="J382" i="3"/>
  <c r="K382" i="3" s="1"/>
  <c r="J383" i="3"/>
  <c r="K383" i="3" s="1"/>
  <c r="J384" i="3"/>
  <c r="K384" i="3" s="1"/>
  <c r="J385" i="3"/>
  <c r="K385" i="3" s="1"/>
  <c r="J386" i="3"/>
  <c r="K386" i="3" s="1"/>
  <c r="J387" i="3"/>
  <c r="K387" i="3" s="1"/>
  <c r="J388" i="3"/>
  <c r="K388" i="3" s="1"/>
  <c r="J389" i="3"/>
  <c r="K389" i="3" s="1"/>
  <c r="J390" i="3"/>
  <c r="K390" i="3" s="1"/>
  <c r="J391" i="3"/>
  <c r="K391" i="3" s="1"/>
  <c r="J392" i="3"/>
  <c r="K392" i="3" s="1"/>
  <c r="J393" i="3"/>
  <c r="K393" i="3" s="1"/>
  <c r="J394" i="3"/>
  <c r="K394" i="3" s="1"/>
  <c r="J395" i="3"/>
  <c r="K395" i="3" s="1"/>
  <c r="J396" i="3"/>
  <c r="K396" i="3" s="1"/>
  <c r="J397" i="3"/>
  <c r="K397" i="3" s="1"/>
  <c r="J398" i="3"/>
  <c r="K398" i="3" s="1"/>
  <c r="J399" i="3"/>
  <c r="K399" i="3" s="1"/>
  <c r="J400" i="3"/>
  <c r="K400" i="3" s="1"/>
  <c r="J401" i="3"/>
  <c r="K401" i="3" s="1"/>
  <c r="J402" i="3"/>
  <c r="K402" i="3" s="1"/>
  <c r="J403" i="3"/>
  <c r="K403" i="3" s="1"/>
  <c r="J404" i="3"/>
  <c r="K404" i="3" s="1"/>
  <c r="J405" i="3"/>
  <c r="K405" i="3" s="1"/>
  <c r="J406" i="3"/>
  <c r="K406" i="3" s="1"/>
  <c r="J421" i="3"/>
  <c r="K421" i="3" s="1"/>
  <c r="J422" i="3"/>
  <c r="K422" i="3" s="1"/>
  <c r="J423" i="3"/>
  <c r="K423" i="3" s="1"/>
  <c r="J424" i="3"/>
  <c r="K424" i="3" s="1"/>
  <c r="J425" i="3"/>
  <c r="K425" i="3" s="1"/>
  <c r="J426" i="3"/>
  <c r="K426" i="3" s="1"/>
  <c r="J427" i="3"/>
  <c r="K427" i="3" s="1"/>
  <c r="J428" i="3"/>
  <c r="K428" i="3" s="1"/>
  <c r="J429" i="3"/>
  <c r="K429" i="3" s="1"/>
  <c r="J430" i="3"/>
  <c r="K430" i="3" s="1"/>
  <c r="J431" i="3"/>
  <c r="K431" i="3" s="1"/>
  <c r="J432" i="3"/>
  <c r="K432" i="3" s="1"/>
  <c r="J433" i="3"/>
  <c r="K433" i="3" s="1"/>
  <c r="J434" i="3"/>
  <c r="K434" i="3" s="1"/>
  <c r="J435" i="3"/>
  <c r="K435" i="3" s="1"/>
  <c r="J436" i="3"/>
  <c r="K436" i="3" s="1"/>
  <c r="J437" i="3"/>
  <c r="K437" i="3" s="1"/>
  <c r="J438" i="3"/>
  <c r="K438" i="3" s="1"/>
  <c r="J439" i="3"/>
  <c r="K439" i="3" s="1"/>
  <c r="J440" i="3"/>
  <c r="K440" i="3" s="1"/>
  <c r="J441" i="3"/>
  <c r="K441" i="3" s="1"/>
  <c r="J442" i="3"/>
  <c r="K442" i="3" s="1"/>
  <c r="J443" i="3"/>
  <c r="K443" i="3" s="1"/>
  <c r="J444" i="3"/>
  <c r="K444" i="3" s="1"/>
  <c r="J445" i="3"/>
  <c r="K445" i="3" s="1"/>
  <c r="J446" i="3"/>
  <c r="K446" i="3" s="1"/>
  <c r="J447" i="3"/>
  <c r="K447" i="3" s="1"/>
  <c r="J448" i="3"/>
  <c r="K448" i="3" s="1"/>
  <c r="J449" i="3"/>
  <c r="K449" i="3" s="1"/>
  <c r="J450" i="3"/>
  <c r="K450" i="3" s="1"/>
  <c r="J451" i="3"/>
  <c r="K451" i="3" s="1"/>
  <c r="J452" i="3"/>
  <c r="K452" i="3" s="1"/>
  <c r="J453" i="3"/>
  <c r="K453" i="3" s="1"/>
  <c r="J454" i="3"/>
  <c r="K454" i="3" s="1"/>
  <c r="J455" i="3"/>
  <c r="K455" i="3" s="1"/>
  <c r="J456" i="3"/>
  <c r="K456" i="3" s="1"/>
  <c r="J457" i="3"/>
  <c r="K457" i="3" s="1"/>
  <c r="J458" i="3"/>
  <c r="K458" i="3" s="1"/>
  <c r="J459" i="3"/>
  <c r="K459" i="3" s="1"/>
  <c r="J460" i="3"/>
  <c r="K460" i="3" s="1"/>
  <c r="J461" i="3"/>
  <c r="K461" i="3" s="1"/>
  <c r="J462" i="3"/>
  <c r="K462" i="3" s="1"/>
  <c r="J463" i="3"/>
  <c r="K463" i="3" s="1"/>
  <c r="J464" i="3"/>
  <c r="K464" i="3" s="1"/>
  <c r="J465" i="3"/>
  <c r="K465" i="3" s="1"/>
  <c r="J466" i="3"/>
  <c r="K466" i="3" s="1"/>
  <c r="J467" i="3"/>
  <c r="K467" i="3" s="1"/>
  <c r="J468" i="3"/>
  <c r="K468" i="3" s="1"/>
  <c r="J469" i="3"/>
  <c r="K469" i="3" s="1"/>
  <c r="J470" i="3"/>
  <c r="K470" i="3" s="1"/>
  <c r="J471" i="3"/>
  <c r="K471" i="3" s="1"/>
  <c r="J472" i="3"/>
  <c r="K472" i="3" s="1"/>
  <c r="J473" i="3"/>
  <c r="K473" i="3" s="1"/>
  <c r="J474" i="3"/>
  <c r="K474" i="3" s="1"/>
  <c r="J475" i="3"/>
  <c r="K475" i="3" s="1"/>
  <c r="J476" i="3"/>
  <c r="K476" i="3" s="1"/>
  <c r="J477" i="3"/>
  <c r="K477" i="3" s="1"/>
  <c r="J478" i="3"/>
  <c r="K478" i="3" s="1"/>
  <c r="J479" i="3"/>
  <c r="K479" i="3" s="1"/>
  <c r="J480" i="3"/>
  <c r="K480" i="3" s="1"/>
  <c r="J481" i="3"/>
  <c r="K481" i="3" s="1"/>
  <c r="J482" i="3"/>
  <c r="K482" i="3" s="1"/>
  <c r="J483" i="3"/>
  <c r="K483" i="3" s="1"/>
  <c r="J484" i="3"/>
  <c r="K484" i="3" s="1"/>
  <c r="J485" i="3"/>
  <c r="K485" i="3" s="1"/>
  <c r="J486" i="3"/>
  <c r="K486" i="3" s="1"/>
  <c r="J487" i="3"/>
  <c r="K487" i="3" s="1"/>
  <c r="J488" i="3"/>
  <c r="K488" i="3" s="1"/>
  <c r="J489" i="3"/>
  <c r="K489" i="3" s="1"/>
  <c r="J490" i="3"/>
  <c r="K490" i="3" s="1"/>
  <c r="J491" i="3"/>
  <c r="K491" i="3" s="1"/>
  <c r="J492" i="3"/>
  <c r="K492" i="3" s="1"/>
  <c r="J493" i="3"/>
  <c r="K493" i="3" s="1"/>
  <c r="J494" i="3"/>
  <c r="K494" i="3" s="1"/>
  <c r="J495" i="3"/>
  <c r="K495" i="3" s="1"/>
  <c r="J496" i="3"/>
  <c r="K496" i="3" s="1"/>
  <c r="J497" i="3"/>
  <c r="K497" i="3" s="1"/>
  <c r="J498" i="3"/>
  <c r="K498" i="3" s="1"/>
  <c r="J499" i="3"/>
  <c r="K499" i="3" s="1"/>
  <c r="J500" i="3"/>
  <c r="K500" i="3" s="1"/>
  <c r="J501" i="3"/>
  <c r="K501" i="3" s="1"/>
  <c r="J502" i="3"/>
  <c r="K502" i="3" s="1"/>
  <c r="J503" i="3"/>
  <c r="K503" i="3" s="1"/>
  <c r="J504" i="3"/>
  <c r="K504" i="3" s="1"/>
  <c r="J505" i="3"/>
  <c r="K505" i="3" s="1"/>
  <c r="J506" i="3"/>
  <c r="K506" i="3" s="1"/>
  <c r="J507" i="3"/>
  <c r="K507" i="3" s="1"/>
  <c r="J508" i="3"/>
  <c r="K508" i="3" s="1"/>
  <c r="J509" i="3"/>
  <c r="K509" i="3" s="1"/>
  <c r="J510" i="3"/>
  <c r="K510" i="3" s="1"/>
  <c r="J511" i="3"/>
  <c r="K511" i="3" s="1"/>
  <c r="J512" i="3"/>
  <c r="K512" i="3" s="1"/>
  <c r="J513" i="3"/>
  <c r="K513" i="3" s="1"/>
  <c r="J514" i="3"/>
  <c r="K514" i="3" s="1"/>
  <c r="J515" i="3"/>
  <c r="K515" i="3" s="1"/>
  <c r="J516" i="3"/>
  <c r="K516" i="3" s="1"/>
  <c r="J517" i="3"/>
  <c r="K517" i="3" s="1"/>
  <c r="J518" i="3"/>
  <c r="K518" i="3" s="1"/>
  <c r="J519" i="3"/>
  <c r="K519" i="3" s="1"/>
  <c r="J520" i="3"/>
  <c r="K520" i="3" s="1"/>
  <c r="J521" i="3"/>
  <c r="K521" i="3" s="1"/>
  <c r="J522" i="3"/>
  <c r="K522" i="3" s="1"/>
  <c r="J523" i="3"/>
  <c r="K523" i="3" s="1"/>
  <c r="J524" i="3"/>
  <c r="K524" i="3" s="1"/>
  <c r="J525" i="3"/>
  <c r="K525" i="3" s="1"/>
  <c r="J526" i="3"/>
  <c r="K526" i="3" s="1"/>
  <c r="J527" i="3"/>
  <c r="K527" i="3" s="1"/>
  <c r="J528" i="3"/>
  <c r="K528" i="3" s="1"/>
  <c r="J529" i="3"/>
  <c r="K529" i="3" s="1"/>
  <c r="J530" i="3"/>
  <c r="K530" i="3" s="1"/>
  <c r="J531" i="3"/>
  <c r="K531" i="3" s="1"/>
  <c r="J532" i="3"/>
  <c r="K532" i="3" s="1"/>
  <c r="J533" i="3"/>
  <c r="K533" i="3" s="1"/>
  <c r="J534" i="3"/>
  <c r="K534" i="3" s="1"/>
  <c r="J535" i="3"/>
  <c r="K535" i="3" s="1"/>
  <c r="J536" i="3"/>
  <c r="K536" i="3" s="1"/>
  <c r="J537" i="3"/>
  <c r="K537" i="3" s="1"/>
  <c r="J538" i="3"/>
  <c r="K538" i="3" s="1"/>
  <c r="J539" i="3"/>
  <c r="K539" i="3" s="1"/>
  <c r="J540" i="3"/>
  <c r="K540" i="3" s="1"/>
  <c r="J541" i="3"/>
  <c r="K541" i="3" s="1"/>
  <c r="J542" i="3"/>
  <c r="K542" i="3" s="1"/>
  <c r="J543" i="3"/>
  <c r="K543" i="3" s="1"/>
  <c r="J544" i="3"/>
  <c r="K544" i="3" s="1"/>
  <c r="J545" i="3"/>
  <c r="K545" i="3" s="1"/>
  <c r="J546" i="3"/>
  <c r="K546" i="3" s="1"/>
  <c r="J547" i="3"/>
  <c r="K547" i="3" s="1"/>
  <c r="J548" i="3"/>
  <c r="K548" i="3" s="1"/>
  <c r="J549" i="3"/>
  <c r="K549" i="3" s="1"/>
  <c r="J550" i="3"/>
  <c r="K550" i="3" s="1"/>
  <c r="J551" i="3"/>
  <c r="K551" i="3" s="1"/>
  <c r="J552" i="3"/>
  <c r="K552" i="3" s="1"/>
  <c r="J553" i="3"/>
  <c r="K553" i="3" s="1"/>
  <c r="J554" i="3"/>
  <c r="K554" i="3" s="1"/>
  <c r="J555" i="3"/>
  <c r="K555" i="3" s="1"/>
  <c r="J556" i="3"/>
  <c r="K556" i="3" s="1"/>
  <c r="J319" i="3"/>
  <c r="K319" i="3" s="1"/>
  <c r="J318" i="3"/>
  <c r="K318" i="3" s="1"/>
  <c r="J317" i="3"/>
  <c r="K317" i="3" s="1"/>
  <c r="J316" i="3"/>
  <c r="K316" i="3" s="1"/>
  <c r="J315" i="3"/>
  <c r="K315" i="3" s="1"/>
  <c r="J314" i="3"/>
  <c r="K314" i="3" s="1"/>
  <c r="J313" i="3"/>
  <c r="K313" i="3" s="1"/>
  <c r="J312" i="3"/>
  <c r="K312" i="3" s="1"/>
  <c r="J311" i="3"/>
  <c r="K311" i="3" s="1"/>
  <c r="J310" i="3"/>
  <c r="K310" i="3" s="1"/>
  <c r="J309" i="3"/>
  <c r="K309" i="3" s="1"/>
  <c r="J308" i="3"/>
  <c r="K308" i="3" s="1"/>
  <c r="J307" i="3"/>
  <c r="K307" i="3" s="1"/>
  <c r="J306" i="3"/>
  <c r="K306" i="3" s="1"/>
  <c r="J305" i="3"/>
  <c r="K305" i="3" s="1"/>
  <c r="J304" i="3"/>
  <c r="K304" i="3" s="1"/>
  <c r="J303" i="3"/>
  <c r="K303" i="3" s="1"/>
  <c r="J302" i="3"/>
  <c r="K302" i="3" s="1"/>
  <c r="J301" i="3"/>
  <c r="K301" i="3" s="1"/>
  <c r="J300" i="3"/>
  <c r="K300" i="3" s="1"/>
  <c r="J299" i="3"/>
  <c r="K299" i="3" s="1"/>
  <c r="J298" i="3"/>
  <c r="K298" i="3" s="1"/>
  <c r="J297" i="3"/>
  <c r="K297" i="3" s="1"/>
  <c r="J296" i="3"/>
  <c r="K296" i="3" s="1"/>
  <c r="J295" i="3"/>
  <c r="K295" i="3" s="1"/>
  <c r="J294" i="3"/>
  <c r="K294" i="3" s="1"/>
  <c r="J293" i="3"/>
  <c r="K293" i="3" s="1"/>
  <c r="J292" i="3"/>
  <c r="K292" i="3" s="1"/>
  <c r="J291" i="3"/>
  <c r="K291" i="3" s="1"/>
  <c r="J290" i="3"/>
  <c r="K290" i="3" s="1"/>
  <c r="J289" i="3"/>
  <c r="K289" i="3" s="1"/>
  <c r="J288" i="3"/>
  <c r="K288" i="3" s="1"/>
  <c r="J287" i="3"/>
  <c r="K287" i="3" s="1"/>
  <c r="J286" i="3"/>
  <c r="K286" i="3" s="1"/>
  <c r="J285" i="3"/>
  <c r="K285" i="3" s="1"/>
  <c r="J284" i="3"/>
  <c r="K284" i="3" s="1"/>
  <c r="J283" i="3"/>
  <c r="K283" i="3" s="1"/>
  <c r="J282" i="3"/>
  <c r="K282" i="3" s="1"/>
  <c r="J281" i="3"/>
  <c r="K281" i="3" s="1"/>
  <c r="J280" i="3"/>
  <c r="K280" i="3" s="1"/>
  <c r="J279" i="3"/>
  <c r="K279" i="3" s="1"/>
  <c r="J278" i="3"/>
  <c r="K278" i="3" s="1"/>
  <c r="J277" i="3"/>
  <c r="K277" i="3" s="1"/>
  <c r="J276" i="3"/>
  <c r="K276" i="3" s="1"/>
  <c r="J275" i="3"/>
  <c r="K275" i="3" s="1"/>
  <c r="J274" i="3"/>
  <c r="K274" i="3" s="1"/>
  <c r="J273" i="3"/>
  <c r="K273" i="3" s="1"/>
  <c r="J272" i="3"/>
  <c r="K272" i="3" s="1"/>
  <c r="J271" i="3"/>
  <c r="K271" i="3" s="1"/>
  <c r="J270" i="3"/>
  <c r="K270" i="3" s="1"/>
  <c r="J269" i="3"/>
  <c r="K269" i="3" s="1"/>
  <c r="J268" i="3"/>
  <c r="K268" i="3" s="1"/>
  <c r="J267" i="3"/>
  <c r="K267" i="3" s="1"/>
  <c r="J266" i="3"/>
  <c r="K266" i="3" s="1"/>
  <c r="J265" i="3"/>
  <c r="K265" i="3" s="1"/>
  <c r="J264" i="3"/>
  <c r="K264" i="3" s="1"/>
  <c r="J263" i="3"/>
  <c r="K263" i="3" s="1"/>
  <c r="J262" i="3"/>
  <c r="K262" i="3" s="1"/>
  <c r="J261" i="3"/>
  <c r="K261" i="3" s="1"/>
  <c r="J260" i="3"/>
  <c r="K260" i="3" s="1"/>
  <c r="J259" i="3"/>
  <c r="K259" i="3" s="1"/>
  <c r="J258" i="3"/>
  <c r="K258" i="3" s="1"/>
  <c r="J257" i="3"/>
  <c r="K257" i="3" s="1"/>
  <c r="J256" i="3"/>
  <c r="K256" i="3" s="1"/>
  <c r="J255" i="3"/>
  <c r="K255" i="3" s="1"/>
  <c r="J254" i="3"/>
  <c r="K254" i="3" s="1"/>
  <c r="J253" i="3"/>
  <c r="K253" i="3" s="1"/>
  <c r="J252" i="3"/>
  <c r="K252" i="3" s="1"/>
  <c r="J251" i="3"/>
  <c r="K251" i="3" s="1"/>
  <c r="J250" i="3"/>
  <c r="K250" i="3" s="1"/>
  <c r="J249" i="3"/>
  <c r="K249" i="3" s="1"/>
  <c r="J248" i="3"/>
  <c r="K248" i="3" s="1"/>
  <c r="J247" i="3"/>
  <c r="K247" i="3" s="1"/>
  <c r="J246" i="3"/>
  <c r="K246" i="3" s="1"/>
  <c r="J245" i="3"/>
  <c r="K245" i="3" s="1"/>
  <c r="J244" i="3"/>
  <c r="K244" i="3" s="1"/>
  <c r="J243" i="3"/>
  <c r="K243" i="3" s="1"/>
  <c r="J242" i="3"/>
  <c r="K242" i="3" s="1"/>
  <c r="J241" i="3"/>
  <c r="K241" i="3" s="1"/>
  <c r="J240" i="3"/>
  <c r="K240" i="3" s="1"/>
  <c r="J239" i="3"/>
  <c r="K239" i="3" s="1"/>
  <c r="J238" i="3"/>
  <c r="K238" i="3" s="1"/>
  <c r="J237" i="3"/>
  <c r="K237" i="3" s="1"/>
  <c r="J236" i="3"/>
  <c r="K236" i="3" s="1"/>
  <c r="J235" i="3"/>
  <c r="K235" i="3" s="1"/>
  <c r="J234" i="3"/>
  <c r="K234" i="3" s="1"/>
  <c r="J233" i="3"/>
  <c r="K233" i="3" s="1"/>
  <c r="J232" i="3"/>
  <c r="K232" i="3" s="1"/>
  <c r="J231" i="3"/>
  <c r="K231" i="3" s="1"/>
  <c r="J230" i="3"/>
  <c r="K230" i="3" s="1"/>
  <c r="J229" i="3"/>
  <c r="K229" i="3" s="1"/>
  <c r="J228" i="3"/>
  <c r="K228" i="3" s="1"/>
  <c r="J227" i="3"/>
  <c r="K227" i="3" s="1"/>
  <c r="J226" i="3"/>
  <c r="K226" i="3" s="1"/>
  <c r="J225" i="3"/>
  <c r="K225" i="3" s="1"/>
  <c r="J224" i="3"/>
  <c r="K224" i="3" s="1"/>
  <c r="J223" i="3"/>
  <c r="K223" i="3" s="1"/>
  <c r="J222" i="3"/>
  <c r="K222" i="3" s="1"/>
  <c r="J221" i="3"/>
  <c r="K221" i="3" s="1"/>
  <c r="J220" i="3"/>
  <c r="K220" i="3" s="1"/>
  <c r="J219" i="3"/>
  <c r="K219" i="3" s="1"/>
  <c r="J218" i="3"/>
  <c r="K218" i="3" s="1"/>
  <c r="J217" i="3"/>
  <c r="K217" i="3" s="1"/>
  <c r="J216" i="3"/>
  <c r="K216" i="3" s="1"/>
  <c r="J215" i="3"/>
  <c r="K215" i="3" s="1"/>
  <c r="J214" i="3"/>
  <c r="K214" i="3" s="1"/>
  <c r="J213" i="3"/>
  <c r="K213" i="3" s="1"/>
  <c r="J212" i="3"/>
  <c r="K212" i="3" s="1"/>
  <c r="J211" i="3"/>
  <c r="K211" i="3" s="1"/>
  <c r="J210" i="3"/>
  <c r="K210" i="3" s="1"/>
  <c r="J209" i="3"/>
  <c r="K209" i="3" s="1"/>
  <c r="J208" i="3"/>
  <c r="K208" i="3" s="1"/>
  <c r="J207" i="3"/>
  <c r="K207" i="3" s="1"/>
  <c r="J206" i="3"/>
  <c r="K206" i="3" s="1"/>
  <c r="J205" i="3"/>
  <c r="K205" i="3" s="1"/>
  <c r="J204" i="3"/>
  <c r="K204" i="3" s="1"/>
  <c r="J203" i="3"/>
  <c r="K203" i="3" s="1"/>
  <c r="J202" i="3"/>
  <c r="K202" i="3" s="1"/>
  <c r="J201" i="3"/>
  <c r="K201" i="3" s="1"/>
  <c r="J200" i="3"/>
  <c r="K200" i="3" s="1"/>
  <c r="J199" i="3"/>
  <c r="K199" i="3" s="1"/>
  <c r="J198" i="3"/>
  <c r="K198" i="3" s="1"/>
  <c r="J197" i="3"/>
  <c r="K197" i="3" s="1"/>
  <c r="J196" i="3"/>
  <c r="K196" i="3" s="1"/>
  <c r="J195" i="3"/>
  <c r="K195" i="3" s="1"/>
  <c r="J194" i="3"/>
  <c r="K194" i="3" s="1"/>
  <c r="J193" i="3"/>
  <c r="K193" i="3" s="1"/>
  <c r="J192" i="3"/>
  <c r="K192" i="3" s="1"/>
  <c r="J191" i="3"/>
  <c r="K191" i="3" s="1"/>
  <c r="J190" i="3"/>
  <c r="K190" i="3" s="1"/>
  <c r="J189" i="3"/>
  <c r="K189" i="3" s="1"/>
  <c r="J188" i="3"/>
  <c r="K188" i="3" s="1"/>
  <c r="J187" i="3"/>
  <c r="K187" i="3" s="1"/>
  <c r="J186" i="3"/>
  <c r="K186" i="3" s="1"/>
  <c r="J185" i="3"/>
  <c r="K185" i="3" s="1"/>
  <c r="J184" i="3"/>
  <c r="K184" i="3" s="1"/>
  <c r="J183" i="3"/>
  <c r="K183" i="3" s="1"/>
  <c r="J182" i="3"/>
  <c r="K182" i="3" s="1"/>
  <c r="J181" i="3"/>
  <c r="K181" i="3" s="1"/>
  <c r="J180" i="3"/>
  <c r="K180" i="3" s="1"/>
  <c r="J179" i="3"/>
  <c r="K179" i="3" s="1"/>
  <c r="J178" i="3"/>
  <c r="K178" i="3" s="1"/>
  <c r="J177" i="3"/>
  <c r="K177" i="3" s="1"/>
  <c r="J176" i="3"/>
  <c r="K176" i="3" s="1"/>
  <c r="J175" i="3"/>
  <c r="K175" i="3" s="1"/>
  <c r="J174" i="3"/>
  <c r="K174" i="3" s="1"/>
  <c r="J173" i="3"/>
  <c r="K173" i="3" s="1"/>
  <c r="J172" i="3"/>
  <c r="K172" i="3" s="1"/>
  <c r="J171" i="3"/>
  <c r="K171" i="3" s="1"/>
  <c r="J170" i="3"/>
  <c r="K170" i="3" s="1"/>
  <c r="J169" i="3"/>
  <c r="K169" i="3" s="1"/>
  <c r="J168" i="3"/>
  <c r="K168" i="3" s="1"/>
  <c r="J167" i="3"/>
  <c r="K167" i="3" s="1"/>
  <c r="J166" i="3"/>
  <c r="K166" i="3" s="1"/>
  <c r="J165" i="3"/>
  <c r="K165" i="3" s="1"/>
  <c r="J164" i="3"/>
  <c r="K164" i="3" s="1"/>
  <c r="J163" i="3"/>
  <c r="K163" i="3" s="1"/>
  <c r="J162" i="3"/>
  <c r="K162" i="3" s="1"/>
  <c r="J161" i="3"/>
  <c r="K161" i="3" s="1"/>
  <c r="J160" i="3"/>
  <c r="K160" i="3" s="1"/>
  <c r="J159" i="3"/>
  <c r="K159" i="3" s="1"/>
  <c r="J158" i="3"/>
  <c r="K158" i="3" s="1"/>
  <c r="J157" i="3"/>
  <c r="K157" i="3" s="1"/>
  <c r="J156" i="3"/>
  <c r="K156" i="3" s="1"/>
  <c r="J155" i="3"/>
  <c r="K155" i="3" s="1"/>
  <c r="J154" i="3"/>
  <c r="K154" i="3" s="1"/>
  <c r="J153" i="3"/>
  <c r="K153" i="3" s="1"/>
  <c r="J152" i="3"/>
  <c r="K152" i="3" s="1"/>
  <c r="J151" i="3"/>
  <c r="K151" i="3" s="1"/>
  <c r="J150" i="3"/>
  <c r="K150" i="3" s="1"/>
  <c r="J149" i="3"/>
  <c r="K149" i="3" s="1"/>
  <c r="J148" i="3"/>
  <c r="K148" i="3" s="1"/>
  <c r="J147" i="3"/>
  <c r="K147" i="3" s="1"/>
  <c r="J146" i="3"/>
  <c r="K146" i="3" s="1"/>
  <c r="J145" i="3"/>
  <c r="K145" i="3" s="1"/>
  <c r="J144" i="3"/>
  <c r="K144" i="3" s="1"/>
  <c r="J143" i="3"/>
  <c r="K143" i="3" s="1"/>
  <c r="J142" i="3"/>
  <c r="K142" i="3" s="1"/>
  <c r="J141" i="3"/>
  <c r="K141" i="3" s="1"/>
  <c r="J140" i="3"/>
  <c r="K140" i="3" s="1"/>
  <c r="J139" i="3"/>
  <c r="K139" i="3" s="1"/>
  <c r="J138" i="3"/>
  <c r="K138" i="3" s="1"/>
  <c r="J137" i="3"/>
  <c r="K137" i="3" s="1"/>
  <c r="J136" i="3"/>
  <c r="K136" i="3" s="1"/>
  <c r="J135" i="3"/>
  <c r="K135" i="3" s="1"/>
  <c r="J134" i="3"/>
  <c r="K134" i="3" s="1"/>
  <c r="J133" i="3"/>
  <c r="K133" i="3" s="1"/>
  <c r="J132" i="3"/>
  <c r="K132" i="3" s="1"/>
  <c r="J131" i="3"/>
  <c r="K131" i="3" s="1"/>
  <c r="J130" i="3"/>
  <c r="K130" i="3" s="1"/>
  <c r="J129" i="3"/>
  <c r="K129" i="3" s="1"/>
  <c r="J128" i="3"/>
  <c r="K128" i="3" s="1"/>
  <c r="J127" i="3"/>
  <c r="K127" i="3" s="1"/>
  <c r="J126" i="3"/>
  <c r="K126" i="3" s="1"/>
  <c r="J125" i="3"/>
  <c r="K125" i="3" s="1"/>
  <c r="J124" i="3"/>
  <c r="K124" i="3" s="1"/>
  <c r="J123" i="3"/>
  <c r="K123" i="3" s="1"/>
  <c r="J122" i="3"/>
  <c r="K122" i="3" s="1"/>
  <c r="J121" i="3"/>
  <c r="K121" i="3" s="1"/>
  <c r="J120" i="3"/>
  <c r="K120" i="3" s="1"/>
  <c r="J119" i="3"/>
  <c r="K119" i="3" s="1"/>
  <c r="J118" i="3"/>
  <c r="K118" i="3" s="1"/>
  <c r="J117" i="3"/>
  <c r="K117" i="3" s="1"/>
  <c r="J116" i="3"/>
  <c r="K116" i="3" s="1"/>
  <c r="J115" i="3"/>
  <c r="K115" i="3" s="1"/>
  <c r="J114" i="3"/>
  <c r="K114" i="3" s="1"/>
  <c r="J113" i="3"/>
  <c r="K113" i="3" s="1"/>
  <c r="J112" i="3"/>
  <c r="K112" i="3" s="1"/>
  <c r="J111" i="3"/>
  <c r="K111" i="3" s="1"/>
  <c r="J110" i="3"/>
  <c r="K110" i="3" s="1"/>
  <c r="J109" i="3"/>
  <c r="K109" i="3" s="1"/>
  <c r="J108" i="3"/>
  <c r="K108" i="3" s="1"/>
  <c r="J107" i="3"/>
  <c r="K107" i="3" s="1"/>
  <c r="J106" i="3"/>
  <c r="K106" i="3" s="1"/>
  <c r="J105" i="3"/>
  <c r="K105" i="3" s="1"/>
  <c r="J104" i="3"/>
  <c r="K104" i="3" s="1"/>
  <c r="K99" i="3"/>
  <c r="J98" i="3"/>
  <c r="K98" i="3" s="1"/>
  <c r="J97" i="3"/>
  <c r="K97" i="3" s="1"/>
  <c r="J96" i="3"/>
  <c r="K96" i="3" s="1"/>
  <c r="J95" i="3"/>
  <c r="K95" i="3" s="1"/>
  <c r="J94" i="3"/>
  <c r="K94" i="3" s="1"/>
  <c r="J93" i="3"/>
  <c r="K93" i="3" s="1"/>
  <c r="J92" i="3"/>
  <c r="K92" i="3" s="1"/>
  <c r="J91" i="3"/>
  <c r="K91" i="3" s="1"/>
  <c r="J90" i="3"/>
  <c r="K90" i="3" s="1"/>
  <c r="J89" i="3"/>
  <c r="K89" i="3" s="1"/>
  <c r="J88" i="3"/>
  <c r="K88" i="3" s="1"/>
  <c r="J87" i="3"/>
  <c r="K87" i="3" s="1"/>
  <c r="J86" i="3"/>
  <c r="K86" i="3" s="1"/>
  <c r="J85" i="3"/>
  <c r="K85" i="3" s="1"/>
  <c r="J84" i="3"/>
  <c r="K84" i="3" s="1"/>
  <c r="J83" i="3"/>
  <c r="K83" i="3" s="1"/>
  <c r="J82" i="3"/>
  <c r="K82" i="3" s="1"/>
  <c r="J81" i="3"/>
  <c r="K81" i="3" s="1"/>
  <c r="J80" i="3"/>
  <c r="K80" i="3" s="1"/>
  <c r="J79" i="3"/>
  <c r="K79" i="3" s="1"/>
  <c r="J78" i="3"/>
  <c r="K78" i="3" s="1"/>
  <c r="J77" i="3"/>
  <c r="K77" i="3" s="1"/>
  <c r="J76" i="3"/>
  <c r="K76" i="3" s="1"/>
  <c r="J75" i="3"/>
  <c r="K75" i="3" s="1"/>
  <c r="J74" i="3"/>
  <c r="K74" i="3" s="1"/>
  <c r="J73" i="3"/>
  <c r="K73" i="3" s="1"/>
  <c r="J72" i="3"/>
  <c r="K72" i="3" s="1"/>
  <c r="J67" i="3"/>
  <c r="K67" i="3" s="1"/>
  <c r="J66" i="3"/>
  <c r="K66" i="3" s="1"/>
  <c r="J65" i="3"/>
  <c r="K65" i="3" s="1"/>
  <c r="J64" i="3"/>
  <c r="K64" i="3" s="1"/>
  <c r="J63" i="3"/>
  <c r="K63" i="3" s="1"/>
  <c r="J62" i="3"/>
  <c r="K62" i="3" s="1"/>
  <c r="J61" i="3"/>
  <c r="K61" i="3" s="1"/>
  <c r="J60" i="3"/>
  <c r="K60" i="3" s="1"/>
  <c r="J59" i="3"/>
  <c r="K59" i="3" s="1"/>
  <c r="J58" i="3"/>
  <c r="K58" i="3" s="1"/>
  <c r="J57" i="3"/>
  <c r="K57" i="3" s="1"/>
  <c r="J56" i="3"/>
  <c r="K56" i="3" s="1"/>
  <c r="J55" i="3"/>
  <c r="K55" i="3" s="1"/>
  <c r="J54" i="3"/>
  <c r="K54" i="3" s="1"/>
  <c r="J53" i="3"/>
  <c r="K53" i="3" s="1"/>
  <c r="J52" i="3"/>
  <c r="K52" i="3" s="1"/>
  <c r="J51" i="3"/>
  <c r="K51" i="3" s="1"/>
  <c r="J50" i="3"/>
  <c r="K50" i="3" s="1"/>
  <c r="J49" i="3"/>
  <c r="K49" i="3" s="1"/>
  <c r="J48" i="3"/>
  <c r="K48" i="3" s="1"/>
  <c r="J47" i="3"/>
  <c r="K47" i="3" s="1"/>
  <c r="J46" i="3"/>
  <c r="K46" i="3" s="1"/>
  <c r="J45" i="3"/>
  <c r="K45" i="3" s="1"/>
  <c r="J44" i="3"/>
  <c r="K44" i="3" s="1"/>
  <c r="J43" i="3"/>
  <c r="K43" i="3" s="1"/>
  <c r="J42" i="3"/>
  <c r="K42" i="3" s="1"/>
  <c r="J41" i="3"/>
  <c r="K41" i="3" s="1"/>
  <c r="J40" i="3"/>
  <c r="K40" i="3" s="1"/>
  <c r="J39" i="3"/>
  <c r="K39" i="3" s="1"/>
  <c r="J38" i="3"/>
  <c r="K38" i="3" s="1"/>
  <c r="J37" i="3"/>
  <c r="K37" i="3" s="1"/>
  <c r="J36" i="3"/>
  <c r="K36" i="3" s="1"/>
  <c r="J35" i="3"/>
  <c r="K35" i="3" s="1"/>
  <c r="J34" i="3"/>
  <c r="K34" i="3" s="1"/>
  <c r="J33" i="3"/>
  <c r="K33" i="3" s="1"/>
  <c r="J32" i="3"/>
  <c r="K32" i="3" s="1"/>
  <c r="J31" i="3"/>
  <c r="K31" i="3" s="1"/>
  <c r="J30" i="3"/>
  <c r="K30" i="3" s="1"/>
  <c r="J29" i="3"/>
  <c r="K29" i="3" s="1"/>
  <c r="J28" i="3"/>
  <c r="K28" i="3" s="1"/>
  <c r="J27" i="3"/>
  <c r="K27" i="3" s="1"/>
  <c r="J26" i="3"/>
  <c r="K26" i="3" s="1"/>
  <c r="J25" i="3"/>
  <c r="K25" i="3" s="1"/>
  <c r="J24" i="3"/>
  <c r="K24" i="3" s="1"/>
  <c r="J23" i="3"/>
  <c r="K23" i="3" s="1"/>
  <c r="J22" i="3"/>
  <c r="K22" i="3" s="1"/>
  <c r="J21" i="3"/>
  <c r="K21" i="3" s="1"/>
  <c r="J20" i="3"/>
  <c r="K20" i="3" s="1"/>
  <c r="J19" i="3"/>
  <c r="K19" i="3" s="1"/>
  <c r="J18" i="3"/>
  <c r="K18" i="3" s="1"/>
  <c r="J17" i="3"/>
  <c r="K17" i="3" s="1"/>
  <c r="J16" i="3"/>
  <c r="K16" i="3" s="1"/>
  <c r="J15" i="3"/>
  <c r="K15" i="3" s="1"/>
  <c r="J14" i="3"/>
  <c r="K14" i="3" s="1"/>
  <c r="J13" i="3"/>
  <c r="K13" i="3" s="1"/>
  <c r="J12" i="3"/>
  <c r="K12" i="3" s="1"/>
  <c r="J11" i="3"/>
  <c r="K11" i="3" s="1"/>
  <c r="J10" i="3"/>
  <c r="K10" i="3" s="1"/>
  <c r="J9" i="3"/>
  <c r="K9" i="3" s="1"/>
  <c r="J8" i="3"/>
  <c r="K8" i="3" s="1"/>
  <c r="J7" i="3"/>
  <c r="K7" i="3" s="1"/>
  <c r="J6" i="3"/>
  <c r="K6" i="3" s="1"/>
  <c r="J5" i="3"/>
  <c r="K5" i="3" s="1"/>
  <c r="J4" i="3"/>
  <c r="K4" i="3" s="1"/>
  <c r="J3" i="3"/>
  <c r="K3" i="3" s="1"/>
  <c r="J56" i="4"/>
  <c r="J57" i="4"/>
  <c r="J58" i="4"/>
  <c r="J59" i="4"/>
  <c r="J60" i="4"/>
  <c r="J61" i="4"/>
  <c r="J62" i="4"/>
  <c r="J63" i="4"/>
  <c r="J64" i="4"/>
  <c r="J65" i="4"/>
  <c r="J66" i="4"/>
  <c r="J67" i="4"/>
  <c r="J68" i="4"/>
  <c r="J69" i="4"/>
  <c r="J70" i="4"/>
  <c r="J71" i="4"/>
  <c r="J72" i="4"/>
  <c r="J73" i="4"/>
  <c r="J74" i="4"/>
  <c r="J75" i="4"/>
  <c r="J76" i="4"/>
  <c r="J77" i="4"/>
  <c r="J78" i="4"/>
  <c r="J79" i="4"/>
  <c r="J80" i="4"/>
  <c r="J81" i="4"/>
  <c r="J82" i="4"/>
  <c r="J83" i="4"/>
  <c r="J84" i="4"/>
  <c r="J85" i="4"/>
  <c r="J86" i="4"/>
  <c r="J87" i="4"/>
  <c r="J88" i="4"/>
  <c r="J89" i="4"/>
  <c r="J90" i="4"/>
  <c r="J91" i="4"/>
  <c r="J92" i="4"/>
  <c r="J93" i="4"/>
  <c r="J94" i="4"/>
  <c r="J95" i="4"/>
  <c r="J96" i="4"/>
  <c r="J97" i="4"/>
  <c r="J98" i="4"/>
  <c r="J99" i="4"/>
  <c r="J100" i="4"/>
  <c r="J101" i="4"/>
  <c r="J102" i="4"/>
  <c r="J103" i="4"/>
  <c r="J104" i="4"/>
  <c r="J105" i="4"/>
  <c r="J106" i="4"/>
  <c r="J107" i="4"/>
  <c r="J108" i="4"/>
  <c r="J109" i="4"/>
  <c r="J110" i="4"/>
  <c r="J111" i="4"/>
  <c r="J112" i="4"/>
  <c r="J113" i="4"/>
  <c r="J114" i="4"/>
  <c r="J115" i="4"/>
  <c r="J116" i="4"/>
  <c r="J117" i="4"/>
  <c r="J118" i="4"/>
  <c r="J119" i="4"/>
  <c r="J120" i="4"/>
  <c r="J121" i="4"/>
  <c r="J122" i="4"/>
  <c r="J123" i="4"/>
  <c r="J124" i="4"/>
  <c r="J125" i="4"/>
  <c r="J126" i="4"/>
  <c r="J127" i="4"/>
  <c r="J128" i="4"/>
  <c r="J129" i="4"/>
  <c r="J130" i="4"/>
  <c r="J131" i="4"/>
  <c r="J132" i="4"/>
  <c r="J133" i="4"/>
  <c r="J134" i="4"/>
  <c r="J135" i="4"/>
  <c r="J136" i="4"/>
  <c r="J137" i="4"/>
  <c r="J138" i="4"/>
  <c r="J139" i="4"/>
  <c r="J140" i="4"/>
  <c r="J141" i="4"/>
  <c r="J142" i="4"/>
  <c r="J143" i="4"/>
  <c r="J144" i="4"/>
  <c r="J145" i="4"/>
  <c r="J146" i="4"/>
  <c r="J147" i="4"/>
  <c r="J148" i="4"/>
  <c r="J149" i="4"/>
  <c r="J150" i="4"/>
  <c r="J151" i="4"/>
  <c r="J152" i="4"/>
  <c r="J153" i="4"/>
  <c r="J154" i="4"/>
  <c r="J155" i="4"/>
  <c r="J156" i="4"/>
  <c r="J157" i="4"/>
  <c r="J158" i="4"/>
  <c r="J159" i="4"/>
  <c r="J160" i="4"/>
  <c r="J161" i="4"/>
  <c r="J162" i="4"/>
  <c r="J163" i="4"/>
  <c r="J164" i="4"/>
  <c r="J165" i="4"/>
  <c r="J166" i="4"/>
  <c r="J167" i="4"/>
  <c r="J168" i="4"/>
  <c r="J169" i="4"/>
  <c r="J170" i="4"/>
  <c r="J171" i="4"/>
  <c r="J172" i="4"/>
  <c r="J173" i="4"/>
  <c r="J174" i="4"/>
  <c r="J175" i="4"/>
  <c r="J176" i="4"/>
  <c r="J177" i="4"/>
  <c r="J178" i="4"/>
  <c r="J179" i="4"/>
  <c r="J180" i="4"/>
  <c r="J181" i="4"/>
  <c r="J182" i="4"/>
  <c r="J183" i="4"/>
  <c r="J184" i="4"/>
  <c r="J185" i="4"/>
  <c r="J186" i="4"/>
  <c r="J187" i="4"/>
  <c r="J188" i="4"/>
  <c r="J189" i="4"/>
  <c r="J190" i="4"/>
  <c r="J191" i="4"/>
  <c r="J192" i="4"/>
  <c r="J193" i="4"/>
  <c r="J194" i="4"/>
  <c r="J195" i="4"/>
  <c r="J196" i="4"/>
  <c r="J197" i="4"/>
  <c r="J198" i="4"/>
  <c r="J199" i="4"/>
  <c r="J200" i="4"/>
  <c r="J201" i="4"/>
  <c r="J202" i="4"/>
  <c r="J203" i="4"/>
  <c r="J204" i="4"/>
  <c r="J205" i="4"/>
  <c r="J206" i="4"/>
  <c r="J207" i="4"/>
  <c r="J208" i="4"/>
  <c r="J209" i="4"/>
  <c r="J210" i="4"/>
  <c r="J211" i="4"/>
  <c r="J212" i="4"/>
  <c r="J213" i="4"/>
  <c r="J214" i="4"/>
  <c r="J215" i="4"/>
  <c r="J216" i="4"/>
  <c r="J217" i="4"/>
  <c r="J218" i="4"/>
  <c r="J219" i="4"/>
  <c r="J220" i="4"/>
  <c r="J221" i="4"/>
  <c r="J222" i="4"/>
  <c r="J223" i="4"/>
  <c r="J224" i="4"/>
  <c r="J225" i="4"/>
  <c r="J226" i="4"/>
  <c r="J227" i="4"/>
  <c r="J228" i="4"/>
  <c r="J229" i="4"/>
  <c r="J230" i="4"/>
  <c r="J231" i="4"/>
  <c r="J232" i="4"/>
  <c r="J233" i="4"/>
  <c r="J234" i="4"/>
  <c r="J235" i="4"/>
  <c r="J236" i="4"/>
  <c r="J237" i="4"/>
  <c r="J238" i="4"/>
  <c r="J239" i="4"/>
  <c r="J240" i="4"/>
  <c r="J241" i="4"/>
  <c r="J242" i="4"/>
  <c r="J243" i="4"/>
  <c r="J244" i="4"/>
  <c r="J245" i="4"/>
  <c r="J246" i="4"/>
  <c r="J247" i="4"/>
  <c r="J248" i="4"/>
  <c r="J249" i="4"/>
  <c r="J250" i="4"/>
  <c r="J251" i="4"/>
  <c r="J252" i="4"/>
  <c r="J253" i="4"/>
  <c r="J254" i="4"/>
  <c r="J255" i="4"/>
  <c r="J256" i="4"/>
  <c r="J257" i="4"/>
  <c r="J258" i="4"/>
  <c r="J259" i="4"/>
  <c r="J260" i="4"/>
  <c r="J261" i="4"/>
  <c r="J262" i="4"/>
  <c r="J263" i="4"/>
  <c r="J264" i="4"/>
  <c r="J265" i="4"/>
  <c r="J266" i="4"/>
  <c r="J267" i="4"/>
  <c r="J268" i="4"/>
  <c r="J269" i="4"/>
  <c r="J270" i="4"/>
  <c r="J271" i="4"/>
  <c r="J272" i="4"/>
  <c r="J273" i="4"/>
  <c r="J274" i="4"/>
  <c r="J275" i="4"/>
  <c r="J276" i="4"/>
  <c r="J277" i="4"/>
  <c r="J278" i="4"/>
  <c r="J279" i="4"/>
  <c r="J280" i="4"/>
  <c r="J281" i="4"/>
  <c r="J282" i="4"/>
  <c r="J283" i="4"/>
  <c r="J284" i="4"/>
  <c r="J285" i="4"/>
  <c r="J286" i="4"/>
  <c r="J287" i="4"/>
  <c r="J288" i="4"/>
  <c r="J289" i="4"/>
  <c r="J290" i="4"/>
  <c r="J291" i="4"/>
  <c r="J292" i="4"/>
  <c r="J293" i="4"/>
  <c r="J294" i="4"/>
  <c r="J295" i="4"/>
  <c r="J296" i="4"/>
  <c r="J297" i="4"/>
  <c r="J298" i="4"/>
  <c r="J299" i="4"/>
  <c r="J300" i="4"/>
  <c r="J301" i="4"/>
  <c r="J302" i="4"/>
  <c r="J303" i="4"/>
  <c r="J304" i="4"/>
  <c r="J305" i="4"/>
  <c r="J306" i="4"/>
  <c r="J307" i="4"/>
  <c r="J308" i="4"/>
  <c r="J309" i="4"/>
  <c r="J310" i="4"/>
  <c r="J311" i="4"/>
  <c r="J312" i="4"/>
  <c r="J313" i="4"/>
  <c r="J314" i="4"/>
  <c r="J315" i="4"/>
  <c r="J316" i="4"/>
  <c r="J317" i="4"/>
  <c r="J318" i="4"/>
  <c r="J319" i="4"/>
  <c r="J320" i="4"/>
  <c r="J321" i="4"/>
  <c r="J322" i="4"/>
  <c r="J323" i="4"/>
  <c r="J324" i="4"/>
  <c r="J325" i="4"/>
  <c r="J326" i="4"/>
  <c r="J327" i="4"/>
  <c r="J328" i="4"/>
  <c r="J329" i="4"/>
  <c r="J330" i="4"/>
  <c r="J331" i="4"/>
  <c r="J332" i="4"/>
  <c r="J333" i="4"/>
  <c r="J334" i="4"/>
  <c r="J335" i="4"/>
  <c r="J336" i="4"/>
  <c r="J337" i="4"/>
  <c r="J338" i="4"/>
  <c r="J339" i="4"/>
  <c r="J340" i="4"/>
  <c r="J341" i="4"/>
  <c r="J342" i="4"/>
  <c r="J343" i="4"/>
  <c r="J344" i="4"/>
  <c r="J345" i="4"/>
  <c r="J346" i="4"/>
  <c r="J347" i="4"/>
  <c r="J348" i="4"/>
  <c r="J349" i="4"/>
  <c r="J350" i="4"/>
  <c r="J351" i="4"/>
  <c r="J352" i="4"/>
  <c r="J353" i="4"/>
  <c r="J354" i="4"/>
  <c r="J355" i="4"/>
  <c r="J356" i="4"/>
  <c r="J357" i="4"/>
  <c r="J358" i="4"/>
  <c r="J359" i="4"/>
  <c r="J360" i="4"/>
  <c r="J361" i="4"/>
  <c r="J26" i="4"/>
  <c r="J27" i="4"/>
  <c r="J28" i="4"/>
  <c r="J29" i="4"/>
  <c r="J30" i="4"/>
  <c r="J31" i="4"/>
  <c r="J32" i="4"/>
  <c r="J33" i="4"/>
  <c r="J34" i="4"/>
  <c r="J35" i="4"/>
  <c r="J36" i="4"/>
  <c r="J37" i="4"/>
  <c r="J38" i="4"/>
  <c r="J39" i="4"/>
  <c r="J40" i="4"/>
  <c r="J41" i="4"/>
  <c r="J42" i="4"/>
  <c r="J43" i="4"/>
  <c r="J44" i="4"/>
  <c r="J45" i="4"/>
  <c r="J46" i="4"/>
  <c r="J47" i="4"/>
  <c r="J48" i="4"/>
  <c r="J49" i="4"/>
  <c r="J50" i="4"/>
  <c r="J51" i="4"/>
  <c r="J52" i="4"/>
  <c r="J53" i="4"/>
  <c r="J54" i="4"/>
  <c r="J55" i="4"/>
  <c r="J7" i="4"/>
  <c r="J8" i="4"/>
  <c r="J9" i="4"/>
  <c r="J10" i="4"/>
  <c r="J11" i="4"/>
  <c r="J12" i="4"/>
  <c r="J13" i="4"/>
  <c r="J14" i="4"/>
  <c r="J15" i="4"/>
  <c r="J16" i="4"/>
  <c r="J17" i="4"/>
  <c r="J18" i="4"/>
  <c r="J19" i="4"/>
  <c r="J20" i="4"/>
  <c r="J21" i="4"/>
  <c r="J22" i="4"/>
  <c r="J23" i="4"/>
  <c r="J24" i="4"/>
  <c r="J25" i="4"/>
  <c r="J3" i="4"/>
  <c r="J4" i="4"/>
  <c r="J5" i="4"/>
  <c r="J6" i="4"/>
  <c r="X4" i="3"/>
  <c r="Y4" i="3" s="1"/>
  <c r="G4" i="3"/>
  <c r="G5" i="3"/>
  <c r="X5" i="3"/>
  <c r="Y5" i="3" s="1"/>
  <c r="G6" i="3"/>
  <c r="X6" i="3"/>
  <c r="Y6" i="3" s="1"/>
  <c r="G7" i="3"/>
  <c r="X7" i="3"/>
  <c r="Y7" i="3" s="1"/>
  <c r="G8" i="3"/>
  <c r="X8" i="3"/>
  <c r="Y8" i="3" s="1"/>
  <c r="G9" i="3"/>
  <c r="X9" i="3"/>
  <c r="Y9" i="3" s="1"/>
  <c r="G10" i="3"/>
  <c r="X10" i="3"/>
  <c r="Y10" i="3" s="1"/>
  <c r="G11" i="3"/>
  <c r="X11" i="3"/>
  <c r="Y11" i="3" s="1"/>
  <c r="G12" i="3"/>
  <c r="X12" i="3"/>
  <c r="Y12" i="3" s="1"/>
  <c r="G13" i="3"/>
  <c r="X13" i="3"/>
  <c r="Y13" i="3" s="1"/>
  <c r="G14" i="3"/>
  <c r="X14" i="3"/>
  <c r="Y14" i="3" s="1"/>
  <c r="G15" i="3"/>
  <c r="X15" i="3"/>
  <c r="Y15" i="3" s="1"/>
  <c r="G16" i="3"/>
  <c r="X16" i="3"/>
  <c r="Y16" i="3" s="1"/>
  <c r="G17" i="3"/>
  <c r="X17" i="3"/>
  <c r="Y17" i="3" s="1"/>
  <c r="G18" i="3"/>
  <c r="X18" i="3"/>
  <c r="Y18" i="3" s="1"/>
  <c r="G19" i="3"/>
  <c r="X19" i="3"/>
  <c r="Y19" i="3" s="1"/>
  <c r="G20" i="3"/>
  <c r="X20" i="3"/>
  <c r="Y20" i="3" s="1"/>
  <c r="G21" i="3"/>
  <c r="X21" i="3"/>
  <c r="Y21" i="3" s="1"/>
  <c r="G22" i="3"/>
  <c r="X22" i="3"/>
  <c r="Y22" i="3" s="1"/>
  <c r="G23" i="3"/>
  <c r="X23" i="3"/>
  <c r="Y23" i="3" s="1"/>
  <c r="G24" i="3"/>
  <c r="X24" i="3"/>
  <c r="Y24" i="3" s="1"/>
  <c r="G25" i="3"/>
  <c r="X25" i="3"/>
  <c r="Y25" i="3" s="1"/>
  <c r="G26" i="3"/>
  <c r="X26" i="3"/>
  <c r="Y26" i="3" s="1"/>
  <c r="G27" i="3"/>
  <c r="X27" i="3"/>
  <c r="Y27" i="3" s="1"/>
  <c r="G28" i="3"/>
  <c r="X28" i="3"/>
  <c r="Y28" i="3" s="1"/>
  <c r="G29" i="3"/>
  <c r="X29" i="3"/>
  <c r="Y29" i="3" s="1"/>
  <c r="G30" i="3"/>
  <c r="X30" i="3"/>
  <c r="Y30" i="3" s="1"/>
  <c r="Z30" i="3" s="1"/>
  <c r="G31" i="3"/>
  <c r="X31" i="3"/>
  <c r="Y31" i="3" s="1"/>
  <c r="G32" i="3"/>
  <c r="X32" i="3"/>
  <c r="Y32" i="3" s="1"/>
  <c r="G33" i="3"/>
  <c r="X33" i="3"/>
  <c r="Y33" i="3" s="1"/>
  <c r="G34" i="3"/>
  <c r="X34" i="3"/>
  <c r="Y34" i="3" s="1"/>
  <c r="G35" i="3"/>
  <c r="X35" i="3"/>
  <c r="Y35" i="3" s="1"/>
  <c r="G36" i="3"/>
  <c r="X36" i="3"/>
  <c r="Y36" i="3" s="1"/>
  <c r="G37" i="3"/>
  <c r="X37" i="3"/>
  <c r="Y37" i="3" s="1"/>
  <c r="G38" i="3"/>
  <c r="X38" i="3"/>
  <c r="Y38" i="3" s="1"/>
  <c r="G39" i="3"/>
  <c r="X39" i="3"/>
  <c r="Y39" i="3" s="1"/>
  <c r="G40" i="3"/>
  <c r="X40" i="3"/>
  <c r="Y40" i="3" s="1"/>
  <c r="G41" i="3"/>
  <c r="X41" i="3"/>
  <c r="Y41" i="3" s="1"/>
  <c r="G42" i="3"/>
  <c r="X42" i="3"/>
  <c r="Y42" i="3" s="1"/>
  <c r="G43" i="3"/>
  <c r="X43" i="3"/>
  <c r="Y43" i="3" s="1"/>
  <c r="G44" i="3"/>
  <c r="X44" i="3"/>
  <c r="Y44" i="3" s="1"/>
  <c r="G45" i="3"/>
  <c r="X45" i="3"/>
  <c r="Y45" i="3" s="1"/>
  <c r="G46" i="3"/>
  <c r="X46" i="3"/>
  <c r="Y46" i="3" s="1"/>
  <c r="G47" i="3"/>
  <c r="X47" i="3"/>
  <c r="Y47" i="3" s="1"/>
  <c r="G48" i="3"/>
  <c r="X48" i="3"/>
  <c r="Y48" i="3" s="1"/>
  <c r="G49" i="3"/>
  <c r="X49" i="3"/>
  <c r="Y49" i="3" s="1"/>
  <c r="G50" i="3"/>
  <c r="X50" i="3"/>
  <c r="Y50" i="3" s="1"/>
  <c r="G51" i="3"/>
  <c r="X51" i="3"/>
  <c r="Y51" i="3" s="1"/>
  <c r="G52" i="3"/>
  <c r="X52" i="3"/>
  <c r="Y52" i="3" s="1"/>
  <c r="G53" i="3"/>
  <c r="X53" i="3"/>
  <c r="Y53" i="3" s="1"/>
  <c r="G54" i="3"/>
  <c r="X54" i="3"/>
  <c r="Y54" i="3" s="1"/>
  <c r="G55" i="3"/>
  <c r="X55" i="3"/>
  <c r="Y55" i="3" s="1"/>
  <c r="G56" i="3"/>
  <c r="X56" i="3"/>
  <c r="Y56" i="3" s="1"/>
  <c r="G57" i="3"/>
  <c r="X57" i="3"/>
  <c r="Y57" i="3" s="1"/>
  <c r="G58" i="3"/>
  <c r="X58" i="3"/>
  <c r="Y58" i="3" s="1"/>
  <c r="G59" i="3"/>
  <c r="X59" i="3"/>
  <c r="Y59" i="3" s="1"/>
  <c r="Z59" i="3" s="1"/>
  <c r="G60" i="3"/>
  <c r="X60" i="3"/>
  <c r="Y60" i="3" s="1"/>
  <c r="G61" i="3"/>
  <c r="X61" i="3"/>
  <c r="Y61" i="3" s="1"/>
  <c r="G62" i="3"/>
  <c r="X62" i="3"/>
  <c r="Y62" i="3" s="1"/>
  <c r="G63" i="3"/>
  <c r="X63" i="3"/>
  <c r="Y63" i="3" s="1"/>
  <c r="G64" i="3"/>
  <c r="X64" i="3"/>
  <c r="G65" i="3"/>
  <c r="X65" i="3"/>
  <c r="G66" i="3"/>
  <c r="X66" i="3"/>
  <c r="Y66" i="3" s="1"/>
  <c r="G67" i="3"/>
  <c r="X67" i="3"/>
  <c r="Y67" i="3" s="1"/>
  <c r="G72" i="3"/>
  <c r="X72" i="3"/>
  <c r="Y72" i="3" s="1"/>
  <c r="G73" i="3"/>
  <c r="X73" i="3"/>
  <c r="Y73" i="3" s="1"/>
  <c r="G74" i="3"/>
  <c r="X74" i="3"/>
  <c r="Y74" i="3" s="1"/>
  <c r="G75" i="3"/>
  <c r="X75" i="3"/>
  <c r="Y75" i="3" s="1"/>
  <c r="G76" i="3"/>
  <c r="X76" i="3"/>
  <c r="Y76" i="3" s="1"/>
  <c r="G77" i="3"/>
  <c r="X77" i="3"/>
  <c r="Y77" i="3" s="1"/>
  <c r="G78" i="3"/>
  <c r="X78" i="3"/>
  <c r="Y78" i="3" s="1"/>
  <c r="G79" i="3"/>
  <c r="X79" i="3"/>
  <c r="Y79" i="3" s="1"/>
  <c r="G80" i="3"/>
  <c r="X80" i="3"/>
  <c r="Y80" i="3" s="1"/>
  <c r="G81" i="3"/>
  <c r="X81" i="3"/>
  <c r="Y81" i="3" s="1"/>
  <c r="G82" i="3"/>
  <c r="X82" i="3"/>
  <c r="Y82" i="3" s="1"/>
  <c r="G83" i="3"/>
  <c r="X83" i="3"/>
  <c r="Y83" i="3" s="1"/>
  <c r="G84" i="3"/>
  <c r="X84" i="3"/>
  <c r="Y84" i="3" s="1"/>
  <c r="G85" i="3"/>
  <c r="X85" i="3"/>
  <c r="Y85" i="3" s="1"/>
  <c r="G86" i="3"/>
  <c r="X86" i="3"/>
  <c r="Y86" i="3" s="1"/>
  <c r="G87" i="3"/>
  <c r="X87" i="3"/>
  <c r="Y87" i="3" s="1"/>
  <c r="G88" i="3"/>
  <c r="X88" i="3"/>
  <c r="Y88" i="3" s="1"/>
  <c r="G89" i="3"/>
  <c r="X89" i="3"/>
  <c r="Y89" i="3" s="1"/>
  <c r="G90" i="3"/>
  <c r="X90" i="3"/>
  <c r="Y90" i="3" s="1"/>
  <c r="G91" i="3"/>
  <c r="X91" i="3"/>
  <c r="Y91" i="3" s="1"/>
  <c r="G92" i="3"/>
  <c r="X92" i="3"/>
  <c r="Y92" i="3" s="1"/>
  <c r="G93" i="3"/>
  <c r="X93" i="3"/>
  <c r="Y93" i="3" s="1"/>
  <c r="G94" i="3"/>
  <c r="X94" i="3"/>
  <c r="Y94" i="3" s="1"/>
  <c r="G95" i="3"/>
  <c r="X95" i="3"/>
  <c r="Y95" i="3" s="1"/>
  <c r="G96" i="3"/>
  <c r="X96" i="3"/>
  <c r="Y96" i="3" s="1"/>
  <c r="G97" i="3"/>
  <c r="X97" i="3"/>
  <c r="Y97" i="3" s="1"/>
  <c r="G98" i="3"/>
  <c r="X98" i="3"/>
  <c r="Y98" i="3" s="1"/>
  <c r="G99" i="3"/>
  <c r="X99" i="3"/>
  <c r="Y99" i="3" s="1"/>
  <c r="G104" i="3"/>
  <c r="X104" i="3"/>
  <c r="Y104" i="3" s="1"/>
  <c r="G105" i="3"/>
  <c r="X105" i="3"/>
  <c r="Y105" i="3" s="1"/>
  <c r="G106" i="3"/>
  <c r="X106" i="3"/>
  <c r="Y106" i="3" s="1"/>
  <c r="G107" i="3"/>
  <c r="X107" i="3"/>
  <c r="Y107" i="3" s="1"/>
  <c r="G108" i="3"/>
  <c r="X108" i="3"/>
  <c r="Y108" i="3" s="1"/>
  <c r="G109" i="3"/>
  <c r="X109" i="3"/>
  <c r="Y109" i="3" s="1"/>
  <c r="G110" i="3"/>
  <c r="X110" i="3"/>
  <c r="Y110" i="3" s="1"/>
  <c r="G111" i="3"/>
  <c r="X111" i="3"/>
  <c r="Y111" i="3" s="1"/>
  <c r="G112" i="3"/>
  <c r="X112" i="3"/>
  <c r="Y112" i="3" s="1"/>
  <c r="G113" i="3"/>
  <c r="X113" i="3"/>
  <c r="Y113" i="3" s="1"/>
  <c r="G114" i="3"/>
  <c r="X114" i="3"/>
  <c r="Y114" i="3" s="1"/>
  <c r="G115" i="3"/>
  <c r="X115" i="3"/>
  <c r="Y115" i="3" s="1"/>
  <c r="G116" i="3"/>
  <c r="X116" i="3"/>
  <c r="Y116" i="3" s="1"/>
  <c r="G117" i="3"/>
  <c r="X117" i="3"/>
  <c r="Y117" i="3" s="1"/>
  <c r="G118" i="3"/>
  <c r="X118" i="3"/>
  <c r="Y118" i="3" s="1"/>
  <c r="G119" i="3"/>
  <c r="X119" i="3"/>
  <c r="Y119" i="3" s="1"/>
  <c r="G120" i="3"/>
  <c r="X120" i="3"/>
  <c r="Y120" i="3" s="1"/>
  <c r="G121" i="3"/>
  <c r="X121" i="3"/>
  <c r="Y121" i="3" s="1"/>
  <c r="G122" i="3"/>
  <c r="X122" i="3"/>
  <c r="Y122" i="3" s="1"/>
  <c r="G123" i="3"/>
  <c r="X123" i="3"/>
  <c r="Y123" i="3" s="1"/>
  <c r="G124" i="3"/>
  <c r="X124" i="3"/>
  <c r="Y124" i="3" s="1"/>
  <c r="G125" i="3"/>
  <c r="X125" i="3"/>
  <c r="Y125" i="3" s="1"/>
  <c r="G126" i="3"/>
  <c r="X126" i="3"/>
  <c r="Y126" i="3" s="1"/>
  <c r="G127" i="3"/>
  <c r="X127" i="3"/>
  <c r="Y127" i="3" s="1"/>
  <c r="G128" i="3"/>
  <c r="X128" i="3"/>
  <c r="Y128" i="3" s="1"/>
  <c r="G129" i="3"/>
  <c r="X129" i="3"/>
  <c r="Y129" i="3" s="1"/>
  <c r="G130" i="3"/>
  <c r="X130" i="3"/>
  <c r="Y130" i="3" s="1"/>
  <c r="G131" i="3"/>
  <c r="X131" i="3"/>
  <c r="Y131" i="3" s="1"/>
  <c r="G132" i="3"/>
  <c r="X132" i="3"/>
  <c r="Y132" i="3" s="1"/>
  <c r="G133" i="3"/>
  <c r="X133" i="3"/>
  <c r="Y133" i="3" s="1"/>
  <c r="G134" i="3"/>
  <c r="X134" i="3"/>
  <c r="Y134" i="3" s="1"/>
  <c r="G135" i="3"/>
  <c r="X135" i="3"/>
  <c r="Y135" i="3" s="1"/>
  <c r="G136" i="3"/>
  <c r="X136" i="3"/>
  <c r="Y136" i="3" s="1"/>
  <c r="G137" i="3"/>
  <c r="X137" i="3"/>
  <c r="Y137" i="3" s="1"/>
  <c r="G138" i="3"/>
  <c r="X138" i="3"/>
  <c r="Y138" i="3" s="1"/>
  <c r="G139" i="3"/>
  <c r="X139" i="3"/>
  <c r="Y139" i="3" s="1"/>
  <c r="G140" i="3"/>
  <c r="X140" i="3"/>
  <c r="Y140" i="3" s="1"/>
  <c r="G141" i="3"/>
  <c r="X141" i="3"/>
  <c r="Y141" i="3" s="1"/>
  <c r="G142" i="3"/>
  <c r="X142" i="3"/>
  <c r="Y142" i="3" s="1"/>
  <c r="G143" i="3"/>
  <c r="X143" i="3"/>
  <c r="Y143" i="3" s="1"/>
  <c r="G144" i="3"/>
  <c r="X144" i="3"/>
  <c r="Y144" i="3" s="1"/>
  <c r="G145" i="3"/>
  <c r="X145" i="3"/>
  <c r="Y145" i="3" s="1"/>
  <c r="G146" i="3"/>
  <c r="X146" i="3"/>
  <c r="Y146" i="3" s="1"/>
  <c r="G147" i="3"/>
  <c r="X147" i="3"/>
  <c r="Y147" i="3" s="1"/>
  <c r="G148" i="3"/>
  <c r="X148" i="3"/>
  <c r="Y148" i="3" s="1"/>
  <c r="G149" i="3"/>
  <c r="X149" i="3"/>
  <c r="Y149" i="3" s="1"/>
  <c r="G150" i="3"/>
  <c r="X150" i="3"/>
  <c r="Y150" i="3" s="1"/>
  <c r="G151" i="3"/>
  <c r="X151" i="3"/>
  <c r="Y151" i="3" s="1"/>
  <c r="G152" i="3"/>
  <c r="X152" i="3"/>
  <c r="Y152" i="3" s="1"/>
  <c r="G153" i="3"/>
  <c r="X153" i="3"/>
  <c r="Y153" i="3" s="1"/>
  <c r="G154" i="3"/>
  <c r="X154" i="3"/>
  <c r="Y154" i="3" s="1"/>
  <c r="G155" i="3"/>
  <c r="X155" i="3"/>
  <c r="Y155" i="3" s="1"/>
  <c r="G156" i="3"/>
  <c r="X156" i="3"/>
  <c r="Y156" i="3" s="1"/>
  <c r="G157" i="3"/>
  <c r="X157" i="3"/>
  <c r="Y157" i="3" s="1"/>
  <c r="G158" i="3"/>
  <c r="X158" i="3"/>
  <c r="Y158" i="3" s="1"/>
  <c r="G159" i="3"/>
  <c r="X159" i="3"/>
  <c r="Y159" i="3" s="1"/>
  <c r="G160" i="3"/>
  <c r="X160" i="3"/>
  <c r="Y160" i="3" s="1"/>
  <c r="G161" i="3"/>
  <c r="X161" i="3"/>
  <c r="Y161" i="3" s="1"/>
  <c r="G162" i="3"/>
  <c r="X162" i="3"/>
  <c r="Y162" i="3" s="1"/>
  <c r="G163" i="3"/>
  <c r="X163" i="3"/>
  <c r="Y163" i="3" s="1"/>
  <c r="G164" i="3"/>
  <c r="X164" i="3"/>
  <c r="Y164" i="3" s="1"/>
  <c r="G165" i="3"/>
  <c r="X165" i="3"/>
  <c r="Y165" i="3" s="1"/>
  <c r="G166" i="3"/>
  <c r="X166" i="3"/>
  <c r="Y166" i="3" s="1"/>
  <c r="G167" i="3"/>
  <c r="X167" i="3"/>
  <c r="Y167" i="3" s="1"/>
  <c r="G168" i="3"/>
  <c r="X168" i="3"/>
  <c r="Y168" i="3" s="1"/>
  <c r="G169" i="3"/>
  <c r="X169" i="3"/>
  <c r="Y169" i="3" s="1"/>
  <c r="G170" i="3"/>
  <c r="X170" i="3"/>
  <c r="Y170" i="3" s="1"/>
  <c r="G171" i="3"/>
  <c r="X171" i="3"/>
  <c r="Y171" i="3" s="1"/>
  <c r="G172" i="3"/>
  <c r="X172" i="3"/>
  <c r="Y172" i="3" s="1"/>
  <c r="G173" i="3"/>
  <c r="X173" i="3"/>
  <c r="Y173" i="3" s="1"/>
  <c r="G174" i="3"/>
  <c r="X174" i="3"/>
  <c r="Y174" i="3" s="1"/>
  <c r="G175" i="3"/>
  <c r="X175" i="3"/>
  <c r="Y175" i="3" s="1"/>
  <c r="G176" i="3"/>
  <c r="X176" i="3"/>
  <c r="Y176" i="3" s="1"/>
  <c r="G177" i="3"/>
  <c r="X177" i="3"/>
  <c r="Y177" i="3" s="1"/>
  <c r="G178" i="3"/>
  <c r="X178" i="3"/>
  <c r="Y178" i="3" s="1"/>
  <c r="G179" i="3"/>
  <c r="X179" i="3"/>
  <c r="Y179" i="3" s="1"/>
  <c r="G180" i="3"/>
  <c r="X180" i="3"/>
  <c r="Y180" i="3" s="1"/>
  <c r="G181" i="3"/>
  <c r="X181" i="3"/>
  <c r="Y181" i="3" s="1"/>
  <c r="G182" i="3"/>
  <c r="X182" i="3"/>
  <c r="Y182" i="3" s="1"/>
  <c r="G183" i="3"/>
  <c r="X183" i="3"/>
  <c r="Y183" i="3" s="1"/>
  <c r="G184" i="3"/>
  <c r="X184" i="3"/>
  <c r="Y184" i="3" s="1"/>
  <c r="G185" i="3"/>
  <c r="X185" i="3"/>
  <c r="Y185" i="3" s="1"/>
  <c r="G186" i="3"/>
  <c r="X186" i="3"/>
  <c r="Y186" i="3" s="1"/>
  <c r="G187" i="3"/>
  <c r="X187" i="3"/>
  <c r="Y187" i="3" s="1"/>
  <c r="G188" i="3"/>
  <c r="X188" i="3"/>
  <c r="Y188" i="3" s="1"/>
  <c r="G189" i="3"/>
  <c r="X189" i="3"/>
  <c r="Y189" i="3" s="1"/>
  <c r="G190" i="3"/>
  <c r="X190" i="3"/>
  <c r="Y190" i="3" s="1"/>
  <c r="G191" i="3"/>
  <c r="X191" i="3"/>
  <c r="Y191" i="3" s="1"/>
  <c r="G192" i="3"/>
  <c r="X192" i="3"/>
  <c r="Y192" i="3" s="1"/>
  <c r="G193" i="3"/>
  <c r="X193" i="3"/>
  <c r="Y193" i="3" s="1"/>
  <c r="G194" i="3"/>
  <c r="X194" i="3"/>
  <c r="Y194" i="3" s="1"/>
  <c r="G195" i="3"/>
  <c r="X195" i="3"/>
  <c r="Y195" i="3" s="1"/>
  <c r="G196" i="3"/>
  <c r="X196" i="3"/>
  <c r="Y196" i="3" s="1"/>
  <c r="G197" i="3"/>
  <c r="X197" i="3"/>
  <c r="Y197" i="3" s="1"/>
  <c r="G198" i="3"/>
  <c r="X198" i="3"/>
  <c r="Y198" i="3" s="1"/>
  <c r="G199" i="3"/>
  <c r="X199" i="3"/>
  <c r="Y199" i="3" s="1"/>
  <c r="G200" i="3"/>
  <c r="X200" i="3"/>
  <c r="Y200" i="3" s="1"/>
  <c r="G201" i="3"/>
  <c r="X201" i="3"/>
  <c r="Y201" i="3" s="1"/>
  <c r="G202" i="3"/>
  <c r="X202" i="3"/>
  <c r="Y202" i="3" s="1"/>
  <c r="G203" i="3"/>
  <c r="X203" i="3"/>
  <c r="Y203" i="3" s="1"/>
  <c r="G204" i="3"/>
  <c r="X204" i="3"/>
  <c r="Y204" i="3" s="1"/>
  <c r="G205" i="3"/>
  <c r="X205" i="3"/>
  <c r="Y205" i="3" s="1"/>
  <c r="G206" i="3"/>
  <c r="X206" i="3"/>
  <c r="Y206" i="3" s="1"/>
  <c r="G207" i="3"/>
  <c r="X207" i="3"/>
  <c r="Y207" i="3" s="1"/>
  <c r="G208" i="3"/>
  <c r="X208" i="3"/>
  <c r="Y208" i="3" s="1"/>
  <c r="G209" i="3"/>
  <c r="X209" i="3"/>
  <c r="Y209" i="3" s="1"/>
  <c r="G210" i="3"/>
  <c r="X210" i="3"/>
  <c r="Y210" i="3" s="1"/>
  <c r="G211" i="3"/>
  <c r="X211" i="3"/>
  <c r="Y211" i="3" s="1"/>
  <c r="G212" i="3"/>
  <c r="X212" i="3"/>
  <c r="Y212" i="3" s="1"/>
  <c r="G213" i="3"/>
  <c r="X213" i="3"/>
  <c r="Y213" i="3" s="1"/>
  <c r="G214" i="3"/>
  <c r="X214" i="3"/>
  <c r="Y214" i="3" s="1"/>
  <c r="G215" i="3"/>
  <c r="X215" i="3"/>
  <c r="Y215" i="3" s="1"/>
  <c r="G216" i="3"/>
  <c r="X216" i="3"/>
  <c r="Y216" i="3" s="1"/>
  <c r="G217" i="3"/>
  <c r="X217" i="3"/>
  <c r="Y217" i="3" s="1"/>
  <c r="G218" i="3"/>
  <c r="X218" i="3"/>
  <c r="Y218" i="3" s="1"/>
  <c r="G219" i="3"/>
  <c r="X219" i="3"/>
  <c r="Y219" i="3" s="1"/>
  <c r="G220" i="3"/>
  <c r="X220" i="3"/>
  <c r="Y220" i="3" s="1"/>
  <c r="G221" i="3"/>
  <c r="X221" i="3"/>
  <c r="Y221" i="3" s="1"/>
  <c r="G222" i="3"/>
  <c r="X222" i="3"/>
  <c r="Y222" i="3" s="1"/>
  <c r="G223" i="3"/>
  <c r="X223" i="3"/>
  <c r="Y223" i="3" s="1"/>
  <c r="G224" i="3"/>
  <c r="X224" i="3"/>
  <c r="Y224" i="3" s="1"/>
  <c r="G225" i="3"/>
  <c r="X225" i="3"/>
  <c r="Y225" i="3" s="1"/>
  <c r="G226" i="3"/>
  <c r="X226" i="3"/>
  <c r="Y226" i="3" s="1"/>
  <c r="G227" i="3"/>
  <c r="X227" i="3"/>
  <c r="Y227" i="3" s="1"/>
  <c r="G228" i="3"/>
  <c r="X228" i="3"/>
  <c r="Y228" i="3" s="1"/>
  <c r="G229" i="3"/>
  <c r="X229" i="3"/>
  <c r="Y229" i="3" s="1"/>
  <c r="G230" i="3"/>
  <c r="X230" i="3"/>
  <c r="Y230" i="3" s="1"/>
  <c r="G231" i="3"/>
  <c r="X231" i="3"/>
  <c r="Y231" i="3" s="1"/>
  <c r="G232" i="3"/>
  <c r="X232" i="3"/>
  <c r="Y232" i="3" s="1"/>
  <c r="G233" i="3"/>
  <c r="X233" i="3"/>
  <c r="Y233" i="3" s="1"/>
  <c r="G234" i="3"/>
  <c r="X234" i="3"/>
  <c r="Y234" i="3" s="1"/>
  <c r="G235" i="3"/>
  <c r="X235" i="3"/>
  <c r="Y235" i="3" s="1"/>
  <c r="G236" i="3"/>
  <c r="X236" i="3"/>
  <c r="Y236" i="3" s="1"/>
  <c r="G237" i="3"/>
  <c r="X237" i="3"/>
  <c r="Y237" i="3" s="1"/>
  <c r="G238" i="3"/>
  <c r="X238" i="3"/>
  <c r="Y238" i="3" s="1"/>
  <c r="G239" i="3"/>
  <c r="X239" i="3"/>
  <c r="Y239" i="3" s="1"/>
  <c r="G240" i="3"/>
  <c r="X240" i="3"/>
  <c r="Y240" i="3" s="1"/>
  <c r="G241" i="3"/>
  <c r="X241" i="3"/>
  <c r="Y241" i="3" s="1"/>
  <c r="G242" i="3"/>
  <c r="X242" i="3"/>
  <c r="Y242" i="3" s="1"/>
  <c r="G243" i="3"/>
  <c r="X243" i="3"/>
  <c r="Y243" i="3" s="1"/>
  <c r="G244" i="3"/>
  <c r="X244" i="3"/>
  <c r="Y244" i="3" s="1"/>
  <c r="G245" i="3"/>
  <c r="X245" i="3"/>
  <c r="Y245" i="3" s="1"/>
  <c r="G246" i="3"/>
  <c r="X246" i="3"/>
  <c r="Y246" i="3" s="1"/>
  <c r="G247" i="3"/>
  <c r="X247" i="3"/>
  <c r="Y247" i="3" s="1"/>
  <c r="G248" i="3"/>
  <c r="X248" i="3"/>
  <c r="Y248" i="3" s="1"/>
  <c r="G249" i="3"/>
  <c r="X249" i="3"/>
  <c r="Y249" i="3" s="1"/>
  <c r="G250" i="3"/>
  <c r="X250" i="3"/>
  <c r="Y250" i="3" s="1"/>
  <c r="G251" i="3"/>
  <c r="X251" i="3"/>
  <c r="Y251" i="3" s="1"/>
  <c r="G252" i="3"/>
  <c r="X252" i="3"/>
  <c r="Y252" i="3" s="1"/>
  <c r="G253" i="3"/>
  <c r="X253" i="3"/>
  <c r="Y253" i="3" s="1"/>
  <c r="G254" i="3"/>
  <c r="X254" i="3"/>
  <c r="Y254" i="3" s="1"/>
  <c r="G255" i="3"/>
  <c r="X255" i="3"/>
  <c r="Y255" i="3" s="1"/>
  <c r="G256" i="3"/>
  <c r="X256" i="3"/>
  <c r="Y256" i="3" s="1"/>
  <c r="G257" i="3"/>
  <c r="X257" i="3"/>
  <c r="Y257" i="3" s="1"/>
  <c r="G258" i="3"/>
  <c r="X258" i="3"/>
  <c r="Y258" i="3" s="1"/>
  <c r="G259" i="3"/>
  <c r="X259" i="3"/>
  <c r="Y259" i="3" s="1"/>
  <c r="G260" i="3"/>
  <c r="X260" i="3"/>
  <c r="Y260" i="3" s="1"/>
  <c r="G261" i="3"/>
  <c r="X261" i="3"/>
  <c r="Y261" i="3" s="1"/>
  <c r="G262" i="3"/>
  <c r="X262" i="3"/>
  <c r="Y262" i="3" s="1"/>
  <c r="G263" i="3"/>
  <c r="X263" i="3"/>
  <c r="Y263" i="3" s="1"/>
  <c r="G264" i="3"/>
  <c r="X264" i="3"/>
  <c r="Y264" i="3" s="1"/>
  <c r="G265" i="3"/>
  <c r="X265" i="3"/>
  <c r="Y265" i="3" s="1"/>
  <c r="G266" i="3"/>
  <c r="X266" i="3"/>
  <c r="Y266" i="3" s="1"/>
  <c r="G267" i="3"/>
  <c r="X267" i="3"/>
  <c r="Y267" i="3" s="1"/>
  <c r="G268" i="3"/>
  <c r="X268" i="3"/>
  <c r="Y268" i="3" s="1"/>
  <c r="G269" i="3"/>
  <c r="X269" i="3"/>
  <c r="Y269" i="3" s="1"/>
  <c r="G270" i="3"/>
  <c r="X270" i="3"/>
  <c r="Y270" i="3" s="1"/>
  <c r="G271" i="3"/>
  <c r="X271" i="3"/>
  <c r="Y271" i="3" s="1"/>
  <c r="G272" i="3"/>
  <c r="X272" i="3"/>
  <c r="Y272" i="3" s="1"/>
  <c r="G273" i="3"/>
  <c r="X273" i="3"/>
  <c r="Y273" i="3" s="1"/>
  <c r="G274" i="3"/>
  <c r="X274" i="3"/>
  <c r="Y274" i="3" s="1"/>
  <c r="G275" i="3"/>
  <c r="X275" i="3"/>
  <c r="Y275" i="3" s="1"/>
  <c r="G276" i="3"/>
  <c r="X276" i="3"/>
  <c r="Y276" i="3" s="1"/>
  <c r="G277" i="3"/>
  <c r="X277" i="3"/>
  <c r="Y277" i="3" s="1"/>
  <c r="G278" i="3"/>
  <c r="X278" i="3"/>
  <c r="Y278" i="3" s="1"/>
  <c r="G279" i="3"/>
  <c r="X279" i="3"/>
  <c r="Y279" i="3" s="1"/>
  <c r="G280" i="3"/>
  <c r="X280" i="3"/>
  <c r="Y280" i="3" s="1"/>
  <c r="G281" i="3"/>
  <c r="X281" i="3"/>
  <c r="Y281" i="3" s="1"/>
  <c r="G282" i="3"/>
  <c r="X282" i="3"/>
  <c r="Y282" i="3" s="1"/>
  <c r="G283" i="3"/>
  <c r="X283" i="3"/>
  <c r="Y283" i="3" s="1"/>
  <c r="G284" i="3"/>
  <c r="X284" i="3"/>
  <c r="Y284" i="3" s="1"/>
  <c r="G285" i="3"/>
  <c r="X285" i="3"/>
  <c r="Y285" i="3" s="1"/>
  <c r="G286" i="3"/>
  <c r="X286" i="3"/>
  <c r="Y286" i="3" s="1"/>
  <c r="G287" i="3"/>
  <c r="X287" i="3"/>
  <c r="Y287" i="3" s="1"/>
  <c r="G288" i="3"/>
  <c r="X288" i="3"/>
  <c r="Y288" i="3" s="1"/>
  <c r="G289" i="3"/>
  <c r="X289" i="3"/>
  <c r="Y289" i="3" s="1"/>
  <c r="G290" i="3"/>
  <c r="X290" i="3"/>
  <c r="Y290" i="3" s="1"/>
  <c r="G291" i="3"/>
  <c r="X291" i="3"/>
  <c r="Y291" i="3" s="1"/>
  <c r="G292" i="3"/>
  <c r="X292" i="3"/>
  <c r="Y292" i="3" s="1"/>
  <c r="G293" i="3"/>
  <c r="X293" i="3"/>
  <c r="Y293" i="3" s="1"/>
  <c r="G294" i="3"/>
  <c r="X294" i="3"/>
  <c r="Y294" i="3" s="1"/>
  <c r="G295" i="3"/>
  <c r="X295" i="3"/>
  <c r="Y295" i="3" s="1"/>
  <c r="G296" i="3"/>
  <c r="X296" i="3"/>
  <c r="Y296" i="3" s="1"/>
  <c r="G297" i="3"/>
  <c r="X297" i="3"/>
  <c r="Y297" i="3" s="1"/>
  <c r="G298" i="3"/>
  <c r="X298" i="3"/>
  <c r="Y298" i="3" s="1"/>
  <c r="G299" i="3"/>
  <c r="X299" i="3"/>
  <c r="Y299" i="3" s="1"/>
  <c r="G300" i="3"/>
  <c r="X300" i="3"/>
  <c r="Y300" i="3" s="1"/>
  <c r="G301" i="3"/>
  <c r="X301" i="3"/>
  <c r="Y301" i="3" s="1"/>
  <c r="G302" i="3"/>
  <c r="X302" i="3"/>
  <c r="Y302" i="3" s="1"/>
  <c r="G303" i="3"/>
  <c r="X303" i="3"/>
  <c r="Y303" i="3" s="1"/>
  <c r="G304" i="3"/>
  <c r="X304" i="3"/>
  <c r="Y304" i="3" s="1"/>
  <c r="G305" i="3"/>
  <c r="X305" i="3"/>
  <c r="Y305" i="3" s="1"/>
  <c r="G306" i="3"/>
  <c r="X306" i="3"/>
  <c r="Y306" i="3" s="1"/>
  <c r="G307" i="3"/>
  <c r="X307" i="3"/>
  <c r="Y307" i="3" s="1"/>
  <c r="G308" i="3"/>
  <c r="X308" i="3"/>
  <c r="Y308" i="3" s="1"/>
  <c r="G309" i="3"/>
  <c r="X309" i="3"/>
  <c r="Y309" i="3" s="1"/>
  <c r="G310" i="3"/>
  <c r="X310" i="3"/>
  <c r="Y310" i="3" s="1"/>
  <c r="G311" i="3"/>
  <c r="X311" i="3"/>
  <c r="Y311" i="3" s="1"/>
  <c r="G312" i="3"/>
  <c r="X312" i="3"/>
  <c r="Y312" i="3" s="1"/>
  <c r="G313" i="3"/>
  <c r="X313" i="3"/>
  <c r="Y313" i="3" s="1"/>
  <c r="G314" i="3"/>
  <c r="X314" i="3"/>
  <c r="Y314" i="3" s="1"/>
  <c r="G315" i="3"/>
  <c r="X315" i="3"/>
  <c r="Y315" i="3" s="1"/>
  <c r="G316" i="3"/>
  <c r="X316" i="3"/>
  <c r="Y316" i="3" s="1"/>
  <c r="G317" i="3"/>
  <c r="X317" i="3"/>
  <c r="Y317" i="3" s="1"/>
  <c r="G318" i="3"/>
  <c r="X318" i="3"/>
  <c r="Y318" i="3" s="1"/>
  <c r="G319" i="3"/>
  <c r="X319" i="3"/>
  <c r="Y319" i="3" s="1"/>
  <c r="G320" i="3"/>
  <c r="X320" i="3"/>
  <c r="Y320" i="3" s="1"/>
  <c r="G321" i="3"/>
  <c r="X321" i="3"/>
  <c r="Y321" i="3" s="1"/>
  <c r="G322" i="3"/>
  <c r="X322" i="3"/>
  <c r="Y322" i="3" s="1"/>
  <c r="G323" i="3"/>
  <c r="X323" i="3"/>
  <c r="Y323" i="3" s="1"/>
  <c r="G324" i="3"/>
  <c r="X324" i="3"/>
  <c r="Y324" i="3" s="1"/>
  <c r="G325" i="3"/>
  <c r="X325" i="3"/>
  <c r="Y325" i="3" s="1"/>
  <c r="G326" i="3"/>
  <c r="X326" i="3"/>
  <c r="Y326" i="3" s="1"/>
  <c r="G327" i="3"/>
  <c r="X327" i="3"/>
  <c r="Y327" i="3" s="1"/>
  <c r="G328" i="3"/>
  <c r="X328" i="3"/>
  <c r="Y328" i="3" s="1"/>
  <c r="G329" i="3"/>
  <c r="X329" i="3"/>
  <c r="Y329" i="3" s="1"/>
  <c r="G330" i="3"/>
  <c r="X330" i="3"/>
  <c r="Y330" i="3" s="1"/>
  <c r="G331" i="3"/>
  <c r="X331" i="3"/>
  <c r="Y331" i="3" s="1"/>
  <c r="G332" i="3"/>
  <c r="X332" i="3"/>
  <c r="Y332" i="3" s="1"/>
  <c r="G333" i="3"/>
  <c r="X333" i="3"/>
  <c r="Y333" i="3" s="1"/>
  <c r="G334" i="3"/>
  <c r="X334" i="3"/>
  <c r="Y334" i="3" s="1"/>
  <c r="G335" i="3"/>
  <c r="X335" i="3"/>
  <c r="Y335" i="3" s="1"/>
  <c r="G336" i="3"/>
  <c r="X336" i="3"/>
  <c r="Y336" i="3" s="1"/>
  <c r="G337" i="3"/>
  <c r="X337" i="3"/>
  <c r="Y337" i="3" s="1"/>
  <c r="G338" i="3"/>
  <c r="X338" i="3"/>
  <c r="Y338" i="3" s="1"/>
  <c r="G339" i="3"/>
  <c r="X339" i="3"/>
  <c r="Y339" i="3" s="1"/>
  <c r="G340" i="3"/>
  <c r="X340" i="3"/>
  <c r="Y340" i="3" s="1"/>
  <c r="G341" i="3"/>
  <c r="X341" i="3"/>
  <c r="Y341" i="3" s="1"/>
  <c r="G342" i="3"/>
  <c r="X342" i="3"/>
  <c r="Y342" i="3" s="1"/>
  <c r="G343" i="3"/>
  <c r="X343" i="3"/>
  <c r="Y343" i="3" s="1"/>
  <c r="G344" i="3"/>
  <c r="X344" i="3"/>
  <c r="Y344" i="3" s="1"/>
  <c r="G345" i="3"/>
  <c r="X345" i="3"/>
  <c r="Y345" i="3" s="1"/>
  <c r="G346" i="3"/>
  <c r="X346" i="3"/>
  <c r="Y346" i="3" s="1"/>
  <c r="G347" i="3"/>
  <c r="X347" i="3"/>
  <c r="Y347" i="3" s="1"/>
  <c r="G348" i="3"/>
  <c r="X348" i="3"/>
  <c r="Y348" i="3" s="1"/>
  <c r="G349" i="3"/>
  <c r="X349" i="3"/>
  <c r="Y349" i="3" s="1"/>
  <c r="G350" i="3"/>
  <c r="X350" i="3"/>
  <c r="Y350" i="3" s="1"/>
  <c r="G351" i="3"/>
  <c r="X351" i="3"/>
  <c r="Y351" i="3" s="1"/>
  <c r="G352" i="3"/>
  <c r="X352" i="3"/>
  <c r="Y352" i="3" s="1"/>
  <c r="G353" i="3"/>
  <c r="X353" i="3"/>
  <c r="Y353" i="3" s="1"/>
  <c r="G354" i="3"/>
  <c r="X354" i="3"/>
  <c r="Y354" i="3" s="1"/>
  <c r="G355" i="3"/>
  <c r="X355" i="3"/>
  <c r="Y355" i="3" s="1"/>
  <c r="G356" i="3"/>
  <c r="X356" i="3"/>
  <c r="Y356" i="3" s="1"/>
  <c r="G357" i="3"/>
  <c r="X357" i="3"/>
  <c r="Y357" i="3" s="1"/>
  <c r="G358" i="3"/>
  <c r="X358" i="3"/>
  <c r="Y358" i="3" s="1"/>
  <c r="G359" i="3"/>
  <c r="X359" i="3"/>
  <c r="Y359" i="3" s="1"/>
  <c r="G360" i="3"/>
  <c r="X360" i="3"/>
  <c r="Y360" i="3" s="1"/>
  <c r="G361" i="3"/>
  <c r="X361" i="3"/>
  <c r="Y361" i="3" s="1"/>
  <c r="G362" i="3"/>
  <c r="X362" i="3"/>
  <c r="Y362" i="3" s="1"/>
  <c r="G363" i="3"/>
  <c r="X363" i="3"/>
  <c r="Y363" i="3" s="1"/>
  <c r="G364" i="3"/>
  <c r="X364" i="3"/>
  <c r="Y364" i="3" s="1"/>
  <c r="G365" i="3"/>
  <c r="X365" i="3"/>
  <c r="Y365" i="3" s="1"/>
  <c r="G366" i="3"/>
  <c r="X366" i="3"/>
  <c r="Y366" i="3" s="1"/>
  <c r="G367" i="3"/>
  <c r="X367" i="3"/>
  <c r="Y367" i="3" s="1"/>
  <c r="G368" i="3"/>
  <c r="X368" i="3"/>
  <c r="Y368" i="3" s="1"/>
  <c r="G369" i="3"/>
  <c r="X369" i="3"/>
  <c r="Y369" i="3" s="1"/>
  <c r="G370" i="3"/>
  <c r="X370" i="3"/>
  <c r="Y370" i="3" s="1"/>
  <c r="G371" i="3"/>
  <c r="X371" i="3"/>
  <c r="Y371" i="3" s="1"/>
  <c r="G372" i="3"/>
  <c r="X372" i="3"/>
  <c r="Y372" i="3" s="1"/>
  <c r="G373" i="3"/>
  <c r="X373" i="3"/>
  <c r="Y373" i="3" s="1"/>
  <c r="G374" i="3"/>
  <c r="X374" i="3"/>
  <c r="Y374" i="3" s="1"/>
  <c r="G375" i="3"/>
  <c r="X375" i="3"/>
  <c r="Y375" i="3" s="1"/>
  <c r="G376" i="3"/>
  <c r="X376" i="3"/>
  <c r="Y376" i="3" s="1"/>
  <c r="G377" i="3"/>
  <c r="X377" i="3"/>
  <c r="Y377" i="3" s="1"/>
  <c r="G378" i="3"/>
  <c r="X378" i="3"/>
  <c r="Y378" i="3" s="1"/>
  <c r="G379" i="3"/>
  <c r="X379" i="3"/>
  <c r="Y379" i="3" s="1"/>
  <c r="G380" i="3"/>
  <c r="X380" i="3"/>
  <c r="Y380" i="3" s="1"/>
  <c r="G381" i="3"/>
  <c r="X381" i="3"/>
  <c r="Y381" i="3" s="1"/>
  <c r="G382" i="3"/>
  <c r="X382" i="3"/>
  <c r="Y382" i="3" s="1"/>
  <c r="G383" i="3"/>
  <c r="X383" i="3"/>
  <c r="Y383" i="3" s="1"/>
  <c r="G384" i="3"/>
  <c r="X384" i="3"/>
  <c r="Y384" i="3" s="1"/>
  <c r="G385" i="3"/>
  <c r="X385" i="3"/>
  <c r="Y385" i="3" s="1"/>
  <c r="G386" i="3"/>
  <c r="X386" i="3"/>
  <c r="Y386" i="3" s="1"/>
  <c r="G387" i="3"/>
  <c r="X387" i="3"/>
  <c r="Y387" i="3" s="1"/>
  <c r="G388" i="3"/>
  <c r="X388" i="3"/>
  <c r="Y388" i="3" s="1"/>
  <c r="G389" i="3"/>
  <c r="X389" i="3"/>
  <c r="Y389" i="3" s="1"/>
  <c r="G390" i="3"/>
  <c r="X390" i="3"/>
  <c r="Y390" i="3" s="1"/>
  <c r="G391" i="3"/>
  <c r="X391" i="3"/>
  <c r="Y391" i="3" s="1"/>
  <c r="G392" i="3"/>
  <c r="X392" i="3"/>
  <c r="Y392" i="3" s="1"/>
  <c r="G393" i="3"/>
  <c r="X393" i="3"/>
  <c r="Y393" i="3" s="1"/>
  <c r="G394" i="3"/>
  <c r="X394" i="3"/>
  <c r="Y394" i="3" s="1"/>
  <c r="G395" i="3"/>
  <c r="X395" i="3"/>
  <c r="Y395" i="3" s="1"/>
  <c r="G396" i="3"/>
  <c r="X396" i="3"/>
  <c r="Y396" i="3" s="1"/>
  <c r="G397" i="3"/>
  <c r="X397" i="3"/>
  <c r="Y397" i="3" s="1"/>
  <c r="G398" i="3"/>
  <c r="X398" i="3"/>
  <c r="Y398" i="3" s="1"/>
  <c r="G399" i="3"/>
  <c r="X399" i="3"/>
  <c r="Y399" i="3" s="1"/>
  <c r="G400" i="3"/>
  <c r="X400" i="3"/>
  <c r="Y400" i="3" s="1"/>
  <c r="G401" i="3"/>
  <c r="X401" i="3"/>
  <c r="Y401" i="3" s="1"/>
  <c r="G402" i="3"/>
  <c r="X402" i="3"/>
  <c r="Y402" i="3" s="1"/>
  <c r="G403" i="3"/>
  <c r="X403" i="3"/>
  <c r="Y403" i="3" s="1"/>
  <c r="G404" i="3"/>
  <c r="X404" i="3"/>
  <c r="Y404" i="3" s="1"/>
  <c r="G405" i="3"/>
  <c r="X405" i="3"/>
  <c r="Y405" i="3" s="1"/>
  <c r="G406" i="3"/>
  <c r="X406" i="3"/>
  <c r="Y406" i="3" s="1"/>
  <c r="G407" i="3"/>
  <c r="X407" i="3"/>
  <c r="Y407" i="3" s="1"/>
  <c r="G408" i="3"/>
  <c r="X408" i="3"/>
  <c r="Y408" i="3" s="1"/>
  <c r="G409" i="3"/>
  <c r="X409" i="3"/>
  <c r="Y409" i="3" s="1"/>
  <c r="G410" i="3"/>
  <c r="X410" i="3"/>
  <c r="Y410" i="3" s="1"/>
  <c r="G411" i="3"/>
  <c r="X411" i="3"/>
  <c r="Y411" i="3" s="1"/>
  <c r="G412" i="3"/>
  <c r="X412" i="3"/>
  <c r="Y412" i="3" s="1"/>
  <c r="G413" i="3"/>
  <c r="X413" i="3"/>
  <c r="Y413" i="3" s="1"/>
  <c r="G414" i="3"/>
  <c r="X414" i="3"/>
  <c r="Y414" i="3" s="1"/>
  <c r="G415" i="3"/>
  <c r="X415" i="3"/>
  <c r="Y415" i="3" s="1"/>
  <c r="G416" i="3"/>
  <c r="X416" i="3"/>
  <c r="Y416" i="3" s="1"/>
  <c r="G417" i="3"/>
  <c r="X417" i="3"/>
  <c r="Y417" i="3" s="1"/>
  <c r="G418" i="3"/>
  <c r="X418" i="3"/>
  <c r="Y418" i="3" s="1"/>
  <c r="G419" i="3"/>
  <c r="X419" i="3"/>
  <c r="Y419" i="3" s="1"/>
  <c r="G420" i="3"/>
  <c r="X420" i="3"/>
  <c r="Y420" i="3" s="1"/>
  <c r="G421" i="3"/>
  <c r="X421" i="3"/>
  <c r="Y421" i="3" s="1"/>
  <c r="G422" i="3"/>
  <c r="X422" i="3"/>
  <c r="Y422" i="3" s="1"/>
  <c r="G423" i="3"/>
  <c r="X423" i="3"/>
  <c r="Y423" i="3" s="1"/>
  <c r="G424" i="3"/>
  <c r="X424" i="3"/>
  <c r="Y424" i="3" s="1"/>
  <c r="G425" i="3"/>
  <c r="X425" i="3"/>
  <c r="Y425" i="3" s="1"/>
  <c r="G426" i="3"/>
  <c r="X426" i="3"/>
  <c r="Y426" i="3" s="1"/>
  <c r="G427" i="3"/>
  <c r="X427" i="3"/>
  <c r="Y427" i="3" s="1"/>
  <c r="G428" i="3"/>
  <c r="X428" i="3"/>
  <c r="Y428" i="3" s="1"/>
  <c r="G429" i="3"/>
  <c r="X429" i="3"/>
  <c r="Y429" i="3" s="1"/>
  <c r="G430" i="3"/>
  <c r="X430" i="3"/>
  <c r="Y430" i="3" s="1"/>
  <c r="G431" i="3"/>
  <c r="X431" i="3"/>
  <c r="Y431" i="3" s="1"/>
  <c r="G432" i="3"/>
  <c r="X432" i="3"/>
  <c r="Y432" i="3" s="1"/>
  <c r="G433" i="3"/>
  <c r="X433" i="3"/>
  <c r="Y433" i="3" s="1"/>
  <c r="G434" i="3"/>
  <c r="X434" i="3"/>
  <c r="Y434" i="3" s="1"/>
  <c r="G435" i="3"/>
  <c r="X435" i="3"/>
  <c r="Y435" i="3" s="1"/>
  <c r="G436" i="3"/>
  <c r="X436" i="3"/>
  <c r="Y436" i="3" s="1"/>
  <c r="G437" i="3"/>
  <c r="X437" i="3"/>
  <c r="Y437" i="3" s="1"/>
  <c r="G438" i="3"/>
  <c r="X438" i="3"/>
  <c r="Y438" i="3" s="1"/>
  <c r="G439" i="3"/>
  <c r="X439" i="3"/>
  <c r="Y439" i="3" s="1"/>
  <c r="G440" i="3"/>
  <c r="X440" i="3"/>
  <c r="Y440" i="3" s="1"/>
  <c r="G441" i="3"/>
  <c r="X441" i="3"/>
  <c r="Y441" i="3" s="1"/>
  <c r="G442" i="3"/>
  <c r="X442" i="3"/>
  <c r="Y442" i="3" s="1"/>
  <c r="G443" i="3"/>
  <c r="X443" i="3"/>
  <c r="Y443" i="3" s="1"/>
  <c r="G444" i="3"/>
  <c r="X444" i="3"/>
  <c r="Y444" i="3" s="1"/>
  <c r="G445" i="3"/>
  <c r="X445" i="3"/>
  <c r="Y445" i="3" s="1"/>
  <c r="G446" i="3"/>
  <c r="X446" i="3"/>
  <c r="Y446" i="3" s="1"/>
  <c r="G447" i="3"/>
  <c r="X447" i="3"/>
  <c r="Y447" i="3" s="1"/>
  <c r="G448" i="3"/>
  <c r="X448" i="3"/>
  <c r="Y448" i="3" s="1"/>
  <c r="G449" i="3"/>
  <c r="X449" i="3"/>
  <c r="Y449" i="3" s="1"/>
  <c r="G450" i="3"/>
  <c r="X450" i="3"/>
  <c r="Y450" i="3" s="1"/>
  <c r="G451" i="3"/>
  <c r="X451" i="3"/>
  <c r="Y451" i="3" s="1"/>
  <c r="G452" i="3"/>
  <c r="X452" i="3"/>
  <c r="Y452" i="3" s="1"/>
  <c r="G453" i="3"/>
  <c r="X453" i="3"/>
  <c r="Y453" i="3" s="1"/>
  <c r="G454" i="3"/>
  <c r="X454" i="3"/>
  <c r="Y454" i="3" s="1"/>
  <c r="G455" i="3"/>
  <c r="X455" i="3"/>
  <c r="Y455" i="3" s="1"/>
  <c r="G456" i="3"/>
  <c r="X456" i="3"/>
  <c r="Y456" i="3" s="1"/>
  <c r="G457" i="3"/>
  <c r="X457" i="3"/>
  <c r="Y457" i="3" s="1"/>
  <c r="G458" i="3"/>
  <c r="X458" i="3"/>
  <c r="Y458" i="3" s="1"/>
  <c r="G459" i="3"/>
  <c r="X459" i="3"/>
  <c r="Y459" i="3" s="1"/>
  <c r="G460" i="3"/>
  <c r="X460" i="3"/>
  <c r="Y460" i="3" s="1"/>
  <c r="G461" i="3"/>
  <c r="X461" i="3"/>
  <c r="Y461" i="3" s="1"/>
  <c r="G462" i="3"/>
  <c r="X462" i="3"/>
  <c r="Y462" i="3" s="1"/>
  <c r="G463" i="3"/>
  <c r="X463" i="3"/>
  <c r="Y463" i="3" s="1"/>
  <c r="G464" i="3"/>
  <c r="X464" i="3"/>
  <c r="Y464" i="3" s="1"/>
  <c r="G465" i="3"/>
  <c r="X465" i="3"/>
  <c r="Y465" i="3" s="1"/>
  <c r="G466" i="3"/>
  <c r="X466" i="3"/>
  <c r="Y466" i="3" s="1"/>
  <c r="G467" i="3"/>
  <c r="X467" i="3"/>
  <c r="Y467" i="3" s="1"/>
  <c r="G468" i="3"/>
  <c r="X468" i="3"/>
  <c r="Y468" i="3" s="1"/>
  <c r="G469" i="3"/>
  <c r="X469" i="3"/>
  <c r="Y469" i="3" s="1"/>
  <c r="G470" i="3"/>
  <c r="X470" i="3"/>
  <c r="Y470" i="3" s="1"/>
  <c r="G471" i="3"/>
  <c r="X471" i="3"/>
  <c r="Y471" i="3" s="1"/>
  <c r="G472" i="3"/>
  <c r="X472" i="3"/>
  <c r="Y472" i="3" s="1"/>
  <c r="G473" i="3"/>
  <c r="X473" i="3"/>
  <c r="Y473" i="3" s="1"/>
  <c r="G474" i="3"/>
  <c r="X474" i="3"/>
  <c r="Y474" i="3" s="1"/>
  <c r="G475" i="3"/>
  <c r="X475" i="3"/>
  <c r="Y475" i="3" s="1"/>
  <c r="G476" i="3"/>
  <c r="X476" i="3"/>
  <c r="Y476" i="3" s="1"/>
  <c r="G477" i="3"/>
  <c r="X477" i="3"/>
  <c r="Y477" i="3" s="1"/>
  <c r="G478" i="3"/>
  <c r="X478" i="3"/>
  <c r="Y478" i="3" s="1"/>
  <c r="G479" i="3"/>
  <c r="X479" i="3"/>
  <c r="Y479" i="3" s="1"/>
  <c r="G480" i="3"/>
  <c r="X480" i="3"/>
  <c r="Y480" i="3" s="1"/>
  <c r="G481" i="3"/>
  <c r="X481" i="3"/>
  <c r="Y481" i="3" s="1"/>
  <c r="G482" i="3"/>
  <c r="X482" i="3"/>
  <c r="Y482" i="3" s="1"/>
  <c r="G483" i="3"/>
  <c r="X483" i="3"/>
  <c r="Y483" i="3" s="1"/>
  <c r="G484" i="3"/>
  <c r="X484" i="3"/>
  <c r="Y484" i="3" s="1"/>
  <c r="G485" i="3"/>
  <c r="X485" i="3"/>
  <c r="Y485" i="3" s="1"/>
  <c r="G486" i="3"/>
  <c r="X486" i="3"/>
  <c r="Y486" i="3" s="1"/>
  <c r="G487" i="3"/>
  <c r="X487" i="3"/>
  <c r="Y487" i="3" s="1"/>
  <c r="G488" i="3"/>
  <c r="X488" i="3"/>
  <c r="Y488" i="3" s="1"/>
  <c r="G489" i="3"/>
  <c r="X489" i="3"/>
  <c r="Y489" i="3" s="1"/>
  <c r="G490" i="3"/>
  <c r="X490" i="3"/>
  <c r="Y490" i="3" s="1"/>
  <c r="G491" i="3"/>
  <c r="X491" i="3"/>
  <c r="Y491" i="3" s="1"/>
  <c r="G492" i="3"/>
  <c r="X492" i="3"/>
  <c r="Y492" i="3" s="1"/>
  <c r="G493" i="3"/>
  <c r="X493" i="3"/>
  <c r="Y493" i="3" s="1"/>
  <c r="G494" i="3"/>
  <c r="X494" i="3"/>
  <c r="Y494" i="3" s="1"/>
  <c r="G495" i="3"/>
  <c r="X495" i="3"/>
  <c r="Y495" i="3" s="1"/>
  <c r="G496" i="3"/>
  <c r="X496" i="3"/>
  <c r="Y496" i="3" s="1"/>
  <c r="G497" i="3"/>
  <c r="X497" i="3"/>
  <c r="Y497" i="3" s="1"/>
  <c r="G498" i="3"/>
  <c r="X498" i="3"/>
  <c r="Y498" i="3" s="1"/>
  <c r="G499" i="3"/>
  <c r="X499" i="3"/>
  <c r="Y499" i="3" s="1"/>
  <c r="G500" i="3"/>
  <c r="X500" i="3"/>
  <c r="Y500" i="3" s="1"/>
  <c r="G501" i="3"/>
  <c r="X501" i="3"/>
  <c r="Y501" i="3" s="1"/>
  <c r="G502" i="3"/>
  <c r="X502" i="3"/>
  <c r="Y502" i="3" s="1"/>
  <c r="G503" i="3"/>
  <c r="X503" i="3"/>
  <c r="Y503" i="3" s="1"/>
  <c r="G504" i="3"/>
  <c r="X504" i="3"/>
  <c r="Y504" i="3" s="1"/>
  <c r="G505" i="3"/>
  <c r="X505" i="3"/>
  <c r="Y505" i="3" s="1"/>
  <c r="G506" i="3"/>
  <c r="X506" i="3"/>
  <c r="Y506" i="3" s="1"/>
  <c r="G507" i="3"/>
  <c r="X507" i="3"/>
  <c r="Y507" i="3" s="1"/>
  <c r="G508" i="3"/>
  <c r="X508" i="3"/>
  <c r="Y508" i="3" s="1"/>
  <c r="G509" i="3"/>
  <c r="X509" i="3"/>
  <c r="Y509" i="3" s="1"/>
  <c r="G510" i="3"/>
  <c r="X510" i="3"/>
  <c r="Y510" i="3" s="1"/>
  <c r="G511" i="3"/>
  <c r="X511" i="3"/>
  <c r="Y511" i="3" s="1"/>
  <c r="G512" i="3"/>
  <c r="X512" i="3"/>
  <c r="Y512" i="3" s="1"/>
  <c r="G513" i="3"/>
  <c r="X513" i="3"/>
  <c r="Y513" i="3" s="1"/>
  <c r="G514" i="3"/>
  <c r="X514" i="3"/>
  <c r="Y514" i="3" s="1"/>
  <c r="G515" i="3"/>
  <c r="X515" i="3"/>
  <c r="Y515" i="3" s="1"/>
  <c r="G516" i="3"/>
  <c r="X516" i="3"/>
  <c r="Y516" i="3" s="1"/>
  <c r="G517" i="3"/>
  <c r="X517" i="3"/>
  <c r="Y517" i="3" s="1"/>
  <c r="G518" i="3"/>
  <c r="X518" i="3"/>
  <c r="Y518" i="3" s="1"/>
  <c r="G519" i="3"/>
  <c r="X519" i="3"/>
  <c r="Y519" i="3" s="1"/>
  <c r="G520" i="3"/>
  <c r="X520" i="3"/>
  <c r="Y520" i="3" s="1"/>
  <c r="G521" i="3"/>
  <c r="X521" i="3"/>
  <c r="Y521" i="3" s="1"/>
  <c r="G522" i="3"/>
  <c r="X522" i="3"/>
  <c r="Y522" i="3" s="1"/>
  <c r="G523" i="3"/>
  <c r="X523" i="3"/>
  <c r="Y523" i="3" s="1"/>
  <c r="G524" i="3"/>
  <c r="X524" i="3"/>
  <c r="Y524" i="3" s="1"/>
  <c r="G525" i="3"/>
  <c r="X525" i="3"/>
  <c r="Y525" i="3" s="1"/>
  <c r="G526" i="3"/>
  <c r="X526" i="3"/>
  <c r="Y526" i="3" s="1"/>
  <c r="G527" i="3"/>
  <c r="X527" i="3"/>
  <c r="Y527" i="3" s="1"/>
  <c r="G528" i="3"/>
  <c r="X528" i="3"/>
  <c r="Y528" i="3" s="1"/>
  <c r="G529" i="3"/>
  <c r="X529" i="3"/>
  <c r="Y529" i="3" s="1"/>
  <c r="G530" i="3"/>
  <c r="X530" i="3"/>
  <c r="Y530" i="3" s="1"/>
  <c r="G531" i="3"/>
  <c r="X531" i="3"/>
  <c r="Y531" i="3" s="1"/>
  <c r="G532" i="3"/>
  <c r="X532" i="3"/>
  <c r="Y532" i="3" s="1"/>
  <c r="G533" i="3"/>
  <c r="X533" i="3"/>
  <c r="Y533" i="3" s="1"/>
  <c r="G534" i="3"/>
  <c r="X534" i="3"/>
  <c r="Y534" i="3" s="1"/>
  <c r="G535" i="3"/>
  <c r="X535" i="3"/>
  <c r="Y535" i="3" s="1"/>
  <c r="G536" i="3"/>
  <c r="X536" i="3"/>
  <c r="Y536" i="3" s="1"/>
  <c r="G537" i="3"/>
  <c r="X537" i="3"/>
  <c r="Y537" i="3" s="1"/>
  <c r="G538" i="3"/>
  <c r="X538" i="3"/>
  <c r="Y538" i="3" s="1"/>
  <c r="G539" i="3"/>
  <c r="X539" i="3"/>
  <c r="Y539" i="3" s="1"/>
  <c r="G540" i="3"/>
  <c r="X540" i="3"/>
  <c r="Y540" i="3" s="1"/>
  <c r="G541" i="3"/>
  <c r="X541" i="3"/>
  <c r="Y541" i="3" s="1"/>
  <c r="G542" i="3"/>
  <c r="X542" i="3"/>
  <c r="Y542" i="3" s="1"/>
  <c r="G543" i="3"/>
  <c r="X543" i="3"/>
  <c r="Y543" i="3" s="1"/>
  <c r="G544" i="3"/>
  <c r="X544" i="3"/>
  <c r="Y544" i="3" s="1"/>
  <c r="G545" i="3"/>
  <c r="X545" i="3"/>
  <c r="Y545" i="3" s="1"/>
  <c r="G546" i="3"/>
  <c r="X546" i="3"/>
  <c r="Y546" i="3" s="1"/>
  <c r="G547" i="3"/>
  <c r="X547" i="3"/>
  <c r="Y547" i="3" s="1"/>
  <c r="G548" i="3"/>
  <c r="X548" i="3"/>
  <c r="Y548" i="3" s="1"/>
  <c r="G549" i="3"/>
  <c r="X549" i="3"/>
  <c r="Y549" i="3" s="1"/>
  <c r="G550" i="3"/>
  <c r="X550" i="3"/>
  <c r="Y550" i="3" s="1"/>
  <c r="G551" i="3"/>
  <c r="X551" i="3"/>
  <c r="Y551" i="3" s="1"/>
  <c r="G552" i="3"/>
  <c r="X552" i="3"/>
  <c r="Y552" i="3" s="1"/>
  <c r="G553" i="3"/>
  <c r="X553" i="3"/>
  <c r="Y553" i="3" s="1"/>
  <c r="G554" i="3"/>
  <c r="X554" i="3"/>
  <c r="Y554" i="3" s="1"/>
  <c r="G555" i="3"/>
  <c r="X555" i="3"/>
  <c r="Y555" i="3" s="1"/>
  <c r="G556" i="3"/>
  <c r="X556" i="3"/>
  <c r="Y556" i="3" s="1"/>
  <c r="G2" i="3"/>
  <c r="X2" i="3"/>
  <c r="Y2" i="3" s="1"/>
  <c r="Z2" i="3" s="1"/>
  <c r="X3" i="3"/>
  <c r="Y3" i="3" s="1"/>
  <c r="Z3" i="3" s="1"/>
  <c r="G3" i="3"/>
  <c r="Z3" i="4"/>
  <c r="AA3" i="4" s="1"/>
  <c r="AB3" i="4" s="1"/>
  <c r="Z4" i="4"/>
  <c r="AA4" i="4" s="1"/>
  <c r="Z5" i="4"/>
  <c r="AA5" i="4" s="1"/>
  <c r="Z6" i="4"/>
  <c r="AA6" i="4" s="1"/>
  <c r="Z7" i="4"/>
  <c r="AA7" i="4" s="1"/>
  <c r="Z8" i="4"/>
  <c r="AA8" i="4" s="1"/>
  <c r="Z9" i="4"/>
  <c r="AA9" i="4" s="1"/>
  <c r="Z10" i="4"/>
  <c r="AA10" i="4" s="1"/>
  <c r="Z11" i="4"/>
  <c r="AA11" i="4" s="1"/>
  <c r="Z12" i="4"/>
  <c r="AA12" i="4" s="1"/>
  <c r="Z13" i="4"/>
  <c r="AA13" i="4" s="1"/>
  <c r="Z14" i="4"/>
  <c r="AA14" i="4" s="1"/>
  <c r="Z15" i="4"/>
  <c r="AA15" i="4" s="1"/>
  <c r="Z16" i="4"/>
  <c r="AA16" i="4" s="1"/>
  <c r="Z17" i="4"/>
  <c r="AA17" i="4" s="1"/>
  <c r="Z18" i="4"/>
  <c r="AA18" i="4" s="1"/>
  <c r="Z19" i="4"/>
  <c r="AA19" i="4" s="1"/>
  <c r="Z20" i="4"/>
  <c r="AA20" i="4" s="1"/>
  <c r="Z21" i="4"/>
  <c r="AA21" i="4" s="1"/>
  <c r="Z22" i="4"/>
  <c r="AA22" i="4" s="1"/>
  <c r="Z23" i="4"/>
  <c r="AA23" i="4" s="1"/>
  <c r="Z24" i="4"/>
  <c r="AA24" i="4" s="1"/>
  <c r="Z25" i="4"/>
  <c r="AA25" i="4" s="1"/>
  <c r="Z26" i="4"/>
  <c r="AA26" i="4" s="1"/>
  <c r="Z27" i="4"/>
  <c r="AA27" i="4" s="1"/>
  <c r="Z28" i="4"/>
  <c r="AA28" i="4" s="1"/>
  <c r="Z29" i="4"/>
  <c r="AA29" i="4" s="1"/>
  <c r="Z30" i="4"/>
  <c r="AA30" i="4" s="1"/>
  <c r="AB30" i="4" s="1"/>
  <c r="Z31" i="4"/>
  <c r="AA31" i="4" s="1"/>
  <c r="Z32" i="4"/>
  <c r="AA32" i="4" s="1"/>
  <c r="Z33" i="4"/>
  <c r="AA33" i="4" s="1"/>
  <c r="Z34" i="4"/>
  <c r="AA34" i="4" s="1"/>
  <c r="Z35" i="4"/>
  <c r="AA35" i="4" s="1"/>
  <c r="Z36" i="4"/>
  <c r="AA36" i="4" s="1"/>
  <c r="Z37" i="4"/>
  <c r="AA37" i="4" s="1"/>
  <c r="Z38" i="4"/>
  <c r="AA38" i="4" s="1"/>
  <c r="Z39" i="4"/>
  <c r="AA39" i="4" s="1"/>
  <c r="Z40" i="4"/>
  <c r="AA40" i="4" s="1"/>
  <c r="Z41" i="4"/>
  <c r="AA41" i="4" s="1"/>
  <c r="Z42" i="4"/>
  <c r="AA42" i="4" s="1"/>
  <c r="Z43" i="4"/>
  <c r="AA43" i="4" s="1"/>
  <c r="Z44" i="4"/>
  <c r="AA44" i="4" s="1"/>
  <c r="Z45" i="4"/>
  <c r="AA45" i="4" s="1"/>
  <c r="Z46" i="4"/>
  <c r="AA46" i="4" s="1"/>
  <c r="Z47" i="4"/>
  <c r="AA47" i="4" s="1"/>
  <c r="Z48" i="4"/>
  <c r="AA48" i="4" s="1"/>
  <c r="Z49" i="4"/>
  <c r="AA49" i="4" s="1"/>
  <c r="Z50" i="4"/>
  <c r="AA50" i="4" s="1"/>
  <c r="Z51" i="4"/>
  <c r="AA51" i="4" s="1"/>
  <c r="Z52" i="4"/>
  <c r="AA52" i="4" s="1"/>
  <c r="Z53" i="4"/>
  <c r="AA53" i="4" s="1"/>
  <c r="Z54" i="4"/>
  <c r="AA54" i="4" s="1"/>
  <c r="Z55" i="4"/>
  <c r="AA55" i="4" s="1"/>
  <c r="Z56" i="4"/>
  <c r="AA56" i="4" s="1"/>
  <c r="Z57" i="4"/>
  <c r="AA57" i="4" s="1"/>
  <c r="Z58" i="4"/>
  <c r="AA58" i="4" s="1"/>
  <c r="Z59" i="4"/>
  <c r="AA59" i="4" s="1"/>
  <c r="AB59" i="4" s="1"/>
  <c r="Z60" i="4"/>
  <c r="AA60" i="4" s="1"/>
  <c r="Z61" i="4"/>
  <c r="AA61" i="4" s="1"/>
  <c r="Z62" i="4"/>
  <c r="AA62" i="4" s="1"/>
  <c r="Z63" i="4"/>
  <c r="AA63" i="4" s="1"/>
  <c r="Z64" i="4"/>
  <c r="AA64" i="4" s="1"/>
  <c r="Z65" i="4"/>
  <c r="AA65" i="4" s="1"/>
  <c r="Z66" i="4"/>
  <c r="AA66" i="4" s="1"/>
  <c r="Z67" i="4"/>
  <c r="AA67" i="4" s="1"/>
  <c r="Z68" i="4"/>
  <c r="AA68" i="4" s="1"/>
  <c r="Z69" i="4"/>
  <c r="AA69" i="4" s="1"/>
  <c r="Z70" i="4"/>
  <c r="AA70" i="4" s="1"/>
  <c r="Z71" i="4"/>
  <c r="AA71" i="4" s="1"/>
  <c r="Z72" i="4"/>
  <c r="AA72" i="4" s="1"/>
  <c r="Z73" i="4"/>
  <c r="AA73" i="4" s="1"/>
  <c r="Z74" i="4"/>
  <c r="AA74" i="4" s="1"/>
  <c r="Z75" i="4"/>
  <c r="AA75" i="4" s="1"/>
  <c r="Z76" i="4"/>
  <c r="AA76" i="4" s="1"/>
  <c r="Z77" i="4"/>
  <c r="AA77" i="4" s="1"/>
  <c r="Z78" i="4"/>
  <c r="AA78" i="4" s="1"/>
  <c r="Z79" i="4"/>
  <c r="AA79" i="4" s="1"/>
  <c r="Z80" i="4"/>
  <c r="AA80" i="4" s="1"/>
  <c r="Z81" i="4"/>
  <c r="AA81" i="4" s="1"/>
  <c r="Z82" i="4"/>
  <c r="AA82" i="4" s="1"/>
  <c r="Z83" i="4"/>
  <c r="AA83" i="4" s="1"/>
  <c r="Z84" i="4"/>
  <c r="AA84" i="4" s="1"/>
  <c r="Z85" i="4"/>
  <c r="AA85" i="4" s="1"/>
  <c r="Z86" i="4"/>
  <c r="AA86" i="4" s="1"/>
  <c r="Z87" i="4"/>
  <c r="AA87" i="4" s="1"/>
  <c r="Z88" i="4"/>
  <c r="AA88" i="4" s="1"/>
  <c r="Z89" i="4"/>
  <c r="AA89" i="4" s="1"/>
  <c r="Z90" i="4"/>
  <c r="AA90" i="4" s="1"/>
  <c r="Z91" i="4"/>
  <c r="AA91" i="4" s="1"/>
  <c r="Z92" i="4"/>
  <c r="AA92" i="4" s="1"/>
  <c r="Z93" i="4"/>
  <c r="AA93" i="4" s="1"/>
  <c r="Z94" i="4"/>
  <c r="AA94" i="4" s="1"/>
  <c r="Z95" i="4"/>
  <c r="AA95" i="4" s="1"/>
  <c r="Z96" i="4"/>
  <c r="AA96" i="4" s="1"/>
  <c r="Z97" i="4"/>
  <c r="AA97" i="4" s="1"/>
  <c r="Z98" i="4"/>
  <c r="AA98" i="4" s="1"/>
  <c r="Z99" i="4"/>
  <c r="AA99" i="4" s="1"/>
  <c r="Z100" i="4"/>
  <c r="AA100" i="4" s="1"/>
  <c r="Z101" i="4"/>
  <c r="AA101" i="4" s="1"/>
  <c r="Z102" i="4"/>
  <c r="AA102" i="4" s="1"/>
  <c r="Z103" i="4"/>
  <c r="AA103" i="4" s="1"/>
  <c r="Z104" i="4"/>
  <c r="AA104" i="4" s="1"/>
  <c r="Z105" i="4"/>
  <c r="AA105" i="4" s="1"/>
  <c r="Z106" i="4"/>
  <c r="AA106" i="4" s="1"/>
  <c r="Z107" i="4"/>
  <c r="AA107" i="4" s="1"/>
  <c r="Z108" i="4"/>
  <c r="AA108" i="4" s="1"/>
  <c r="Z109" i="4"/>
  <c r="AA109" i="4" s="1"/>
  <c r="Z110" i="4"/>
  <c r="AA110" i="4" s="1"/>
  <c r="Z111" i="4"/>
  <c r="AA111" i="4" s="1"/>
  <c r="Z112" i="4"/>
  <c r="AA112" i="4" s="1"/>
  <c r="Z113" i="4"/>
  <c r="AA113" i="4" s="1"/>
  <c r="Z114" i="4"/>
  <c r="AA114" i="4" s="1"/>
  <c r="Z115" i="4"/>
  <c r="AA115" i="4" s="1"/>
  <c r="Z116" i="4"/>
  <c r="AA116" i="4" s="1"/>
  <c r="Z117" i="4"/>
  <c r="AA117" i="4" s="1"/>
  <c r="Z118" i="4"/>
  <c r="AA118" i="4" s="1"/>
  <c r="Z119" i="4"/>
  <c r="AA119" i="4" s="1"/>
  <c r="Z120" i="4"/>
  <c r="AA120" i="4" s="1"/>
  <c r="Z121" i="4"/>
  <c r="AA121" i="4" s="1"/>
  <c r="Z122" i="4"/>
  <c r="AA122" i="4" s="1"/>
  <c r="Z123" i="4"/>
  <c r="AA123" i="4" s="1"/>
  <c r="Z124" i="4"/>
  <c r="AA124" i="4" s="1"/>
  <c r="Z125" i="4"/>
  <c r="AA125" i="4" s="1"/>
  <c r="Z126" i="4"/>
  <c r="AA126" i="4" s="1"/>
  <c r="Z127" i="4"/>
  <c r="AA127" i="4" s="1"/>
  <c r="Z128" i="4"/>
  <c r="AA128" i="4" s="1"/>
  <c r="Z129" i="4"/>
  <c r="AA129" i="4" s="1"/>
  <c r="Z130" i="4"/>
  <c r="AA130" i="4" s="1"/>
  <c r="Z131" i="4"/>
  <c r="AA131" i="4" s="1"/>
  <c r="Z132" i="4"/>
  <c r="AA132" i="4" s="1"/>
  <c r="Z133" i="4"/>
  <c r="AA133" i="4" s="1"/>
  <c r="Z134" i="4"/>
  <c r="AA134" i="4" s="1"/>
  <c r="Z135" i="4"/>
  <c r="AA135" i="4" s="1"/>
  <c r="Z136" i="4"/>
  <c r="AA136" i="4" s="1"/>
  <c r="Z137" i="4"/>
  <c r="AA137" i="4" s="1"/>
  <c r="Z138" i="4"/>
  <c r="AA138" i="4" s="1"/>
  <c r="Z139" i="4"/>
  <c r="AA139" i="4" s="1"/>
  <c r="Z140" i="4"/>
  <c r="AA140" i="4" s="1"/>
  <c r="Z141" i="4"/>
  <c r="AA141" i="4" s="1"/>
  <c r="Z142" i="4"/>
  <c r="AA142" i="4" s="1"/>
  <c r="Z143" i="4"/>
  <c r="AA143" i="4" s="1"/>
  <c r="Z144" i="4"/>
  <c r="AA144" i="4" s="1"/>
  <c r="Z145" i="4"/>
  <c r="AA145" i="4" s="1"/>
  <c r="Z146" i="4"/>
  <c r="AA146" i="4" s="1"/>
  <c r="Z147" i="4"/>
  <c r="AA147" i="4" s="1"/>
  <c r="Z148" i="4"/>
  <c r="AA148" i="4" s="1"/>
  <c r="Z149" i="4"/>
  <c r="AA149" i="4" s="1"/>
  <c r="Z150" i="4"/>
  <c r="AA150" i="4" s="1"/>
  <c r="Z151" i="4"/>
  <c r="AA151" i="4" s="1"/>
  <c r="Z152" i="4"/>
  <c r="AA152" i="4" s="1"/>
  <c r="Z153" i="4"/>
  <c r="AA153" i="4" s="1"/>
  <c r="Z154" i="4"/>
  <c r="AA154" i="4" s="1"/>
  <c r="Z155" i="4"/>
  <c r="AA155" i="4" s="1"/>
  <c r="Z156" i="4"/>
  <c r="AA156" i="4" s="1"/>
  <c r="Z157" i="4"/>
  <c r="AA157" i="4" s="1"/>
  <c r="Z158" i="4"/>
  <c r="AA158" i="4" s="1"/>
  <c r="Z159" i="4"/>
  <c r="AA159" i="4" s="1"/>
  <c r="Z160" i="4"/>
  <c r="AA160" i="4" s="1"/>
  <c r="Z161" i="4"/>
  <c r="AA161" i="4" s="1"/>
  <c r="Z162" i="4"/>
  <c r="AA162" i="4" s="1"/>
  <c r="Z163" i="4"/>
  <c r="AA163" i="4" s="1"/>
  <c r="Z164" i="4"/>
  <c r="AA164" i="4" s="1"/>
  <c r="Z165" i="4"/>
  <c r="AA165" i="4" s="1"/>
  <c r="Z166" i="4"/>
  <c r="AA166" i="4" s="1"/>
  <c r="Z167" i="4"/>
  <c r="AA167" i="4" s="1"/>
  <c r="Z168" i="4"/>
  <c r="AA168" i="4" s="1"/>
  <c r="Z169" i="4"/>
  <c r="AA169" i="4" s="1"/>
  <c r="Z170" i="4"/>
  <c r="AA170" i="4" s="1"/>
  <c r="Z171" i="4"/>
  <c r="AA171" i="4" s="1"/>
  <c r="Z172" i="4"/>
  <c r="AA172" i="4" s="1"/>
  <c r="Z173" i="4"/>
  <c r="AA173" i="4" s="1"/>
  <c r="Z174" i="4"/>
  <c r="AA174" i="4" s="1"/>
  <c r="Z175" i="4"/>
  <c r="AA175" i="4" s="1"/>
  <c r="Z176" i="4"/>
  <c r="AA176" i="4" s="1"/>
  <c r="Z177" i="4"/>
  <c r="AA177" i="4" s="1"/>
  <c r="Z178" i="4"/>
  <c r="AA178" i="4" s="1"/>
  <c r="Z179" i="4"/>
  <c r="AA179" i="4" s="1"/>
  <c r="Z180" i="4"/>
  <c r="AA180" i="4" s="1"/>
  <c r="Z181" i="4"/>
  <c r="AA181" i="4" s="1"/>
  <c r="Z182" i="4"/>
  <c r="AA182" i="4" s="1"/>
  <c r="Z183" i="4"/>
  <c r="AA183" i="4" s="1"/>
  <c r="Z184" i="4"/>
  <c r="AA184" i="4" s="1"/>
  <c r="Z185" i="4"/>
  <c r="AA185" i="4" s="1"/>
  <c r="Z186" i="4"/>
  <c r="AA186" i="4" s="1"/>
  <c r="Z187" i="4"/>
  <c r="AA187" i="4" s="1"/>
  <c r="Z188" i="4"/>
  <c r="AA188" i="4" s="1"/>
  <c r="Z189" i="4"/>
  <c r="AA189" i="4" s="1"/>
  <c r="Z190" i="4"/>
  <c r="AA190" i="4" s="1"/>
  <c r="Z191" i="4"/>
  <c r="AA191" i="4" s="1"/>
  <c r="Z192" i="4"/>
  <c r="AA192" i="4" s="1"/>
  <c r="Z193" i="4"/>
  <c r="AA193" i="4" s="1"/>
  <c r="Z194" i="4"/>
  <c r="AA194" i="4" s="1"/>
  <c r="Z195" i="4"/>
  <c r="AA195" i="4" s="1"/>
  <c r="Z196" i="4"/>
  <c r="AA196" i="4" s="1"/>
  <c r="Z197" i="4"/>
  <c r="AA197" i="4" s="1"/>
  <c r="Z198" i="4"/>
  <c r="AA198" i="4" s="1"/>
  <c r="Z199" i="4"/>
  <c r="AA199" i="4" s="1"/>
  <c r="Z200" i="4"/>
  <c r="AA200" i="4" s="1"/>
  <c r="Z201" i="4"/>
  <c r="AA201" i="4" s="1"/>
  <c r="Z202" i="4"/>
  <c r="AA202" i="4" s="1"/>
  <c r="Z203" i="4"/>
  <c r="AA203" i="4" s="1"/>
  <c r="Z204" i="4"/>
  <c r="AA204" i="4" s="1"/>
  <c r="Z205" i="4"/>
  <c r="AA205" i="4" s="1"/>
  <c r="Z206" i="4"/>
  <c r="AA206" i="4" s="1"/>
  <c r="Z207" i="4"/>
  <c r="AA207" i="4" s="1"/>
  <c r="Z208" i="4"/>
  <c r="AA208" i="4" s="1"/>
  <c r="Z209" i="4"/>
  <c r="AA209" i="4" s="1"/>
  <c r="Z210" i="4"/>
  <c r="AA210" i="4" s="1"/>
  <c r="Z211" i="4"/>
  <c r="AA211" i="4" s="1"/>
  <c r="Z212" i="4"/>
  <c r="AA212" i="4" s="1"/>
  <c r="Z213" i="4"/>
  <c r="AA213" i="4" s="1"/>
  <c r="Z214" i="4"/>
  <c r="AA214" i="4" s="1"/>
  <c r="Z215" i="4"/>
  <c r="AA215" i="4" s="1"/>
  <c r="Z216" i="4"/>
  <c r="AA216" i="4" s="1"/>
  <c r="Z217" i="4"/>
  <c r="AA217" i="4" s="1"/>
  <c r="Z218" i="4"/>
  <c r="AA218" i="4" s="1"/>
  <c r="Z219" i="4"/>
  <c r="AA219" i="4" s="1"/>
  <c r="Z220" i="4"/>
  <c r="AA220" i="4" s="1"/>
  <c r="Z221" i="4"/>
  <c r="AA221" i="4" s="1"/>
  <c r="Z222" i="4"/>
  <c r="AA222" i="4" s="1"/>
  <c r="Z223" i="4"/>
  <c r="AA223" i="4" s="1"/>
  <c r="Z224" i="4"/>
  <c r="AA224" i="4" s="1"/>
  <c r="Z225" i="4"/>
  <c r="AA225" i="4" s="1"/>
  <c r="Z226" i="4"/>
  <c r="AA226" i="4" s="1"/>
  <c r="Z227" i="4"/>
  <c r="AA227" i="4" s="1"/>
  <c r="Z228" i="4"/>
  <c r="AA228" i="4" s="1"/>
  <c r="Z229" i="4"/>
  <c r="AA229" i="4" s="1"/>
  <c r="Z230" i="4"/>
  <c r="AA230" i="4" s="1"/>
  <c r="Z231" i="4"/>
  <c r="AA231" i="4" s="1"/>
  <c r="Z232" i="4"/>
  <c r="AA232" i="4" s="1"/>
  <c r="Z233" i="4"/>
  <c r="AA233" i="4" s="1"/>
  <c r="Z234" i="4"/>
  <c r="AA234" i="4" s="1"/>
  <c r="Z235" i="4"/>
  <c r="AA235" i="4" s="1"/>
  <c r="Z236" i="4"/>
  <c r="AA236" i="4" s="1"/>
  <c r="Z237" i="4"/>
  <c r="AA237" i="4" s="1"/>
  <c r="Z238" i="4"/>
  <c r="AA238" i="4" s="1"/>
  <c r="Z239" i="4"/>
  <c r="AA239" i="4" s="1"/>
  <c r="Z240" i="4"/>
  <c r="AA240" i="4" s="1"/>
  <c r="Z241" i="4"/>
  <c r="AA241" i="4" s="1"/>
  <c r="Z242" i="4"/>
  <c r="AA242" i="4" s="1"/>
  <c r="Z243" i="4"/>
  <c r="AA243" i="4" s="1"/>
  <c r="Z244" i="4"/>
  <c r="AA244" i="4" s="1"/>
  <c r="Z245" i="4"/>
  <c r="AA245" i="4" s="1"/>
  <c r="Z246" i="4"/>
  <c r="AA246" i="4" s="1"/>
  <c r="Z247" i="4"/>
  <c r="AA247" i="4" s="1"/>
  <c r="Z248" i="4"/>
  <c r="AA248" i="4" s="1"/>
  <c r="Z249" i="4"/>
  <c r="AA249" i="4" s="1"/>
  <c r="Z250" i="4"/>
  <c r="AA250" i="4" s="1"/>
  <c r="Z251" i="4"/>
  <c r="AA251" i="4" s="1"/>
  <c r="Z252" i="4"/>
  <c r="AA252" i="4" s="1"/>
  <c r="Z253" i="4"/>
  <c r="AA253" i="4" s="1"/>
  <c r="Z254" i="4"/>
  <c r="AA254" i="4" s="1"/>
  <c r="Z255" i="4"/>
  <c r="AA255" i="4" s="1"/>
  <c r="Z256" i="4"/>
  <c r="AA256" i="4" s="1"/>
  <c r="Z257" i="4"/>
  <c r="AA257" i="4" s="1"/>
  <c r="Z258" i="4"/>
  <c r="AA258" i="4" s="1"/>
  <c r="Z259" i="4"/>
  <c r="AA259" i="4" s="1"/>
  <c r="Z260" i="4"/>
  <c r="AA260" i="4" s="1"/>
  <c r="Z261" i="4"/>
  <c r="AA261" i="4" s="1"/>
  <c r="Z262" i="4"/>
  <c r="AA262" i="4" s="1"/>
  <c r="Z263" i="4"/>
  <c r="AA263" i="4" s="1"/>
  <c r="Z264" i="4"/>
  <c r="AA264" i="4" s="1"/>
  <c r="Z265" i="4"/>
  <c r="AA265" i="4" s="1"/>
  <c r="Z266" i="4"/>
  <c r="AA266" i="4" s="1"/>
  <c r="Z267" i="4"/>
  <c r="AA267" i="4" s="1"/>
  <c r="Z268" i="4"/>
  <c r="AA268" i="4" s="1"/>
  <c r="Z269" i="4"/>
  <c r="AA269" i="4" s="1"/>
  <c r="Z270" i="4"/>
  <c r="AA270" i="4" s="1"/>
  <c r="Z271" i="4"/>
  <c r="AA271" i="4" s="1"/>
  <c r="Z272" i="4"/>
  <c r="AA272" i="4" s="1"/>
  <c r="Z273" i="4"/>
  <c r="AA273" i="4" s="1"/>
  <c r="Z274" i="4"/>
  <c r="AA274" i="4" s="1"/>
  <c r="Z275" i="4"/>
  <c r="AA275" i="4" s="1"/>
  <c r="Z276" i="4"/>
  <c r="AA276" i="4" s="1"/>
  <c r="Z277" i="4"/>
  <c r="AA277" i="4" s="1"/>
  <c r="Z278" i="4"/>
  <c r="AA278" i="4" s="1"/>
  <c r="Z279" i="4"/>
  <c r="AA279" i="4" s="1"/>
  <c r="Z280" i="4"/>
  <c r="AA280" i="4" s="1"/>
  <c r="Z281" i="4"/>
  <c r="AA281" i="4" s="1"/>
  <c r="Z282" i="4"/>
  <c r="AA282" i="4" s="1"/>
  <c r="Z283" i="4"/>
  <c r="AA283" i="4" s="1"/>
  <c r="Z284" i="4"/>
  <c r="AA284" i="4" s="1"/>
  <c r="Z285" i="4"/>
  <c r="AA285" i="4" s="1"/>
  <c r="Z286" i="4"/>
  <c r="AA286" i="4" s="1"/>
  <c r="Z287" i="4"/>
  <c r="AA287" i="4" s="1"/>
  <c r="Z288" i="4"/>
  <c r="AA288" i="4" s="1"/>
  <c r="Z289" i="4"/>
  <c r="AA289" i="4" s="1"/>
  <c r="Z290" i="4"/>
  <c r="AA290" i="4" s="1"/>
  <c r="Z291" i="4"/>
  <c r="AA291" i="4" s="1"/>
  <c r="Z292" i="4"/>
  <c r="AA292" i="4" s="1"/>
  <c r="Z293" i="4"/>
  <c r="AA293" i="4" s="1"/>
  <c r="Z294" i="4"/>
  <c r="AA294" i="4" s="1"/>
  <c r="Z295" i="4"/>
  <c r="AA295" i="4" s="1"/>
  <c r="Z296" i="4"/>
  <c r="AA296" i="4" s="1"/>
  <c r="Z297" i="4"/>
  <c r="AA297" i="4" s="1"/>
  <c r="Z298" i="4"/>
  <c r="AA298" i="4" s="1"/>
  <c r="Z299" i="4"/>
  <c r="AA299" i="4" s="1"/>
  <c r="Z300" i="4"/>
  <c r="AA300" i="4" s="1"/>
  <c r="Z301" i="4"/>
  <c r="AA301" i="4" s="1"/>
  <c r="Z302" i="4"/>
  <c r="AA302" i="4" s="1"/>
  <c r="Z303" i="4"/>
  <c r="AA303" i="4" s="1"/>
  <c r="Z304" i="4"/>
  <c r="AA304" i="4" s="1"/>
  <c r="Z305" i="4"/>
  <c r="AA305" i="4" s="1"/>
  <c r="Z306" i="4"/>
  <c r="AA306" i="4" s="1"/>
  <c r="Z307" i="4"/>
  <c r="AA307" i="4" s="1"/>
  <c r="Z308" i="4"/>
  <c r="AA308" i="4" s="1"/>
  <c r="Z309" i="4"/>
  <c r="AA309" i="4" s="1"/>
  <c r="Z310" i="4"/>
  <c r="AA310" i="4" s="1"/>
  <c r="Z311" i="4"/>
  <c r="AA311" i="4" s="1"/>
  <c r="Z312" i="4"/>
  <c r="AA312" i="4" s="1"/>
  <c r="Z313" i="4"/>
  <c r="AA313" i="4" s="1"/>
  <c r="Z314" i="4"/>
  <c r="AA314" i="4" s="1"/>
  <c r="Z315" i="4"/>
  <c r="AA315" i="4" s="1"/>
  <c r="Z316" i="4"/>
  <c r="AA316" i="4" s="1"/>
  <c r="Z317" i="4"/>
  <c r="AA317" i="4" s="1"/>
  <c r="Z318" i="4"/>
  <c r="AA318" i="4" s="1"/>
  <c r="Z319" i="4"/>
  <c r="AA319" i="4" s="1"/>
  <c r="Z320" i="4"/>
  <c r="AA320" i="4" s="1"/>
  <c r="Z321" i="4"/>
  <c r="AA321" i="4" s="1"/>
  <c r="Z322" i="4"/>
  <c r="AA322" i="4" s="1"/>
  <c r="Z323" i="4"/>
  <c r="AA323" i="4" s="1"/>
  <c r="Z324" i="4"/>
  <c r="AA324" i="4" s="1"/>
  <c r="Z325" i="4"/>
  <c r="AA325" i="4" s="1"/>
  <c r="Z326" i="4"/>
  <c r="AA326" i="4" s="1"/>
  <c r="Z327" i="4"/>
  <c r="AA327" i="4" s="1"/>
  <c r="Z328" i="4"/>
  <c r="AA328" i="4" s="1"/>
  <c r="Z329" i="4"/>
  <c r="AA329" i="4" s="1"/>
  <c r="Z330" i="4"/>
  <c r="AA330" i="4" s="1"/>
  <c r="Z331" i="4"/>
  <c r="AA331" i="4" s="1"/>
  <c r="Z332" i="4"/>
  <c r="AA332" i="4" s="1"/>
  <c r="Z333" i="4"/>
  <c r="AA333" i="4" s="1"/>
  <c r="Z334" i="4"/>
  <c r="AA334" i="4" s="1"/>
  <c r="Z335" i="4"/>
  <c r="AA335" i="4" s="1"/>
  <c r="Z336" i="4"/>
  <c r="AA336" i="4" s="1"/>
  <c r="Z337" i="4"/>
  <c r="AA337" i="4" s="1"/>
  <c r="Z338" i="4"/>
  <c r="AA338" i="4" s="1"/>
  <c r="Z339" i="4"/>
  <c r="AA339" i="4" s="1"/>
  <c r="Z340" i="4"/>
  <c r="AA340" i="4" s="1"/>
  <c r="Z341" i="4"/>
  <c r="AA341" i="4" s="1"/>
  <c r="Z342" i="4"/>
  <c r="AA342" i="4" s="1"/>
  <c r="Z343" i="4"/>
  <c r="AA343" i="4" s="1"/>
  <c r="Z344" i="4"/>
  <c r="AA344" i="4" s="1"/>
  <c r="Z345" i="4"/>
  <c r="AA345" i="4" s="1"/>
  <c r="Z346" i="4"/>
  <c r="AA346" i="4" s="1"/>
  <c r="Z347" i="4"/>
  <c r="AA347" i="4" s="1"/>
  <c r="Z348" i="4"/>
  <c r="AA348" i="4" s="1"/>
  <c r="Z349" i="4"/>
  <c r="AA349" i="4" s="1"/>
  <c r="Z350" i="4"/>
  <c r="AA350" i="4" s="1"/>
  <c r="Z351" i="4"/>
  <c r="AA351" i="4" s="1"/>
  <c r="Z352" i="4"/>
  <c r="AA352" i="4" s="1"/>
  <c r="Z353" i="4"/>
  <c r="AA353" i="4" s="1"/>
  <c r="Z354" i="4"/>
  <c r="AA354" i="4" s="1"/>
  <c r="Z355" i="4"/>
  <c r="AA355" i="4" s="1"/>
  <c r="Z356" i="4"/>
  <c r="AA356" i="4" s="1"/>
  <c r="Z357" i="4"/>
  <c r="AA357" i="4" s="1"/>
  <c r="Z358" i="4"/>
  <c r="AA358" i="4" s="1"/>
  <c r="Z359" i="4"/>
  <c r="AA359" i="4" s="1"/>
  <c r="Z360" i="4"/>
  <c r="AA360" i="4" s="1"/>
  <c r="Z361" i="4"/>
  <c r="AA361" i="4" s="1"/>
  <c r="Z2" i="4"/>
  <c r="AA2" i="4" s="1"/>
  <c r="AB2" i="4" s="1"/>
  <c r="G15" i="4"/>
  <c r="G16" i="4"/>
  <c r="G17" i="4"/>
  <c r="G18" i="4"/>
  <c r="G19" i="4"/>
  <c r="G20" i="4"/>
  <c r="G21" i="4"/>
  <c r="G22" i="4"/>
  <c r="G23" i="4"/>
  <c r="G24" i="4"/>
  <c r="G25" i="4"/>
  <c r="G26" i="4"/>
  <c r="G27" i="4"/>
  <c r="G28" i="4"/>
  <c r="G29" i="4"/>
  <c r="G30" i="4"/>
  <c r="G31" i="4"/>
  <c r="G32" i="4"/>
  <c r="G33" i="4"/>
  <c r="G34" i="4"/>
  <c r="G35" i="4"/>
  <c r="G36" i="4"/>
  <c r="G37" i="4"/>
  <c r="G38" i="4"/>
  <c r="G39" i="4"/>
  <c r="G40" i="4"/>
  <c r="G41" i="4"/>
  <c r="G42" i="4"/>
  <c r="G43" i="4"/>
  <c r="G44" i="4"/>
  <c r="G45" i="4"/>
  <c r="G46" i="4"/>
  <c r="G47" i="4"/>
  <c r="G48" i="4"/>
  <c r="G49" i="4"/>
  <c r="G50" i="4"/>
  <c r="G51" i="4"/>
  <c r="G52" i="4"/>
  <c r="G53" i="4"/>
  <c r="G54" i="4"/>
  <c r="G55" i="4"/>
  <c r="G56" i="4"/>
  <c r="G57" i="4"/>
  <c r="G58" i="4"/>
  <c r="G59" i="4"/>
  <c r="G60" i="4"/>
  <c r="G61" i="4"/>
  <c r="G62" i="4"/>
  <c r="G63" i="4"/>
  <c r="G64" i="4"/>
  <c r="G65" i="4"/>
  <c r="G66" i="4"/>
  <c r="G67" i="4"/>
  <c r="G68" i="4"/>
  <c r="G69" i="4"/>
  <c r="G70" i="4"/>
  <c r="G71" i="4"/>
  <c r="G72" i="4"/>
  <c r="G73" i="4"/>
  <c r="G74" i="4"/>
  <c r="G75" i="4"/>
  <c r="G76" i="4"/>
  <c r="G77" i="4"/>
  <c r="G78" i="4"/>
  <c r="G79" i="4"/>
  <c r="G80" i="4"/>
  <c r="G81" i="4"/>
  <c r="G82" i="4"/>
  <c r="G83" i="4"/>
  <c r="G84" i="4"/>
  <c r="G85" i="4"/>
  <c r="G86" i="4"/>
  <c r="G87" i="4"/>
  <c r="G88" i="4"/>
  <c r="G89" i="4"/>
  <c r="G90" i="4"/>
  <c r="G91" i="4"/>
  <c r="G92" i="4"/>
  <c r="G93" i="4"/>
  <c r="G94" i="4"/>
  <c r="G95" i="4"/>
  <c r="G96" i="4"/>
  <c r="G97" i="4"/>
  <c r="G98" i="4"/>
  <c r="G99" i="4"/>
  <c r="G100" i="4"/>
  <c r="G101" i="4"/>
  <c r="G102" i="4"/>
  <c r="G103" i="4"/>
  <c r="G104" i="4"/>
  <c r="G105" i="4"/>
  <c r="G106" i="4"/>
  <c r="G107" i="4"/>
  <c r="G108" i="4"/>
  <c r="G109" i="4"/>
  <c r="G110" i="4"/>
  <c r="G111" i="4"/>
  <c r="G112" i="4"/>
  <c r="G113" i="4"/>
  <c r="G114" i="4"/>
  <c r="G115" i="4"/>
  <c r="G116" i="4"/>
  <c r="G117" i="4"/>
  <c r="G118" i="4"/>
  <c r="G119" i="4"/>
  <c r="G120" i="4"/>
  <c r="G121" i="4"/>
  <c r="G122" i="4"/>
  <c r="G123" i="4"/>
  <c r="G124" i="4"/>
  <c r="G125" i="4"/>
  <c r="G126" i="4"/>
  <c r="G127" i="4"/>
  <c r="G128" i="4"/>
  <c r="G129" i="4"/>
  <c r="G130" i="4"/>
  <c r="G131" i="4"/>
  <c r="G132" i="4"/>
  <c r="G133" i="4"/>
  <c r="G134" i="4"/>
  <c r="G135" i="4"/>
  <c r="G136" i="4"/>
  <c r="G137" i="4"/>
  <c r="G138" i="4"/>
  <c r="G139" i="4"/>
  <c r="G140" i="4"/>
  <c r="G141" i="4"/>
  <c r="G142" i="4"/>
  <c r="G143" i="4"/>
  <c r="G144" i="4"/>
  <c r="G145" i="4"/>
  <c r="G146" i="4"/>
  <c r="G147" i="4"/>
  <c r="G148" i="4"/>
  <c r="G149" i="4"/>
  <c r="G150" i="4"/>
  <c r="G151" i="4"/>
  <c r="G152" i="4"/>
  <c r="G153" i="4"/>
  <c r="G154" i="4"/>
  <c r="G155" i="4"/>
  <c r="G156" i="4"/>
  <c r="G157" i="4"/>
  <c r="G158" i="4"/>
  <c r="G159" i="4"/>
  <c r="G160" i="4"/>
  <c r="G161" i="4"/>
  <c r="G162" i="4"/>
  <c r="G163" i="4"/>
  <c r="G164" i="4"/>
  <c r="G165" i="4"/>
  <c r="G166" i="4"/>
  <c r="G167" i="4"/>
  <c r="G168" i="4"/>
  <c r="G169" i="4"/>
  <c r="G170" i="4"/>
  <c r="G171" i="4"/>
  <c r="G172" i="4"/>
  <c r="G173" i="4"/>
  <c r="G174" i="4"/>
  <c r="G175" i="4"/>
  <c r="G176" i="4"/>
  <c r="G177" i="4"/>
  <c r="G178" i="4"/>
  <c r="G179" i="4"/>
  <c r="G180" i="4"/>
  <c r="G181" i="4"/>
  <c r="G182" i="4"/>
  <c r="G183" i="4"/>
  <c r="G184" i="4"/>
  <c r="G185" i="4"/>
  <c r="G186" i="4"/>
  <c r="G187" i="4"/>
  <c r="G188" i="4"/>
  <c r="G189" i="4"/>
  <c r="G190" i="4"/>
  <c r="G191" i="4"/>
  <c r="G192" i="4"/>
  <c r="G193" i="4"/>
  <c r="G194" i="4"/>
  <c r="G195" i="4"/>
  <c r="G196" i="4"/>
  <c r="G197" i="4"/>
  <c r="G198" i="4"/>
  <c r="G199" i="4"/>
  <c r="G200" i="4"/>
  <c r="G201" i="4"/>
  <c r="G202" i="4"/>
  <c r="G203" i="4"/>
  <c r="G204" i="4"/>
  <c r="G205" i="4"/>
  <c r="G206" i="4"/>
  <c r="G207" i="4"/>
  <c r="G208" i="4"/>
  <c r="G209" i="4"/>
  <c r="G210" i="4"/>
  <c r="G211" i="4"/>
  <c r="G212" i="4"/>
  <c r="G213" i="4"/>
  <c r="G214" i="4"/>
  <c r="G215" i="4"/>
  <c r="G216" i="4"/>
  <c r="G217" i="4"/>
  <c r="G218" i="4"/>
  <c r="G219" i="4"/>
  <c r="G220" i="4"/>
  <c r="G221" i="4"/>
  <c r="G222" i="4"/>
  <c r="G223" i="4"/>
  <c r="G224" i="4"/>
  <c r="G225" i="4"/>
  <c r="G226" i="4"/>
  <c r="G227" i="4"/>
  <c r="G228" i="4"/>
  <c r="G229" i="4"/>
  <c r="G230" i="4"/>
  <c r="G231" i="4"/>
  <c r="G232" i="4"/>
  <c r="G233" i="4"/>
  <c r="G234" i="4"/>
  <c r="G235" i="4"/>
  <c r="G236" i="4"/>
  <c r="G237" i="4"/>
  <c r="G238" i="4"/>
  <c r="G239" i="4"/>
  <c r="G240" i="4"/>
  <c r="G241" i="4"/>
  <c r="G242" i="4"/>
  <c r="G243" i="4"/>
  <c r="G244" i="4"/>
  <c r="G245" i="4"/>
  <c r="G246" i="4"/>
  <c r="G247" i="4"/>
  <c r="G248" i="4"/>
  <c r="G249" i="4"/>
  <c r="G250" i="4"/>
  <c r="G251" i="4"/>
  <c r="G252" i="4"/>
  <c r="G253" i="4"/>
  <c r="G254" i="4"/>
  <c r="G255" i="4"/>
  <c r="G256" i="4"/>
  <c r="G257" i="4"/>
  <c r="G258" i="4"/>
  <c r="G259" i="4"/>
  <c r="G260" i="4"/>
  <c r="G261" i="4"/>
  <c r="G262" i="4"/>
  <c r="G263" i="4"/>
  <c r="G264" i="4"/>
  <c r="G265" i="4"/>
  <c r="G266" i="4"/>
  <c r="G267" i="4"/>
  <c r="G268" i="4"/>
  <c r="G269" i="4"/>
  <c r="G270" i="4"/>
  <c r="G271" i="4"/>
  <c r="G272" i="4"/>
  <c r="G273" i="4"/>
  <c r="G274" i="4"/>
  <c r="G275" i="4"/>
  <c r="G276" i="4"/>
  <c r="G277" i="4"/>
  <c r="G278" i="4"/>
  <c r="G279" i="4"/>
  <c r="G280" i="4"/>
  <c r="G281" i="4"/>
  <c r="G282" i="4"/>
  <c r="G283" i="4"/>
  <c r="G284" i="4"/>
  <c r="G285" i="4"/>
  <c r="G286" i="4"/>
  <c r="G287" i="4"/>
  <c r="G288" i="4"/>
  <c r="G289" i="4"/>
  <c r="G290" i="4"/>
  <c r="G291" i="4"/>
  <c r="G292" i="4"/>
  <c r="G293" i="4"/>
  <c r="G294" i="4"/>
  <c r="G295" i="4"/>
  <c r="G296" i="4"/>
  <c r="G297" i="4"/>
  <c r="G298" i="4"/>
  <c r="G299" i="4"/>
  <c r="G300" i="4"/>
  <c r="G301" i="4"/>
  <c r="G302" i="4"/>
  <c r="G303" i="4"/>
  <c r="G304" i="4"/>
  <c r="G305" i="4"/>
  <c r="G306" i="4"/>
  <c r="G307" i="4"/>
  <c r="G308" i="4"/>
  <c r="G309" i="4"/>
  <c r="G310" i="4"/>
  <c r="G311" i="4"/>
  <c r="G312" i="4"/>
  <c r="G313" i="4"/>
  <c r="G314" i="4"/>
  <c r="G315" i="4"/>
  <c r="G316" i="4"/>
  <c r="G317" i="4"/>
  <c r="G318" i="4"/>
  <c r="G319" i="4"/>
  <c r="G320" i="4"/>
  <c r="G321" i="4"/>
  <c r="G322" i="4"/>
  <c r="G323" i="4"/>
  <c r="G324" i="4"/>
  <c r="G325" i="4"/>
  <c r="G326" i="4"/>
  <c r="G327" i="4"/>
  <c r="G328" i="4"/>
  <c r="G329" i="4"/>
  <c r="G330" i="4"/>
  <c r="G331" i="4"/>
  <c r="G332" i="4"/>
  <c r="G333" i="4"/>
  <c r="G334" i="4"/>
  <c r="G335" i="4"/>
  <c r="G336" i="4"/>
  <c r="G337" i="4"/>
  <c r="G338" i="4"/>
  <c r="G339" i="4"/>
  <c r="G340" i="4"/>
  <c r="G341" i="4"/>
  <c r="G342" i="4"/>
  <c r="G343" i="4"/>
  <c r="G344" i="4"/>
  <c r="G345" i="4"/>
  <c r="G346" i="4"/>
  <c r="G347" i="4"/>
  <c r="G348" i="4"/>
  <c r="G349" i="4"/>
  <c r="G350" i="4"/>
  <c r="G351" i="4"/>
  <c r="G352" i="4"/>
  <c r="G353" i="4"/>
  <c r="G354" i="4"/>
  <c r="G355" i="4"/>
  <c r="G356" i="4"/>
  <c r="G357" i="4"/>
  <c r="G358" i="4"/>
  <c r="G359" i="4"/>
  <c r="G360" i="4"/>
  <c r="G361" i="4"/>
  <c r="G3" i="4"/>
  <c r="G4" i="4"/>
  <c r="G5" i="4"/>
  <c r="G6" i="4"/>
  <c r="G7" i="4"/>
  <c r="G8" i="4"/>
  <c r="G9" i="4"/>
  <c r="G10" i="4"/>
  <c r="G11" i="4"/>
  <c r="G12" i="4"/>
  <c r="G13" i="4"/>
  <c r="G14" i="4"/>
  <c r="Z130" i="13" l="1"/>
  <c r="Z233" i="13" s="1"/>
  <c r="Z28" i="13"/>
  <c r="Z29" i="13"/>
  <c r="Z36" i="13"/>
  <c r="Z38" i="13"/>
  <c r="Z35" i="13"/>
  <c r="Z34" i="13"/>
  <c r="Z33" i="13"/>
  <c r="Z43" i="13"/>
  <c r="Z22" i="13"/>
  <c r="Z24" i="13" s="1"/>
  <c r="Z32" i="13"/>
  <c r="Z52" i="13"/>
  <c r="Z133" i="13"/>
  <c r="Z265" i="13"/>
  <c r="Z245" i="13"/>
  <c r="Z221" i="13"/>
  <c r="Z173" i="13"/>
  <c r="Z135" i="13"/>
  <c r="Z132" i="13"/>
  <c r="Z283" i="13"/>
  <c r="Z290" i="13" s="1"/>
  <c r="Z254" i="13"/>
  <c r="Z249" i="13"/>
  <c r="Z134" i="13"/>
  <c r="Z60" i="13"/>
  <c r="Z299" i="13"/>
  <c r="Z31" i="13"/>
  <c r="Z4" i="13"/>
  <c r="Z14" i="13"/>
  <c r="Z18" i="13"/>
  <c r="Y307" i="13"/>
  <c r="Y378" i="13"/>
  <c r="Y419" i="13"/>
  <c r="Y321" i="13"/>
  <c r="Y404" i="13"/>
  <c r="Y319" i="13"/>
  <c r="Y417" i="13"/>
  <c r="Y405" i="13"/>
  <c r="Y292" i="13"/>
  <c r="Z279" i="13"/>
  <c r="Y379" i="13"/>
  <c r="Y119" i="13"/>
  <c r="Y105" i="13"/>
  <c r="Y21" i="13"/>
  <c r="Y104" i="13"/>
  <c r="Z6" i="13"/>
  <c r="Y78" i="13"/>
  <c r="Z78" i="13" s="1"/>
  <c r="Y230" i="13"/>
  <c r="Y216" i="13"/>
  <c r="Y184" i="13"/>
  <c r="Z184" i="13" s="1"/>
  <c r="Y229" i="13"/>
  <c r="Y142" i="13"/>
  <c r="Z142" i="13" s="1"/>
  <c r="Y305" i="13"/>
  <c r="Y291" i="13"/>
  <c r="Z291" i="13" s="1"/>
  <c r="Y168" i="13"/>
  <c r="Z168" i="13" s="1"/>
  <c r="Y154" i="13"/>
  <c r="Z154" i="13" s="1"/>
  <c r="Y371" i="13"/>
  <c r="Y167" i="13"/>
  <c r="Z167" i="13" s="1"/>
  <c r="Y153" i="13"/>
  <c r="Y277" i="13"/>
  <c r="Y181" i="13"/>
  <c r="Y166" i="13"/>
  <c r="Z166" i="13" s="1"/>
  <c r="Y152" i="13"/>
  <c r="Y289" i="13"/>
  <c r="Y276" i="13"/>
  <c r="Y71" i="13"/>
  <c r="Y141" i="13"/>
  <c r="Y56" i="13"/>
  <c r="Y356" i="13"/>
  <c r="Y55" i="13"/>
  <c r="Y114" i="13"/>
  <c r="Y69" i="13"/>
  <c r="Z69" i="13" s="1"/>
  <c r="Y54" i="13"/>
  <c r="Y232" i="13"/>
  <c r="Z107" i="13"/>
  <c r="Y53" i="13"/>
  <c r="Z53" i="13" s="1"/>
  <c r="Y420" i="13"/>
  <c r="Z380" i="13"/>
  <c r="Y257" i="13"/>
  <c r="Y231" i="13"/>
  <c r="Y120" i="13"/>
  <c r="Y106" i="13"/>
  <c r="Y39" i="13"/>
  <c r="Z39" i="13" s="1"/>
  <c r="Y27" i="13"/>
  <c r="Z27" i="13" s="1"/>
  <c r="Z188" i="13"/>
  <c r="Y354" i="13"/>
  <c r="Z284" i="13"/>
  <c r="Z110" i="13"/>
  <c r="Y353" i="13"/>
  <c r="Y149" i="13"/>
  <c r="Y214" i="13"/>
  <c r="Z337" i="13"/>
  <c r="Z198" i="13"/>
  <c r="Z113" i="13"/>
  <c r="Y340" i="13"/>
  <c r="Z350" i="13"/>
  <c r="Z210" i="13"/>
  <c r="Y211" i="13"/>
  <c r="Z272" i="13"/>
  <c r="Z164" i="13"/>
  <c r="Z302" i="13"/>
  <c r="Z250" i="13"/>
  <c r="Z312" i="13"/>
  <c r="Z136" i="13"/>
  <c r="Z30" i="13"/>
  <c r="Z348" i="13"/>
  <c r="Z131" i="13"/>
  <c r="Z206" i="13"/>
  <c r="Z174" i="13"/>
  <c r="Z383" i="13"/>
  <c r="Z266" i="13"/>
  <c r="Z344" i="13"/>
  <c r="Z192" i="13"/>
  <c r="Z148" i="13"/>
  <c r="Z392" i="13"/>
  <c r="Z308" i="13"/>
  <c r="Z222" i="13"/>
  <c r="Z10" i="13"/>
  <c r="Z5" i="13"/>
  <c r="V10" i="7"/>
  <c r="V78" i="7"/>
  <c r="V56" i="7"/>
  <c r="V228" i="7"/>
  <c r="V147" i="7"/>
  <c r="V211" i="7"/>
  <c r="V26" i="7"/>
  <c r="V89" i="7"/>
  <c r="V23" i="7"/>
  <c r="V11" i="7"/>
  <c r="V153" i="7"/>
  <c r="V151" i="7"/>
  <c r="V21" i="7"/>
  <c r="V138" i="7"/>
  <c r="V179" i="7"/>
  <c r="V29" i="7"/>
  <c r="V134" i="7"/>
  <c r="V47" i="7"/>
  <c r="V43" i="7"/>
  <c r="V18" i="7"/>
  <c r="V184" i="7"/>
  <c r="V39" i="7"/>
  <c r="V146" i="7"/>
  <c r="V35" i="7"/>
  <c r="V107" i="7"/>
  <c r="V227" i="7"/>
  <c r="V137" i="7"/>
  <c r="V99" i="7"/>
  <c r="V48" i="7"/>
  <c r="V90" i="7"/>
  <c r="V187" i="7"/>
  <c r="V115" i="7"/>
  <c r="V60" i="7"/>
  <c r="V242" i="7"/>
  <c r="V9" i="7"/>
  <c r="V241" i="7"/>
  <c r="V145" i="7"/>
  <c r="V74" i="7"/>
  <c r="V212" i="7"/>
  <c r="V104" i="7"/>
  <c r="V33" i="7"/>
  <c r="V196" i="7"/>
  <c r="V70" i="7"/>
  <c r="V163" i="7"/>
  <c r="V82" i="7"/>
  <c r="V41" i="7"/>
  <c r="V194" i="7"/>
  <c r="V88" i="7"/>
  <c r="V207" i="7"/>
  <c r="V177" i="7"/>
  <c r="V133" i="7"/>
  <c r="V85" i="7"/>
  <c r="V222" i="7"/>
  <c r="V162" i="7"/>
  <c r="V132" i="7"/>
  <c r="V20" i="7"/>
  <c r="V221" i="7"/>
  <c r="V161" i="7"/>
  <c r="V19" i="7"/>
  <c r="V174" i="7"/>
  <c r="V233" i="7"/>
  <c r="V159" i="7"/>
  <c r="V113" i="7"/>
  <c r="V65" i="7"/>
  <c r="V232" i="7"/>
  <c r="V201" i="7"/>
  <c r="V157" i="7"/>
  <c r="V111" i="7"/>
  <c r="V142" i="7"/>
  <c r="V94" i="7"/>
  <c r="V245" i="7"/>
  <c r="V231" i="7"/>
  <c r="V215" i="7"/>
  <c r="V155" i="7"/>
  <c r="V141" i="7"/>
  <c r="V125" i="7"/>
  <c r="V93" i="7"/>
  <c r="V210" i="7"/>
  <c r="V120" i="7"/>
  <c r="V225" i="7"/>
  <c r="V87" i="7"/>
  <c r="V238" i="7"/>
  <c r="V192" i="7"/>
  <c r="V86" i="7"/>
  <c r="V22" i="7"/>
  <c r="V237" i="7"/>
  <c r="V191" i="7"/>
  <c r="V149" i="7"/>
  <c r="V37" i="7"/>
  <c r="V236" i="7"/>
  <c r="V176" i="7"/>
  <c r="V52" i="7"/>
  <c r="V175" i="7"/>
  <c r="V131" i="7"/>
  <c r="V220" i="7"/>
  <c r="V98" i="7"/>
  <c r="V66" i="7"/>
  <c r="V219" i="7"/>
  <c r="V173" i="7"/>
  <c r="V129" i="7"/>
  <c r="V17" i="7"/>
  <c r="V5" i="7"/>
  <c r="V144" i="7"/>
  <c r="V96" i="7"/>
  <c r="V64" i="7"/>
  <c r="V171" i="7"/>
  <c r="V246" i="7"/>
  <c r="V216" i="7"/>
  <c r="V62" i="7"/>
  <c r="V244" i="7"/>
  <c r="V214" i="7"/>
  <c r="V198" i="7"/>
  <c r="V154" i="7"/>
  <c r="V140" i="7"/>
  <c r="V92" i="7"/>
  <c r="V76" i="7"/>
  <c r="V44" i="7"/>
  <c r="V12" i="7"/>
  <c r="V240" i="7"/>
  <c r="V152" i="7"/>
  <c r="V24" i="7"/>
  <c r="V239" i="7"/>
  <c r="V193" i="7"/>
  <c r="V119" i="7"/>
  <c r="V224" i="7"/>
  <c r="V178" i="7"/>
  <c r="V150" i="7"/>
  <c r="V102" i="7"/>
  <c r="V54" i="7"/>
  <c r="V206" i="7"/>
  <c r="V148" i="7"/>
  <c r="V116" i="7"/>
  <c r="V205" i="7"/>
  <c r="V160" i="7"/>
  <c r="V130" i="7"/>
  <c r="V97" i="7"/>
  <c r="V218" i="7"/>
  <c r="V158" i="7"/>
  <c r="V128" i="7"/>
  <c r="V32" i="7"/>
  <c r="V217" i="7"/>
  <c r="V143" i="7"/>
  <c r="V95" i="7"/>
  <c r="V200" i="7"/>
  <c r="V156" i="7"/>
  <c r="V126" i="7"/>
  <c r="V243" i="7"/>
  <c r="V213" i="7"/>
  <c r="V197" i="7"/>
  <c r="V139" i="7"/>
  <c r="V123" i="7"/>
  <c r="V91" i="7"/>
  <c r="Z37" i="3"/>
  <c r="Z355" i="3"/>
  <c r="Z479" i="3" s="1"/>
  <c r="Z551" i="3" s="1"/>
  <c r="Z555" i="3" s="1"/>
  <c r="V235" i="7" s="1"/>
  <c r="AB34" i="4"/>
  <c r="AB33" i="4"/>
  <c r="AB32" i="4"/>
  <c r="AB31" i="4"/>
  <c r="AB52" i="4"/>
  <c r="AB43" i="4"/>
  <c r="AB37" i="4"/>
  <c r="AB36" i="4"/>
  <c r="AB38" i="4"/>
  <c r="AB35" i="4"/>
  <c r="AB254" i="4"/>
  <c r="AB122" i="4"/>
  <c r="AB60" i="4"/>
  <c r="AB6" i="4"/>
  <c r="AB14" i="4"/>
  <c r="AB5" i="4"/>
  <c r="AB18" i="4"/>
  <c r="AB4" i="4"/>
  <c r="AB22" i="4"/>
  <c r="AB26" i="4" s="1"/>
  <c r="Z14" i="3"/>
  <c r="Z18" i="3"/>
  <c r="Z22" i="3"/>
  <c r="Z26" i="3" s="1"/>
  <c r="Z38" i="3"/>
  <c r="Z52" i="3"/>
  <c r="Z60" i="3"/>
  <c r="Z31" i="3"/>
  <c r="V3" i="7" s="1"/>
  <c r="Z34" i="3"/>
  <c r="V4" i="7" s="1"/>
  <c r="Z36" i="3"/>
  <c r="Z43" i="3"/>
  <c r="Z130" i="3"/>
  <c r="Z32" i="3"/>
  <c r="Z33" i="3"/>
  <c r="V6" i="7" s="1"/>
  <c r="Z35" i="3"/>
  <c r="Z6" i="3"/>
  <c r="Z8" i="3" s="1"/>
  <c r="V30" i="7" s="1"/>
  <c r="Z4" i="3"/>
  <c r="Z5" i="3"/>
  <c r="A47" i="7" l="1"/>
  <c r="A119" i="7"/>
  <c r="A171" i="7"/>
  <c r="A120" i="7"/>
  <c r="A128" i="7"/>
  <c r="A129" i="7"/>
  <c r="A137" i="7"/>
  <c r="A130" i="7"/>
  <c r="A138" i="7"/>
  <c r="A123" i="7"/>
  <c r="A131" i="7"/>
  <c r="A139" i="7"/>
  <c r="A231" i="7"/>
  <c r="A44" i="7"/>
  <c r="A116" i="7"/>
  <c r="A132" i="7"/>
  <c r="A125" i="7"/>
  <c r="A133" i="7"/>
  <c r="A126" i="7"/>
  <c r="Z244" i="13"/>
  <c r="Z237" i="13"/>
  <c r="Z236" i="13"/>
  <c r="Z235" i="13"/>
  <c r="Z240" i="13"/>
  <c r="Z238" i="13"/>
  <c r="Z243" i="13"/>
  <c r="Z242" i="13"/>
  <c r="Z241" i="13"/>
  <c r="Z239" i="13"/>
  <c r="Z25" i="13"/>
  <c r="Z217" i="13"/>
  <c r="Z220" i="13" s="1"/>
  <c r="Z205" i="13"/>
  <c r="Z207" i="13" s="1"/>
  <c r="Z278" i="13"/>
  <c r="Z271" i="13"/>
  <c r="Z293" i="13"/>
  <c r="Z295" i="13"/>
  <c r="Z294" i="13"/>
  <c r="Z296" i="13"/>
  <c r="Z297" i="13"/>
  <c r="Z298" i="13"/>
  <c r="Z292" i="13"/>
  <c r="Z267" i="13"/>
  <c r="Z270" i="13"/>
  <c r="Z268" i="13"/>
  <c r="Z269" i="13"/>
  <c r="Z176" i="13"/>
  <c r="Z175" i="13"/>
  <c r="Z177" i="13"/>
  <c r="Z229" i="13"/>
  <c r="Z232" i="13"/>
  <c r="Z224" i="13"/>
  <c r="Z226" i="13"/>
  <c r="Z230" i="13"/>
  <c r="Z225" i="13"/>
  <c r="Z231" i="13"/>
  <c r="Z223" i="13"/>
  <c r="Z227" i="13"/>
  <c r="Z228" i="13"/>
  <c r="Z248" i="13"/>
  <c r="Z247" i="13"/>
  <c r="Z171" i="13"/>
  <c r="Z172" i="13"/>
  <c r="Z170" i="13"/>
  <c r="Z169" i="13"/>
  <c r="Z55" i="13"/>
  <c r="Z58" i="13"/>
  <c r="Z56" i="13"/>
  <c r="Z57" i="13"/>
  <c r="Z54" i="13"/>
  <c r="Z50" i="13"/>
  <c r="Z45" i="13"/>
  <c r="Z51" i="13"/>
  <c r="Z46" i="13"/>
  <c r="Z47" i="13"/>
  <c r="Z48" i="13"/>
  <c r="Z49" i="13"/>
  <c r="Z253" i="13"/>
  <c r="Z252" i="13"/>
  <c r="Z251" i="13"/>
  <c r="Z260" i="13"/>
  <c r="Z264" i="13"/>
  <c r="Z258" i="13"/>
  <c r="Z261" i="13"/>
  <c r="Z263" i="13"/>
  <c r="Z256" i="13"/>
  <c r="Z259" i="13"/>
  <c r="Z262" i="13"/>
  <c r="Z257" i="13"/>
  <c r="Z41" i="13"/>
  <c r="Z40" i="13"/>
  <c r="Z42" i="13"/>
  <c r="Z287" i="13"/>
  <c r="Z288" i="13"/>
  <c r="Z286" i="13"/>
  <c r="Z289" i="13"/>
  <c r="Z285" i="13"/>
  <c r="Z137" i="13"/>
  <c r="Z138" i="13"/>
  <c r="Z139" i="13"/>
  <c r="Z140" i="13"/>
  <c r="Z13" i="13"/>
  <c r="Z12" i="13"/>
  <c r="Z343" i="13"/>
  <c r="Z319" i="13"/>
  <c r="Z305" i="13"/>
  <c r="Z301" i="13"/>
  <c r="Z126" i="13"/>
  <c r="Z94" i="13"/>
  <c r="Z62" i="13"/>
  <c r="Z68" i="13" s="1"/>
  <c r="Z7" i="13"/>
  <c r="Z8" i="13"/>
  <c r="Z9" i="13"/>
  <c r="Z21" i="13"/>
  <c r="Z20" i="13"/>
  <c r="Z17" i="13"/>
  <c r="Z16" i="13"/>
  <c r="Z556" i="3"/>
  <c r="Z387" i="3"/>
  <c r="Z389" i="3" s="1"/>
  <c r="Z373" i="3"/>
  <c r="Z383" i="3" s="1"/>
  <c r="Z481" i="3"/>
  <c r="V195" i="7" s="1"/>
  <c r="Z515" i="3"/>
  <c r="Z542" i="3" s="1"/>
  <c r="Z509" i="3"/>
  <c r="Z554" i="3"/>
  <c r="V234" i="7" s="1"/>
  <c r="Z553" i="3"/>
  <c r="Z483" i="3"/>
  <c r="Z495" i="3" s="1"/>
  <c r="Z482" i="3"/>
  <c r="Z411" i="3"/>
  <c r="Z470" i="3" s="1"/>
  <c r="Z485" i="3"/>
  <c r="Z357" i="3"/>
  <c r="Z361" i="3" s="1"/>
  <c r="AB10" i="4"/>
  <c r="AB9" i="4"/>
  <c r="AB28" i="4"/>
  <c r="AB29" i="4"/>
  <c r="AB17" i="4"/>
  <c r="AB16" i="4"/>
  <c r="AB8" i="4"/>
  <c r="AB118" i="4"/>
  <c r="AB62" i="4"/>
  <c r="AB90" i="4"/>
  <c r="AB238" i="4"/>
  <c r="AB209" i="4"/>
  <c r="AB200" i="4"/>
  <c r="AB155" i="4"/>
  <c r="AB127" i="4"/>
  <c r="AB126" i="4"/>
  <c r="AB124" i="4"/>
  <c r="AB220" i="4"/>
  <c r="AB204" i="4"/>
  <c r="AB179" i="4"/>
  <c r="AB125" i="4"/>
  <c r="AB188" i="4"/>
  <c r="AB256" i="4"/>
  <c r="AB298" i="4"/>
  <c r="AB260" i="4"/>
  <c r="AB274" i="4"/>
  <c r="AB42" i="4"/>
  <c r="AB41" i="4"/>
  <c r="AB40" i="4"/>
  <c r="AB51" i="4"/>
  <c r="AB49" i="4"/>
  <c r="AB48" i="4"/>
  <c r="AB45" i="4"/>
  <c r="AB50" i="4"/>
  <c r="AB47" i="4"/>
  <c r="AB46" i="4"/>
  <c r="AB55" i="4"/>
  <c r="AB54" i="4"/>
  <c r="AB58" i="4"/>
  <c r="AB57" i="4"/>
  <c r="AB56" i="4"/>
  <c r="AB24" i="4"/>
  <c r="AB25" i="4"/>
  <c r="AB21" i="4"/>
  <c r="AB20" i="4"/>
  <c r="Z514" i="3"/>
  <c r="V199" i="7" s="1"/>
  <c r="Z513" i="3"/>
  <c r="Z512" i="3"/>
  <c r="Z511" i="3"/>
  <c r="Z28" i="3"/>
  <c r="Z29" i="3"/>
  <c r="Z190" i="3"/>
  <c r="Z339" i="3"/>
  <c r="Z289" i="3"/>
  <c r="Z244" i="3"/>
  <c r="Z163" i="3"/>
  <c r="Z134" i="3"/>
  <c r="Z132" i="3"/>
  <c r="V8" i="7" s="1"/>
  <c r="Z321" i="3"/>
  <c r="Z310" i="3"/>
  <c r="Z305" i="3"/>
  <c r="Z250" i="3"/>
  <c r="Z135" i="3"/>
  <c r="Z133" i="3"/>
  <c r="V7" i="7" s="1"/>
  <c r="Z301" i="3"/>
  <c r="Z280" i="3"/>
  <c r="Z256" i="3"/>
  <c r="Z217" i="3"/>
  <c r="Z25" i="3"/>
  <c r="Z24" i="3"/>
  <c r="V31" i="7" s="1"/>
  <c r="Z16" i="3"/>
  <c r="Z17" i="3"/>
  <c r="Z49" i="3"/>
  <c r="Z45" i="3"/>
  <c r="V185" i="7" s="1"/>
  <c r="Z48" i="3"/>
  <c r="V186" i="7" s="1"/>
  <c r="Z51" i="3"/>
  <c r="Z50" i="3"/>
  <c r="Z47" i="3"/>
  <c r="Z46" i="3"/>
  <c r="V34" i="7" s="1"/>
  <c r="Z94" i="3"/>
  <c r="Z126" i="3"/>
  <c r="Z62" i="3"/>
  <c r="Z56" i="3"/>
  <c r="V190" i="7" s="1"/>
  <c r="Z58" i="3"/>
  <c r="Z55" i="3"/>
  <c r="V189" i="7" s="1"/>
  <c r="Z57" i="3"/>
  <c r="V188" i="7" s="1"/>
  <c r="Z54" i="3"/>
  <c r="Z41" i="3"/>
  <c r="V28" i="7" s="1"/>
  <c r="Z42" i="3"/>
  <c r="Z40" i="3"/>
  <c r="Z21" i="3"/>
  <c r="Z20" i="3"/>
  <c r="Z9" i="3"/>
  <c r="Z10" i="3"/>
  <c r="V45" i="7" l="1"/>
  <c r="V46" i="7"/>
  <c r="Z68" i="3"/>
  <c r="Z102" i="3"/>
  <c r="V69" i="7" s="1"/>
  <c r="Z100" i="3"/>
  <c r="Z103" i="3"/>
  <c r="V68" i="7" s="1"/>
  <c r="Z219" i="13"/>
  <c r="Z202" i="13"/>
  <c r="Z199" i="13"/>
  <c r="Z204" i="13"/>
  <c r="Z214" i="13"/>
  <c r="Z211" i="13"/>
  <c r="Z215" i="13"/>
  <c r="Z213" i="13"/>
  <c r="Z216" i="13"/>
  <c r="Z200" i="13"/>
  <c r="Z208" i="13"/>
  <c r="Z212" i="13"/>
  <c r="Z201" i="13"/>
  <c r="Z203" i="13"/>
  <c r="Z80" i="13"/>
  <c r="Z82" i="13" s="1"/>
  <c r="Z77" i="13"/>
  <c r="Z79" i="13" s="1"/>
  <c r="Z74" i="13"/>
  <c r="Z76" i="13" s="1"/>
  <c r="Z71" i="13"/>
  <c r="Z72" i="13"/>
  <c r="Z90" i="13"/>
  <c r="Z83" i="13"/>
  <c r="Z70" i="13"/>
  <c r="Z73" i="13"/>
  <c r="Z191" i="13"/>
  <c r="Z122" i="13"/>
  <c r="Z183" i="13"/>
  <c r="Z178" i="13"/>
  <c r="Z163" i="13"/>
  <c r="Z165" i="13" s="1"/>
  <c r="Z156" i="13"/>
  <c r="Z141" i="13"/>
  <c r="Z115" i="13"/>
  <c r="Z100" i="13"/>
  <c r="Z311" i="13"/>
  <c r="Z307" i="13"/>
  <c r="Z315" i="13"/>
  <c r="Z336" i="13"/>
  <c r="Z333" i="13"/>
  <c r="Z335" i="13" s="1"/>
  <c r="Z321" i="13"/>
  <c r="Z411" i="13"/>
  <c r="Z379" i="13"/>
  <c r="Z347" i="13"/>
  <c r="Z373" i="13"/>
  <c r="Z274" i="13"/>
  <c r="Z276" i="13"/>
  <c r="Z277" i="13"/>
  <c r="Z275" i="13"/>
  <c r="Z273" i="13"/>
  <c r="Z281" i="13"/>
  <c r="Z280" i="13"/>
  <c r="Z282" i="13"/>
  <c r="Z129" i="13"/>
  <c r="Z128" i="13"/>
  <c r="Z304" i="13"/>
  <c r="Z303" i="13"/>
  <c r="Z64" i="13"/>
  <c r="Z67" i="13"/>
  <c r="Z65" i="13"/>
  <c r="Z66" i="13"/>
  <c r="Z99" i="13"/>
  <c r="Z96" i="13"/>
  <c r="Z97" i="13"/>
  <c r="Z98" i="13"/>
  <c r="Z346" i="13"/>
  <c r="Z345" i="13"/>
  <c r="Z547" i="3"/>
  <c r="Z518" i="3"/>
  <c r="Z522" i="3" s="1"/>
  <c r="V229" i="7" s="1"/>
  <c r="Z375" i="3"/>
  <c r="Z379" i="3"/>
  <c r="Z382" i="3" s="1"/>
  <c r="Z517" i="3"/>
  <c r="Z527" i="3"/>
  <c r="Z530" i="3" s="1"/>
  <c r="Z490" i="3"/>
  <c r="Z492" i="3" s="1"/>
  <c r="V203" i="7" s="1"/>
  <c r="Z401" i="3"/>
  <c r="Z403" i="3" s="1"/>
  <c r="V103" i="7" s="1"/>
  <c r="Z404" i="3"/>
  <c r="Z406" i="3" s="1"/>
  <c r="Z536" i="3"/>
  <c r="Z541" i="3" s="1"/>
  <c r="Z366" i="3"/>
  <c r="Z369" i="3" s="1"/>
  <c r="Z504" i="3"/>
  <c r="Z508" i="3" s="1"/>
  <c r="V226" i="7" s="1"/>
  <c r="Z359" i="3"/>
  <c r="Z360" i="3"/>
  <c r="Z413" i="3"/>
  <c r="Z438" i="3"/>
  <c r="Z440" i="3" s="1"/>
  <c r="Z414" i="3"/>
  <c r="Z416" i="3" s="1"/>
  <c r="Z423" i="3"/>
  <c r="Z428" i="3" s="1"/>
  <c r="Z434" i="3"/>
  <c r="Z437" i="3" s="1"/>
  <c r="Z444" i="3"/>
  <c r="Z449" i="3" s="1"/>
  <c r="Z463" i="3"/>
  <c r="Z465" i="3" s="1"/>
  <c r="Z520" i="3"/>
  <c r="Z521" i="3"/>
  <c r="V202" i="7" s="1"/>
  <c r="Z529" i="3"/>
  <c r="Z493" i="3"/>
  <c r="V204" i="7" s="1"/>
  <c r="Z494" i="3"/>
  <c r="Z282" i="3"/>
  <c r="Z283" i="3"/>
  <c r="Z544" i="3"/>
  <c r="Z546" i="3"/>
  <c r="Z545" i="3"/>
  <c r="Z549" i="3"/>
  <c r="V208" i="7" s="1"/>
  <c r="Z550" i="3"/>
  <c r="V209" i="7" s="1"/>
  <c r="Z487" i="3"/>
  <c r="Z489" i="3"/>
  <c r="Z488" i="3"/>
  <c r="Z503" i="3"/>
  <c r="Z499" i="3"/>
  <c r="Z498" i="3"/>
  <c r="Z502" i="3"/>
  <c r="Z501" i="3"/>
  <c r="Z500" i="3"/>
  <c r="Z497" i="3"/>
  <c r="AB158" i="4"/>
  <c r="AB157" i="4"/>
  <c r="AB160" i="4"/>
  <c r="AB173" i="4"/>
  <c r="AB165" i="4"/>
  <c r="AB159" i="4"/>
  <c r="AB96" i="4"/>
  <c r="AB95" i="4"/>
  <c r="AB93" i="4"/>
  <c r="AB111" i="4"/>
  <c r="AB94" i="4"/>
  <c r="AB92" i="4"/>
  <c r="AB266" i="4"/>
  <c r="AB262" i="4"/>
  <c r="AB270" i="4"/>
  <c r="AB121" i="4"/>
  <c r="AB120" i="4"/>
  <c r="AB259" i="4"/>
  <c r="AB258" i="4"/>
  <c r="AB225" i="4"/>
  <c r="AB224" i="4"/>
  <c r="AB223" i="4"/>
  <c r="AB233" i="4"/>
  <c r="AB226" i="4"/>
  <c r="AB222" i="4"/>
  <c r="AB148" i="4"/>
  <c r="AB131" i="4"/>
  <c r="AB133" i="4"/>
  <c r="AB132" i="4"/>
  <c r="AB130" i="4"/>
  <c r="AB129" i="4"/>
  <c r="AB203" i="4"/>
  <c r="AB202" i="4"/>
  <c r="AB211" i="4"/>
  <c r="AB218" i="4"/>
  <c r="AB217" i="4"/>
  <c r="AB213" i="4"/>
  <c r="AB212" i="4"/>
  <c r="AB219" i="4"/>
  <c r="AB216" i="4"/>
  <c r="AB215" i="4"/>
  <c r="AB214" i="4"/>
  <c r="AB242" i="4"/>
  <c r="AB241" i="4"/>
  <c r="AB240" i="4"/>
  <c r="AB245" i="4"/>
  <c r="AB244" i="4"/>
  <c r="AB243" i="4"/>
  <c r="AB288" i="4"/>
  <c r="AB290" i="4" s="1"/>
  <c r="AB291" i="4"/>
  <c r="AB293" i="4" s="1"/>
  <c r="AB276" i="4"/>
  <c r="AB65" i="4"/>
  <c r="AB83" i="4"/>
  <c r="AB67" i="4"/>
  <c r="AB64" i="4"/>
  <c r="AB66" i="4"/>
  <c r="AB68" i="4"/>
  <c r="AB356" i="4"/>
  <c r="AB334" i="4"/>
  <c r="AB302" i="4"/>
  <c r="AB328" i="4"/>
  <c r="AB301" i="4"/>
  <c r="AB300" i="4"/>
  <c r="AB198" i="4"/>
  <c r="AB196" i="4"/>
  <c r="AB194" i="4"/>
  <c r="AB191" i="4"/>
  <c r="AB199" i="4"/>
  <c r="AB197" i="4"/>
  <c r="AB195" i="4"/>
  <c r="AB193" i="4"/>
  <c r="AB190" i="4"/>
  <c r="AB192" i="4"/>
  <c r="AB181" i="4"/>
  <c r="AB182" i="4"/>
  <c r="AB207" i="4"/>
  <c r="AB208" i="4"/>
  <c r="AB206" i="4"/>
  <c r="AB13" i="4"/>
  <c r="AB12" i="4"/>
  <c r="Z377" i="3"/>
  <c r="V16" i="7" s="1"/>
  <c r="Z378" i="3"/>
  <c r="Z386" i="3"/>
  <c r="Z385" i="3"/>
  <c r="V14" i="7" s="1"/>
  <c r="Z392" i="3"/>
  <c r="Z391" i="3"/>
  <c r="V101" i="7" s="1"/>
  <c r="Z394" i="3"/>
  <c r="Z393" i="3"/>
  <c r="V100" i="7" s="1"/>
  <c r="Z364" i="3"/>
  <c r="Z363" i="3"/>
  <c r="Z365" i="3"/>
  <c r="Z476" i="3"/>
  <c r="Z475" i="3"/>
  <c r="Z472" i="3"/>
  <c r="Z474" i="3"/>
  <c r="Z473" i="3"/>
  <c r="Z478" i="3"/>
  <c r="Z477" i="3"/>
  <c r="Z119" i="3"/>
  <c r="Z96" i="3"/>
  <c r="Z104" i="3"/>
  <c r="Z97" i="3"/>
  <c r="V63" i="7" s="1"/>
  <c r="Z99" i="3"/>
  <c r="V67" i="7" s="1"/>
  <c r="Z98" i="3"/>
  <c r="V61" i="7" s="1"/>
  <c r="Z156" i="3"/>
  <c r="Z137" i="3"/>
  <c r="V84" i="7" s="1"/>
  <c r="Z141" i="3"/>
  <c r="Z140" i="3"/>
  <c r="Z139" i="3"/>
  <c r="V83" i="7" s="1"/>
  <c r="Z138" i="3"/>
  <c r="Z128" i="3"/>
  <c r="V13" i="7" s="1"/>
  <c r="Z129" i="3"/>
  <c r="Z303" i="3"/>
  <c r="V105" i="7" s="1"/>
  <c r="Z304" i="3"/>
  <c r="V106" i="7" s="1"/>
  <c r="Z255" i="3"/>
  <c r="Z254" i="3"/>
  <c r="Z253" i="3"/>
  <c r="Z252" i="3"/>
  <c r="Z309" i="3"/>
  <c r="Z308" i="3"/>
  <c r="V27" i="7" s="1"/>
  <c r="Z307" i="3"/>
  <c r="V25" i="7" s="1"/>
  <c r="Z315" i="3"/>
  <c r="V168" i="7" s="1"/>
  <c r="Z312" i="3"/>
  <c r="V166" i="7" s="1"/>
  <c r="Z320" i="3"/>
  <c r="Z317" i="3"/>
  <c r="V170" i="7" s="1"/>
  <c r="Z316" i="3"/>
  <c r="V169" i="7" s="1"/>
  <c r="Z314" i="3"/>
  <c r="V167" i="7" s="1"/>
  <c r="Z313" i="3"/>
  <c r="V165" i="7" s="1"/>
  <c r="Z319" i="3"/>
  <c r="V164" i="7" s="1"/>
  <c r="Z318" i="3"/>
  <c r="V172" i="7" s="1"/>
  <c r="Z323" i="3"/>
  <c r="Z326" i="3"/>
  <c r="Z324" i="3"/>
  <c r="Z325" i="3"/>
  <c r="Z334" i="3"/>
  <c r="Z327" i="3"/>
  <c r="Z168" i="3"/>
  <c r="Z183" i="3"/>
  <c r="Z167" i="3"/>
  <c r="Z166" i="3"/>
  <c r="Z165" i="3"/>
  <c r="Z248" i="3"/>
  <c r="Z246" i="3"/>
  <c r="Z249" i="3"/>
  <c r="Z247" i="3"/>
  <c r="Z299" i="3"/>
  <c r="Z293" i="3"/>
  <c r="V180" i="7" s="1"/>
  <c r="Z291" i="3"/>
  <c r="V181" i="7" s="1"/>
  <c r="Z298" i="3"/>
  <c r="Z296" i="3"/>
  <c r="Z300" i="3"/>
  <c r="Z297" i="3"/>
  <c r="V183" i="7" s="1"/>
  <c r="Z295" i="3"/>
  <c r="Z294" i="3"/>
  <c r="V182" i="7" s="1"/>
  <c r="Z292" i="3"/>
  <c r="Z343" i="3"/>
  <c r="Z345" i="3"/>
  <c r="Z342" i="3"/>
  <c r="Z346" i="3"/>
  <c r="Z344" i="3"/>
  <c r="Z341" i="3"/>
  <c r="Z193" i="3"/>
  <c r="Z195" i="3"/>
  <c r="Z194" i="3"/>
  <c r="Z192" i="3"/>
  <c r="Z210" i="3"/>
  <c r="Z260" i="3"/>
  <c r="Z259" i="3"/>
  <c r="V118" i="7" s="1"/>
  <c r="Z258" i="3"/>
  <c r="V117" i="7" s="1"/>
  <c r="Z274" i="3"/>
  <c r="Z266" i="3"/>
  <c r="Z261" i="3"/>
  <c r="V121" i="7" s="1"/>
  <c r="Z237" i="3"/>
  <c r="Z222" i="3"/>
  <c r="Z221" i="3"/>
  <c r="Z220" i="3"/>
  <c r="Z219" i="3"/>
  <c r="Z87" i="3"/>
  <c r="Z72" i="3"/>
  <c r="Z67" i="3"/>
  <c r="V42" i="7" s="1"/>
  <c r="Z66" i="3"/>
  <c r="V36" i="7" s="1"/>
  <c r="Z65" i="3"/>
  <c r="V40" i="7" s="1"/>
  <c r="Z64" i="3"/>
  <c r="V38" i="7" s="1"/>
  <c r="Z13" i="3"/>
  <c r="Z12" i="3"/>
  <c r="Z534" i="3" l="1"/>
  <c r="Z535" i="3"/>
  <c r="Z523" i="3"/>
  <c r="Z181" i="13"/>
  <c r="Z182" i="13"/>
  <c r="Z180" i="13"/>
  <c r="Z375" i="13"/>
  <c r="Z376" i="13"/>
  <c r="Z377" i="13"/>
  <c r="Z378" i="13"/>
  <c r="Z354" i="13"/>
  <c r="Z368" i="13"/>
  <c r="Z359" i="13"/>
  <c r="Z349" i="13"/>
  <c r="Z399" i="13"/>
  <c r="Z391" i="13"/>
  <c r="Z381" i="13"/>
  <c r="Z382" i="13"/>
  <c r="Z407" i="13"/>
  <c r="Z324" i="13"/>
  <c r="Z325" i="13"/>
  <c r="Z326" i="13"/>
  <c r="Z323" i="13"/>
  <c r="Z93" i="13"/>
  <c r="Z92" i="13"/>
  <c r="Z318" i="13"/>
  <c r="Z317" i="13"/>
  <c r="Z314" i="13"/>
  <c r="Z313" i="13"/>
  <c r="Z102" i="13"/>
  <c r="Z112" i="13"/>
  <c r="Z114" i="13" s="1"/>
  <c r="Z109" i="13"/>
  <c r="Z111" i="13" s="1"/>
  <c r="Z106" i="13"/>
  <c r="Z108" i="13" s="1"/>
  <c r="Z103" i="13"/>
  <c r="Z104" i="13"/>
  <c r="Z105" i="13"/>
  <c r="Z153" i="13"/>
  <c r="Z155" i="13" s="1"/>
  <c r="Z144" i="13"/>
  <c r="Z145" i="13"/>
  <c r="Z147" i="13"/>
  <c r="Z149" i="13" s="1"/>
  <c r="Z150" i="13"/>
  <c r="Z152" i="13" s="1"/>
  <c r="Z146" i="13"/>
  <c r="Z143" i="13"/>
  <c r="Z160" i="13"/>
  <c r="Z162" i="13"/>
  <c r="Z161" i="13"/>
  <c r="Z158" i="13"/>
  <c r="Z159" i="13"/>
  <c r="Z186" i="13"/>
  <c r="Z187" i="13"/>
  <c r="Z185" i="13"/>
  <c r="Z124" i="13"/>
  <c r="Z125" i="13"/>
  <c r="Z194" i="13"/>
  <c r="Z193" i="13"/>
  <c r="Z195" i="13"/>
  <c r="Z196" i="13"/>
  <c r="Z414" i="13"/>
  <c r="Z418" i="13"/>
  <c r="Z420" i="13"/>
  <c r="Z421" i="13"/>
  <c r="Z415" i="13"/>
  <c r="Z416" i="13"/>
  <c r="Z417" i="13"/>
  <c r="Z419" i="13"/>
  <c r="Z422" i="13"/>
  <c r="Z413" i="13"/>
  <c r="Z88" i="13"/>
  <c r="Z89" i="13"/>
  <c r="Z86" i="13"/>
  <c r="Z87" i="13"/>
  <c r="Z85" i="13"/>
  <c r="Z340" i="13"/>
  <c r="Z341" i="13"/>
  <c r="Z339" i="13"/>
  <c r="Z338" i="13"/>
  <c r="Z342" i="13"/>
  <c r="Z310" i="13"/>
  <c r="Z309" i="13"/>
  <c r="Z121" i="13"/>
  <c r="Z118" i="13"/>
  <c r="Z117" i="13"/>
  <c r="Z119" i="13"/>
  <c r="Z120" i="13"/>
  <c r="Z381" i="3"/>
  <c r="V15" i="7" s="1"/>
  <c r="Z525" i="3"/>
  <c r="Z538" i="3"/>
  <c r="Z526" i="3"/>
  <c r="Z429" i="3"/>
  <c r="Z540" i="3"/>
  <c r="Z417" i="3"/>
  <c r="Z420" i="3" s="1"/>
  <c r="Z431" i="3"/>
  <c r="Z524" i="3"/>
  <c r="V230" i="7" s="1"/>
  <c r="Z432" i="3"/>
  <c r="Z368" i="3"/>
  <c r="Z370" i="3"/>
  <c r="Z407" i="3"/>
  <c r="Z372" i="3"/>
  <c r="Z408" i="3"/>
  <c r="Z532" i="3"/>
  <c r="Z507" i="3"/>
  <c r="V223" i="7" s="1"/>
  <c r="Z533" i="3"/>
  <c r="Z409" i="3"/>
  <c r="Z410" i="3"/>
  <c r="Z506" i="3"/>
  <c r="Z531" i="3"/>
  <c r="Z371" i="3"/>
  <c r="Z539" i="3"/>
  <c r="Z425" i="3"/>
  <c r="Z430" i="3"/>
  <c r="Z447" i="3"/>
  <c r="Z448" i="3"/>
  <c r="Z450" i="3"/>
  <c r="Z452" i="3" s="1"/>
  <c r="Z458" i="3"/>
  <c r="Z461" i="3" s="1"/>
  <c r="Z446" i="3"/>
  <c r="Z433" i="3"/>
  <c r="Z436" i="3"/>
  <c r="Z467" i="3"/>
  <c r="Z426" i="3"/>
  <c r="Z466" i="3"/>
  <c r="Z427" i="3"/>
  <c r="Z441" i="3"/>
  <c r="Z442" i="3"/>
  <c r="Z443" i="3"/>
  <c r="Z468" i="3"/>
  <c r="Z469" i="3"/>
  <c r="Z279" i="3"/>
  <c r="Z278" i="3"/>
  <c r="V136" i="7" s="1"/>
  <c r="Z277" i="3"/>
  <c r="Z276" i="3"/>
  <c r="V135" i="7" s="1"/>
  <c r="Z285" i="3"/>
  <c r="Z288" i="3"/>
  <c r="Z287" i="3"/>
  <c r="Z286" i="3"/>
  <c r="Z265" i="3"/>
  <c r="Z263" i="3"/>
  <c r="V124" i="7" s="1"/>
  <c r="Z264" i="3"/>
  <c r="V122" i="7" s="1"/>
  <c r="Z270" i="3"/>
  <c r="Z269" i="3"/>
  <c r="Z268" i="3"/>
  <c r="V127" i="7" s="1"/>
  <c r="Z422" i="3"/>
  <c r="Z419" i="3"/>
  <c r="Z399" i="3"/>
  <c r="V110" i="7" s="1"/>
  <c r="Z398" i="3"/>
  <c r="V109" i="7" s="1"/>
  <c r="Z397" i="3"/>
  <c r="V108" i="7" s="1"/>
  <c r="Z396" i="3"/>
  <c r="V112" i="7" s="1"/>
  <c r="Z400" i="3"/>
  <c r="V114" i="7" s="1"/>
  <c r="AB273" i="4"/>
  <c r="AB272" i="4"/>
  <c r="AB265" i="4"/>
  <c r="AB264" i="4"/>
  <c r="AB330" i="4"/>
  <c r="AB333" i="4"/>
  <c r="AB331" i="4"/>
  <c r="AB332" i="4"/>
  <c r="AB268" i="4"/>
  <c r="AB269" i="4"/>
  <c r="AB323" i="4"/>
  <c r="AB314" i="4"/>
  <c r="AB304" i="4"/>
  <c r="AB309" i="4"/>
  <c r="AB346" i="4"/>
  <c r="AB352" i="4"/>
  <c r="AB336" i="4"/>
  <c r="AB337" i="4"/>
  <c r="AB360" i="4"/>
  <c r="AB361" i="4"/>
  <c r="AB359" i="4"/>
  <c r="AB358" i="4"/>
  <c r="AB114" i="4"/>
  <c r="AB116" i="4"/>
  <c r="AB115" i="4"/>
  <c r="AB113" i="4"/>
  <c r="AB117" i="4"/>
  <c r="AB237" i="4"/>
  <c r="AB236" i="4"/>
  <c r="AB235" i="4"/>
  <c r="AB169" i="4"/>
  <c r="AB168" i="4"/>
  <c r="AB167" i="4"/>
  <c r="AB253" i="4"/>
  <c r="AB248" i="4"/>
  <c r="AB252" i="4"/>
  <c r="AB250" i="4"/>
  <c r="AB247" i="4"/>
  <c r="AB251" i="4"/>
  <c r="AB249" i="4"/>
  <c r="AB136" i="4"/>
  <c r="AB137" i="4"/>
  <c r="AB135" i="4"/>
  <c r="AB139" i="4"/>
  <c r="AB141" i="4" s="1"/>
  <c r="AB138" i="4"/>
  <c r="AB145" i="4"/>
  <c r="AB147" i="4" s="1"/>
  <c r="AB142" i="4"/>
  <c r="AB144" i="4" s="1"/>
  <c r="AB184" i="4"/>
  <c r="AB187" i="4"/>
  <c r="AB186" i="4"/>
  <c r="AB185" i="4"/>
  <c r="AB154" i="4"/>
  <c r="AB151" i="4"/>
  <c r="AB153" i="4"/>
  <c r="AB152" i="4"/>
  <c r="AB150" i="4"/>
  <c r="AB74" i="4"/>
  <c r="AB76" i="4" s="1"/>
  <c r="AB80" i="4"/>
  <c r="AB82" i="4" s="1"/>
  <c r="AB77" i="4"/>
  <c r="AB79" i="4" s="1"/>
  <c r="AB73" i="4"/>
  <c r="AB72" i="4"/>
  <c r="AB71" i="4"/>
  <c r="AB70" i="4"/>
  <c r="AB232" i="4"/>
  <c r="AB231" i="4"/>
  <c r="AB230" i="4"/>
  <c r="AB229" i="4"/>
  <c r="AB228" i="4"/>
  <c r="AB108" i="4"/>
  <c r="AB110" i="4" s="1"/>
  <c r="AB102" i="4"/>
  <c r="AB104" i="4" s="1"/>
  <c r="AB99" i="4"/>
  <c r="AB105" i="4"/>
  <c r="AB107" i="4" s="1"/>
  <c r="AB101" i="4"/>
  <c r="AB100" i="4"/>
  <c r="AB98" i="4"/>
  <c r="AB87" i="4"/>
  <c r="AB86" i="4"/>
  <c r="AB89" i="4"/>
  <c r="AB88" i="4"/>
  <c r="AB85" i="4"/>
  <c r="AB178" i="4"/>
  <c r="AB177" i="4"/>
  <c r="AB176" i="4"/>
  <c r="AB175" i="4"/>
  <c r="AB280" i="4"/>
  <c r="AB279" i="4"/>
  <c r="AB278" i="4"/>
  <c r="AB281" i="4"/>
  <c r="AB164" i="4"/>
  <c r="AB163" i="4"/>
  <c r="AB162" i="4"/>
  <c r="AB295" i="4"/>
  <c r="AB296" i="4"/>
  <c r="AB294" i="4"/>
  <c r="AB297" i="4"/>
  <c r="Z354" i="3"/>
  <c r="Z353" i="3"/>
  <c r="Z351" i="3"/>
  <c r="Z349" i="3"/>
  <c r="Z348" i="3"/>
  <c r="Z352" i="3"/>
  <c r="Z350" i="3"/>
  <c r="Z239" i="3"/>
  <c r="Z243" i="3"/>
  <c r="Z241" i="3"/>
  <c r="Z240" i="3"/>
  <c r="Z242" i="3"/>
  <c r="Z147" i="3"/>
  <c r="Z149" i="3" s="1"/>
  <c r="Z144" i="3"/>
  <c r="Z145" i="3"/>
  <c r="Z143" i="3"/>
  <c r="Z153" i="3"/>
  <c r="Z155" i="3" s="1"/>
  <c r="Z150" i="3"/>
  <c r="Z152" i="3" s="1"/>
  <c r="Z146" i="3"/>
  <c r="Z180" i="3"/>
  <c r="Z182" i="3" s="1"/>
  <c r="Z177" i="3"/>
  <c r="Z179" i="3" s="1"/>
  <c r="Z174" i="3"/>
  <c r="Z176" i="3" s="1"/>
  <c r="Z173" i="3"/>
  <c r="Z172" i="3"/>
  <c r="Z171" i="3"/>
  <c r="Z170" i="3"/>
  <c r="Z162" i="3"/>
  <c r="Z158" i="3"/>
  <c r="Z161" i="3"/>
  <c r="Z159" i="3"/>
  <c r="Z160" i="3"/>
  <c r="Z333" i="3"/>
  <c r="Z329" i="3"/>
  <c r="Z332" i="3"/>
  <c r="Z331" i="3"/>
  <c r="Z330" i="3"/>
  <c r="Z338" i="3"/>
  <c r="Z336" i="3"/>
  <c r="Z337" i="3"/>
  <c r="Z77" i="3"/>
  <c r="Z74" i="3"/>
  <c r="Z76" i="3"/>
  <c r="Z84" i="3"/>
  <c r="Z86" i="3" s="1"/>
  <c r="V59" i="7" s="1"/>
  <c r="Z81" i="3"/>
  <c r="Z83" i="3" s="1"/>
  <c r="Z78" i="3"/>
  <c r="Z80" i="3" s="1"/>
  <c r="V58" i="7" s="1"/>
  <c r="Z75" i="3"/>
  <c r="V57" i="7" s="1"/>
  <c r="Z123" i="3"/>
  <c r="V72" i="7" s="1"/>
  <c r="Z125" i="3"/>
  <c r="V77" i="7" s="1"/>
  <c r="Z122" i="3"/>
  <c r="V71" i="7" s="1"/>
  <c r="Z121" i="3"/>
  <c r="V75" i="7" s="1"/>
  <c r="Z124" i="3"/>
  <c r="V73" i="7" s="1"/>
  <c r="Z234" i="3"/>
  <c r="Z236" i="3" s="1"/>
  <c r="Z231" i="3"/>
  <c r="Z233" i="3" s="1"/>
  <c r="Z227" i="3"/>
  <c r="Z224" i="3"/>
  <c r="Z228" i="3"/>
  <c r="Z230" i="3" s="1"/>
  <c r="Z226" i="3"/>
  <c r="Z225" i="3"/>
  <c r="Z187" i="3"/>
  <c r="Z189" i="3"/>
  <c r="Z188" i="3"/>
  <c r="Z186" i="3"/>
  <c r="Z185" i="3"/>
  <c r="Z214" i="3"/>
  <c r="Z215" i="3"/>
  <c r="Z213" i="3"/>
  <c r="Z212" i="3"/>
  <c r="Z216" i="3"/>
  <c r="Z116" i="3"/>
  <c r="Z118" i="3" s="1"/>
  <c r="V81" i="7" s="1"/>
  <c r="Z108" i="3"/>
  <c r="Z106" i="3"/>
  <c r="Z113" i="3"/>
  <c r="Z115" i="3" s="1"/>
  <c r="Z107" i="3"/>
  <c r="V79" i="7" s="1"/>
  <c r="Z110" i="3"/>
  <c r="Z112" i="3" s="1"/>
  <c r="V80" i="7" s="1"/>
  <c r="Z109" i="3"/>
  <c r="Z199" i="3"/>
  <c r="Z201" i="3"/>
  <c r="Z203" i="3" s="1"/>
  <c r="Z198" i="3"/>
  <c r="Z207" i="3"/>
  <c r="Z209" i="3" s="1"/>
  <c r="Z204" i="3"/>
  <c r="Z206" i="3" s="1"/>
  <c r="Z200" i="3"/>
  <c r="Z197" i="3"/>
  <c r="Z91" i="3"/>
  <c r="V50" i="7" s="1"/>
  <c r="Z90" i="3"/>
  <c r="V49" i="7" s="1"/>
  <c r="Z89" i="3"/>
  <c r="V53" i="7" s="1"/>
  <c r="Z92" i="3"/>
  <c r="V51" i="7" s="1"/>
  <c r="Z93" i="3"/>
  <c r="V55" i="7" s="1"/>
  <c r="Z421" i="3" l="1"/>
  <c r="Z410" i="13"/>
  <c r="Z409" i="13"/>
  <c r="Z385" i="13"/>
  <c r="Z386" i="13"/>
  <c r="Z388" i="13"/>
  <c r="Z387" i="13"/>
  <c r="Z389" i="13"/>
  <c r="Z390" i="13"/>
  <c r="Z384" i="13"/>
  <c r="Z394" i="13"/>
  <c r="Z395" i="13"/>
  <c r="Z397" i="13"/>
  <c r="Z396" i="13"/>
  <c r="Z398" i="13"/>
  <c r="Z393" i="13"/>
  <c r="Z406" i="13"/>
  <c r="Z402" i="13"/>
  <c r="Z403" i="13"/>
  <c r="Z401" i="13"/>
  <c r="Z404" i="13"/>
  <c r="Z405" i="13"/>
  <c r="Z352" i="13"/>
  <c r="Z351" i="13"/>
  <c r="Z353" i="13"/>
  <c r="Z358" i="13"/>
  <c r="Z356" i="13"/>
  <c r="Z357" i="13"/>
  <c r="Z190" i="13"/>
  <c r="Z189" i="13"/>
  <c r="Z361" i="13"/>
  <c r="Z362" i="13"/>
  <c r="Z364" i="13"/>
  <c r="Z365" i="13"/>
  <c r="Z363" i="13"/>
  <c r="Z366" i="13"/>
  <c r="Z367" i="13"/>
  <c r="Z371" i="13"/>
  <c r="Z372" i="13"/>
  <c r="Z370" i="13"/>
  <c r="Z331" i="13"/>
  <c r="Z329" i="13"/>
  <c r="Z330" i="13"/>
  <c r="Z332" i="13"/>
  <c r="Z328" i="13"/>
  <c r="Z455" i="3"/>
  <c r="Z457" i="3"/>
  <c r="Z456" i="3"/>
  <c r="Z462" i="3"/>
  <c r="Z454" i="3"/>
  <c r="Z460" i="3"/>
  <c r="Z453" i="3"/>
  <c r="Z273" i="3"/>
  <c r="Z272" i="3"/>
  <c r="AB354" i="4"/>
  <c r="AB355" i="4"/>
  <c r="AB171" i="4"/>
  <c r="AB172" i="4"/>
  <c r="AB308" i="4"/>
  <c r="AB307" i="4"/>
  <c r="AB306" i="4"/>
  <c r="AB326" i="4"/>
  <c r="AB325" i="4"/>
  <c r="AB327" i="4"/>
  <c r="AB284" i="4"/>
  <c r="AB287" i="4"/>
  <c r="AB285" i="4"/>
  <c r="AB283" i="4"/>
  <c r="AB286" i="4"/>
  <c r="AB345" i="4"/>
  <c r="AB344" i="4"/>
  <c r="AB343" i="4"/>
  <c r="AB342" i="4"/>
  <c r="AB341" i="4"/>
  <c r="AB339" i="4"/>
  <c r="AB340" i="4"/>
  <c r="AB351" i="4"/>
  <c r="AB350" i="4"/>
  <c r="AB349" i="4"/>
  <c r="AB348" i="4"/>
  <c r="AB312" i="4"/>
  <c r="AB311" i="4"/>
  <c r="AB313" i="4"/>
  <c r="AB318" i="4"/>
  <c r="AB317" i="4"/>
  <c r="AB322" i="4"/>
  <c r="AB321" i="4"/>
  <c r="AB319" i="4"/>
  <c r="AB320" i="4"/>
  <c r="AB316" i="4"/>
  <c r="A5" i="14" l="1"/>
  <c r="A358" i="14" l="1"/>
  <c r="A481" i="14" l="1"/>
  <c r="A488" i="14"/>
  <c r="A479" i="14" l="1"/>
  <c r="A480" i="14" l="1"/>
  <c r="A482" i="14" l="1"/>
  <c r="A483" i="14" l="1"/>
  <c r="A484" i="14" l="1"/>
  <c r="A485" i="14" l="1"/>
  <c r="A9" i="14" l="1"/>
  <c r="A30" i="7"/>
  <c r="A8" i="14"/>
  <c r="A12" i="14" l="1"/>
  <c r="A13" i="14" l="1"/>
  <c r="A16" i="14" l="1"/>
  <c r="A17" i="14" l="1"/>
  <c r="A20" i="14" l="1"/>
  <c r="A21" i="14" l="1"/>
  <c r="A31" i="7" l="1"/>
  <c r="A24" i="14"/>
  <c r="A25" i="14" l="1"/>
  <c r="A28" i="14" l="1"/>
  <c r="A29" i="14"/>
  <c r="A35" i="7" l="1"/>
  <c r="A184" i="7"/>
  <c r="A37" i="7"/>
  <c r="A41" i="7"/>
  <c r="A260" i="14"/>
  <c r="A261" i="14"/>
  <c r="A266" i="14"/>
  <c r="A265" i="14"/>
  <c r="A264" i="14"/>
  <c r="A259" i="14"/>
  <c r="A137" i="14"/>
  <c r="A258" i="14"/>
  <c r="A56" i="14"/>
  <c r="A189" i="7"/>
  <c r="A555" i="14"/>
  <c r="A573" i="14"/>
  <c r="A564" i="14"/>
  <c r="A194" i="7"/>
  <c r="A550" i="14"/>
  <c r="A191" i="7"/>
  <c r="A188" i="7"/>
  <c r="A58" i="14"/>
  <c r="A55" i="14"/>
  <c r="A57" i="14"/>
  <c r="A190" i="7"/>
  <c r="A187" i="7"/>
  <c r="A163" i="7"/>
  <c r="A343" i="14"/>
  <c r="A141" i="7"/>
  <c r="A341" i="14"/>
  <c r="A142" i="7"/>
  <c r="A285" i="14"/>
  <c r="A143" i="7"/>
  <c r="A342" i="14"/>
  <c r="A267" i="14"/>
  <c r="A140" i="7"/>
  <c r="A284" i="14"/>
  <c r="A280" i="14"/>
  <c r="A127" i="7"/>
  <c r="A277" i="14"/>
  <c r="A303" i="14"/>
  <c r="A106" i="7"/>
  <c r="A281" i="14"/>
  <c r="A276" i="14"/>
  <c r="A122" i="7"/>
  <c r="A302" i="14"/>
  <c r="A105" i="7"/>
  <c r="A275" i="14"/>
  <c r="A124" i="7"/>
  <c r="A270" i="14"/>
  <c r="A117" i="7"/>
  <c r="A121" i="7"/>
  <c r="A115" i="7"/>
  <c r="A179" i="7"/>
  <c r="A175" i="7"/>
  <c r="A160" i="7"/>
  <c r="A452" i="14"/>
  <c r="A161" i="7"/>
  <c r="A98" i="7"/>
  <c r="A451" i="14"/>
  <c r="A162" i="7"/>
  <c r="A97" i="7"/>
  <c r="A158" i="7"/>
  <c r="A446" i="14"/>
  <c r="A96" i="7"/>
  <c r="A448" i="14"/>
  <c r="A156" i="7"/>
  <c r="A91" i="7"/>
  <c r="A159" i="7"/>
  <c r="A447" i="14"/>
  <c r="A95" i="7"/>
  <c r="A155" i="7"/>
  <c r="A445" i="14"/>
  <c r="A94" i="7"/>
  <c r="A444" i="14"/>
  <c r="A157" i="7"/>
  <c r="A154" i="7"/>
  <c r="A151" i="7"/>
  <c r="A440" i="14"/>
  <c r="A152" i="7"/>
  <c r="A99" i="7"/>
  <c r="A114" i="14"/>
  <c r="A111" i="14"/>
  <c r="A80" i="7"/>
  <c r="A128" i="14"/>
  <c r="A69" i="7"/>
  <c r="A439" i="14"/>
  <c r="A153" i="7"/>
  <c r="A93" i="7"/>
  <c r="A127" i="14"/>
  <c r="A68" i="7"/>
  <c r="A108" i="14"/>
  <c r="A436" i="14"/>
  <c r="A147" i="7"/>
  <c r="A92" i="7"/>
  <c r="A149" i="7"/>
  <c r="A434" i="14"/>
  <c r="A107" i="14"/>
  <c r="A435" i="14"/>
  <c r="A150" i="7"/>
  <c r="A90" i="7"/>
  <c r="A106" i="14"/>
  <c r="A79" i="7"/>
  <c r="A101" i="14"/>
  <c r="A67" i="7"/>
  <c r="A146" i="7"/>
  <c r="A433" i="14"/>
  <c r="A102" i="14"/>
  <c r="A89" i="7"/>
  <c r="A105" i="14"/>
  <c r="A76" i="7"/>
  <c r="A432" i="14"/>
  <c r="A148" i="7"/>
  <c r="A87" i="7"/>
  <c r="A74" i="7"/>
  <c r="A134" i="7"/>
  <c r="A63" i="7"/>
  <c r="A98" i="14"/>
  <c r="A64" i="7"/>
  <c r="A117" i="14"/>
  <c r="A81" i="7"/>
  <c r="A100" i="14"/>
  <c r="A61" i="7"/>
  <c r="A141" i="14"/>
  <c r="A86" i="7"/>
  <c r="A73" i="7"/>
  <c r="A123" i="14"/>
  <c r="A88" i="7"/>
  <c r="A84" i="7"/>
  <c r="A140" i="14"/>
  <c r="A85" i="7"/>
  <c r="A122" i="14"/>
  <c r="A72" i="7"/>
  <c r="A99" i="14"/>
  <c r="A65" i="7"/>
  <c r="A81" i="14"/>
  <c r="A58" i="7"/>
  <c r="A78" i="14"/>
  <c r="A121" i="14"/>
  <c r="A71" i="7"/>
  <c r="A70" i="7"/>
  <c r="A75" i="14"/>
  <c r="A120" i="14"/>
  <c r="A75" i="7"/>
  <c r="A74" i="14"/>
  <c r="A78" i="7"/>
  <c r="A62" i="7"/>
  <c r="A73" i="14"/>
  <c r="A57" i="7"/>
  <c r="A72" i="14"/>
  <c r="A91" i="14"/>
  <c r="A55" i="7"/>
  <c r="A66" i="7"/>
  <c r="A60" i="7"/>
  <c r="A54" i="7"/>
  <c r="A52" i="7"/>
  <c r="A95" i="14"/>
  <c r="A46" i="7"/>
  <c r="A84" i="14"/>
  <c r="A59" i="7"/>
  <c r="A51" i="7"/>
  <c r="A90" i="14"/>
  <c r="A94" i="14"/>
  <c r="A45" i="7"/>
  <c r="A43" i="7"/>
  <c r="A69" i="14"/>
  <c r="A50" i="7"/>
  <c r="A89" i="14"/>
  <c r="A42" i="7"/>
  <c r="A68" i="14"/>
  <c r="A49" i="7"/>
  <c r="A88" i="14"/>
  <c r="A87" i="14"/>
  <c r="A53" i="7"/>
  <c r="A48" i="7"/>
  <c r="A56" i="7"/>
  <c r="A65" i="14"/>
  <c r="A38" i="7"/>
  <c r="A39" i="7"/>
  <c r="A59" i="14"/>
  <c r="A36" i="7"/>
  <c r="A67" i="14"/>
  <c r="A66" i="14"/>
  <c r="A40" i="7"/>
  <c r="A33" i="7"/>
  <c r="A328" i="14"/>
  <c r="A32" i="7"/>
  <c r="A307" i="14"/>
  <c r="A25" i="7"/>
  <c r="A306" i="14"/>
  <c r="A24" i="7"/>
  <c r="A23" i="7"/>
  <c r="A104" i="7"/>
  <c r="A395" i="14"/>
  <c r="A394" i="14"/>
  <c r="A14" i="7"/>
  <c r="A391" i="14"/>
  <c r="A390" i="14"/>
  <c r="A15" i="7"/>
  <c r="A387" i="14"/>
  <c r="A386" i="14"/>
  <c r="A16" i="7"/>
  <c r="A381" i="14"/>
  <c r="A380" i="14"/>
  <c r="A379" i="14"/>
  <c r="A378" i="14"/>
  <c r="A377" i="14"/>
  <c r="A374" i="14"/>
  <c r="A373" i="14"/>
  <c r="A372" i="14"/>
  <c r="A369" i="14"/>
  <c r="A368" i="14"/>
  <c r="A363" i="14"/>
  <c r="A362" i="14"/>
  <c r="A361" i="14"/>
  <c r="A360" i="14"/>
  <c r="A359" i="14"/>
  <c r="A145" i="7"/>
  <c r="A357" i="14"/>
  <c r="A356" i="14"/>
  <c r="A353" i="14"/>
  <c r="A352" i="14"/>
  <c r="A351" i="14"/>
  <c r="A350" i="14"/>
  <c r="A349" i="14"/>
  <c r="A338" i="14"/>
  <c r="A337" i="14"/>
  <c r="A336" i="14"/>
  <c r="A333" i="14"/>
  <c r="A332" i="14"/>
  <c r="A331" i="14"/>
  <c r="A330" i="14"/>
  <c r="A34" i="7"/>
  <c r="A329" i="14"/>
  <c r="A325" i="14"/>
  <c r="A324" i="14"/>
  <c r="A323" i="14"/>
  <c r="A322" i="14"/>
  <c r="A319" i="14"/>
  <c r="A318" i="14"/>
  <c r="A317" i="14"/>
  <c r="A170" i="7"/>
  <c r="A316" i="14"/>
  <c r="A315" i="14"/>
  <c r="A314" i="14"/>
  <c r="A313" i="14"/>
  <c r="A310" i="14"/>
  <c r="A26" i="7"/>
  <c r="A309" i="14"/>
  <c r="A27" i="7"/>
  <c r="A308" i="14"/>
  <c r="A299" i="14"/>
  <c r="A298" i="14"/>
  <c r="A297" i="14"/>
  <c r="A296" i="14"/>
  <c r="A295" i="14"/>
  <c r="A294" i="14"/>
  <c r="A291" i="14"/>
  <c r="A136" i="7"/>
  <c r="A290" i="14"/>
  <c r="A289" i="14"/>
  <c r="A288" i="14"/>
  <c r="A135" i="7"/>
  <c r="A272" i="14"/>
  <c r="A118" i="7"/>
  <c r="A271" i="14"/>
  <c r="A255" i="14"/>
  <c r="A254" i="14"/>
  <c r="A253" i="14"/>
  <c r="A252" i="14"/>
  <c r="A251" i="14"/>
  <c r="A248" i="14"/>
  <c r="A245" i="14"/>
  <c r="A242" i="14"/>
  <c r="A239" i="14"/>
  <c r="A238" i="14"/>
  <c r="A237" i="14"/>
  <c r="A236" i="14"/>
  <c r="A233" i="14"/>
  <c r="A232" i="14"/>
  <c r="A231" i="14"/>
  <c r="A228" i="14"/>
  <c r="A227" i="14"/>
  <c r="A226" i="14"/>
  <c r="A225" i="14"/>
  <c r="A224" i="14"/>
  <c r="A221" i="14"/>
  <c r="A218" i="14"/>
  <c r="A215" i="14"/>
  <c r="A212" i="14"/>
  <c r="A211" i="14"/>
  <c r="A210" i="14"/>
  <c r="A209" i="14"/>
  <c r="A206" i="14"/>
  <c r="A205" i="14"/>
  <c r="A204" i="14"/>
  <c r="A201" i="14"/>
  <c r="A200" i="14"/>
  <c r="A197" i="14"/>
  <c r="A196" i="14"/>
  <c r="A195" i="14"/>
  <c r="A194" i="14"/>
  <c r="A193" i="14"/>
  <c r="A190" i="14"/>
  <c r="A187" i="14"/>
  <c r="A184" i="14"/>
  <c r="A181" i="14"/>
  <c r="A180" i="14"/>
  <c r="A179" i="14"/>
  <c r="A178" i="14"/>
  <c r="A175" i="14"/>
  <c r="A174" i="14"/>
  <c r="A173" i="14"/>
  <c r="A170" i="14"/>
  <c r="A169" i="14"/>
  <c r="A166" i="14"/>
  <c r="A165" i="14"/>
  <c r="A164" i="14"/>
  <c r="A163" i="14"/>
  <c r="A162" i="14"/>
  <c r="A159" i="14"/>
  <c r="A156" i="14"/>
  <c r="A153" i="14"/>
  <c r="A150" i="14"/>
  <c r="A149" i="14"/>
  <c r="A148" i="14"/>
  <c r="A147" i="14"/>
  <c r="A144" i="14"/>
  <c r="A143" i="14"/>
  <c r="A142" i="14"/>
  <c r="A83" i="7"/>
  <c r="A82" i="7"/>
  <c r="A144" i="7"/>
  <c r="A346" i="14"/>
  <c r="A131" i="14"/>
  <c r="A13" i="7"/>
  <c r="A124" i="14"/>
  <c r="A77" i="7"/>
  <c r="A11" i="7"/>
  <c r="A7" i="7"/>
  <c r="A136" i="14"/>
  <c r="A9" i="7"/>
  <c r="A10" i="7"/>
  <c r="A135" i="14"/>
  <c r="A8" i="7"/>
  <c r="A132" i="14"/>
  <c r="A52" i="14"/>
  <c r="A51" i="14"/>
  <c r="A50" i="14"/>
  <c r="A186" i="7"/>
  <c r="A49" i="14"/>
  <c r="A48" i="14"/>
  <c r="A47" i="14"/>
  <c r="A185" i="7"/>
  <c r="A46" i="14"/>
  <c r="A43" i="14"/>
  <c r="A28" i="7"/>
  <c r="A42" i="14"/>
  <c r="A41" i="14"/>
  <c r="A38" i="14"/>
  <c r="A37" i="14"/>
  <c r="A36" i="14"/>
  <c r="A35" i="14"/>
  <c r="A5" i="7"/>
  <c r="A34" i="14"/>
  <c r="A4" i="7"/>
  <c r="A33" i="14"/>
  <c r="A6" i="7"/>
  <c r="A32" i="14"/>
  <c r="A31" i="14"/>
  <c r="A3" i="7"/>
  <c r="A12" i="7"/>
  <c r="A107" i="7"/>
  <c r="A17" i="7"/>
  <c r="C344" i="6"/>
  <c r="A19" i="7" s="1"/>
  <c r="C345" i="6" l="1"/>
  <c r="A502" i="14" l="1"/>
  <c r="C346" i="6"/>
  <c r="A20" i="7" l="1"/>
  <c r="C347" i="6"/>
  <c r="C348" i="6" l="1"/>
  <c r="A503" i="14"/>
  <c r="A21" i="7" l="1"/>
  <c r="C349" i="6"/>
  <c r="A504" i="14" l="1"/>
  <c r="C350" i="6"/>
  <c r="A505" i="14" l="1"/>
  <c r="C351" i="6"/>
  <c r="C352" i="6" l="1"/>
  <c r="A506" i="14"/>
  <c r="C354" i="6" l="1"/>
  <c r="A507" i="14"/>
  <c r="C355" i="6" l="1"/>
  <c r="A510" i="14"/>
  <c r="A520" i="14"/>
  <c r="C356" i="6" l="1"/>
  <c r="A511" i="14"/>
  <c r="A521" i="14"/>
  <c r="C357" i="6" l="1"/>
  <c r="A522" i="14"/>
  <c r="A512" i="14"/>
  <c r="C358" i="6" l="1"/>
  <c r="A513" i="14"/>
  <c r="A523" i="14"/>
  <c r="A514" i="14" l="1"/>
  <c r="C359" i="6"/>
  <c r="A524" i="14"/>
  <c r="A525" i="14" l="1"/>
  <c r="C360" i="6"/>
  <c r="A515" i="14"/>
  <c r="C361" i="6" l="1"/>
  <c r="A526" i="14"/>
  <c r="A516" i="14"/>
  <c r="C363" i="6" l="1"/>
  <c r="A527" i="14"/>
  <c r="A517" i="14"/>
  <c r="A18" i="7" l="1"/>
  <c r="C364" i="6"/>
  <c r="A422" i="14"/>
  <c r="C365" i="6" l="1"/>
  <c r="A423" i="14"/>
  <c r="C366" i="6" l="1"/>
  <c r="A424" i="14"/>
  <c r="A425" i="14" l="1"/>
  <c r="C368" i="6"/>
  <c r="A205" i="7" l="1"/>
  <c r="A415" i="14"/>
  <c r="C369" i="6"/>
  <c r="C370" i="6" l="1"/>
  <c r="A416" i="14"/>
  <c r="A417" i="14" l="1"/>
  <c r="C371" i="6"/>
  <c r="C372" i="6" l="1"/>
  <c r="A418" i="14"/>
  <c r="A419" i="14" l="1"/>
  <c r="C396" i="6"/>
  <c r="C397" i="6" l="1"/>
  <c r="A101" i="7"/>
  <c r="A400" i="14"/>
  <c r="A102" i="7" l="1"/>
  <c r="C398" i="6"/>
  <c r="C399" i="6" l="1"/>
  <c r="C400" i="6" s="1"/>
  <c r="A401" i="14"/>
  <c r="A100" i="7" l="1"/>
  <c r="C402" i="6"/>
  <c r="A402" i="14"/>
  <c r="C403" i="6" l="1"/>
  <c r="A405" i="14"/>
  <c r="A112" i="7"/>
  <c r="C404" i="6" l="1"/>
  <c r="A108" i="7"/>
  <c r="A406" i="14"/>
  <c r="C405" i="6" l="1"/>
  <c r="A109" i="7"/>
  <c r="A407" i="14"/>
  <c r="A110" i="7" l="1"/>
  <c r="C406" i="6"/>
  <c r="A408" i="14"/>
  <c r="A111" i="7" l="1"/>
  <c r="C407" i="6"/>
  <c r="C408" i="6" l="1"/>
  <c r="A113" i="7"/>
  <c r="C410" i="6" l="1"/>
  <c r="A409" i="14"/>
  <c r="A114" i="7"/>
  <c r="C412" i="6" l="1"/>
  <c r="A412" i="14"/>
  <c r="A103" i="7"/>
  <c r="A475" i="14" l="1"/>
  <c r="C413" i="6"/>
  <c r="C415" i="6" l="1"/>
  <c r="A476" i="14"/>
  <c r="C416" i="6" l="1"/>
  <c r="A166" i="7"/>
  <c r="A165" i="7" l="1"/>
  <c r="C417" i="6"/>
  <c r="C418" i="6" l="1"/>
  <c r="A168" i="7"/>
  <c r="C419" i="6" l="1"/>
  <c r="A164" i="7"/>
  <c r="A167" i="7" l="1"/>
  <c r="C420" i="6"/>
  <c r="A169" i="7" l="1"/>
  <c r="C421" i="6"/>
  <c r="C423" i="6" l="1"/>
  <c r="A172" i="7"/>
  <c r="A174" i="7" l="1"/>
  <c r="C425" i="6"/>
  <c r="A455" i="14" l="1"/>
  <c r="C426" i="6"/>
  <c r="A181" i="7"/>
  <c r="A467" i="14"/>
  <c r="A456" i="14" l="1"/>
  <c r="C427" i="6"/>
  <c r="C428" i="6" l="1"/>
  <c r="A457" i="14"/>
  <c r="A180" i="7"/>
  <c r="A468" i="14"/>
  <c r="A182" i="7" l="1"/>
  <c r="A458" i="14"/>
  <c r="C429" i="6"/>
  <c r="A469" i="14"/>
  <c r="A459" i="14" l="1"/>
  <c r="C430" i="6"/>
  <c r="A470" i="14"/>
  <c r="C431" i="6" l="1"/>
  <c r="A460" i="14"/>
  <c r="A471" i="14" l="1"/>
  <c r="A183" i="7"/>
  <c r="C432" i="6"/>
  <c r="A461" i="14"/>
  <c r="C433" i="6" l="1"/>
  <c r="A462" i="14"/>
  <c r="C434" i="6" l="1"/>
  <c r="A463" i="14"/>
  <c r="C436" i="6" l="1"/>
  <c r="A464" i="14"/>
  <c r="A472" i="14"/>
  <c r="A176" i="7" l="1"/>
  <c r="C437" i="6"/>
  <c r="C438" i="6" s="1"/>
  <c r="C439" i="6" l="1"/>
  <c r="C440" i="6" s="1"/>
  <c r="C441" i="6" s="1"/>
  <c r="A177" i="7"/>
  <c r="A178" i="7" l="1"/>
  <c r="C443" i="6"/>
  <c r="C444" i="6" l="1"/>
  <c r="A491" i="14"/>
  <c r="C445" i="6" l="1"/>
  <c r="A492" i="14"/>
  <c r="C446" i="6" l="1"/>
  <c r="A493" i="14"/>
  <c r="A494" i="14" l="1"/>
  <c r="C448" i="6"/>
  <c r="C449" i="6" l="1"/>
  <c r="A497" i="14"/>
  <c r="A498" i="14" l="1"/>
  <c r="C450" i="6"/>
  <c r="A499" i="14" l="1"/>
  <c r="C452" i="6"/>
  <c r="A530" i="14" l="1"/>
  <c r="C453" i="6"/>
  <c r="A531" i="14" l="1"/>
  <c r="C455" i="6"/>
  <c r="A22" i="7"/>
  <c r="C456" i="6" l="1"/>
  <c r="A534" i="14"/>
  <c r="A192" i="7"/>
  <c r="C458" i="6" l="1"/>
  <c r="A535" i="14"/>
  <c r="C459" i="6" l="1"/>
  <c r="A538" i="14"/>
  <c r="C460" i="6" l="1"/>
  <c r="A539" i="14"/>
  <c r="A193" i="7"/>
  <c r="C462" i="6" l="1"/>
  <c r="A540" i="14"/>
  <c r="A228" i="7" l="1"/>
  <c r="C463" i="6"/>
  <c r="A545" i="14"/>
  <c r="C464" i="6" l="1"/>
  <c r="A546" i="14"/>
  <c r="A210" i="7"/>
  <c r="A216" i="7" l="1"/>
  <c r="C466" i="6"/>
  <c r="A547" i="14"/>
  <c r="C467" i="6" l="1"/>
  <c r="A203" i="7"/>
  <c r="A207" i="7"/>
  <c r="A646" i="14" l="1"/>
  <c r="A233" i="7"/>
  <c r="C468" i="6"/>
  <c r="C470" i="6" s="1"/>
  <c r="A204" i="7"/>
  <c r="A551" i="14"/>
  <c r="A552" i="14" l="1"/>
  <c r="A244" i="7"/>
  <c r="A222" i="7"/>
  <c r="C471" i="6" l="1"/>
  <c r="A195" i="7"/>
  <c r="C472" i="6" l="1"/>
  <c r="A565" i="14"/>
  <c r="A634" i="14"/>
  <c r="A574" i="14"/>
  <c r="A556" i="14"/>
  <c r="A558" i="14" l="1"/>
  <c r="C473" i="6"/>
  <c r="A567" i="14"/>
  <c r="A576" i="14"/>
  <c r="A568" i="14" l="1"/>
  <c r="A559" i="14"/>
  <c r="C474" i="6"/>
  <c r="A196" i="7"/>
  <c r="A577" i="14"/>
  <c r="C475" i="6" l="1"/>
  <c r="A578" i="14"/>
  <c r="A569" i="14"/>
  <c r="A560" i="14"/>
  <c r="A570" i="14" l="1"/>
  <c r="A561" i="14"/>
  <c r="C476" i="6"/>
  <c r="A579" i="14"/>
  <c r="A202" i="7" l="1"/>
  <c r="C477" i="6"/>
  <c r="A599" i="14"/>
  <c r="A201" i="7" l="1"/>
  <c r="C479" i="6"/>
  <c r="A603" i="14"/>
  <c r="C480" i="6" l="1"/>
  <c r="A588" i="14"/>
  <c r="A589" i="14" l="1"/>
  <c r="C481" i="6"/>
  <c r="C482" i="6" l="1"/>
  <c r="A590" i="14"/>
  <c r="A591" i="14" l="1"/>
  <c r="C483" i="6"/>
  <c r="A199" i="7"/>
  <c r="C485" i="6" l="1"/>
  <c r="A592" i="14"/>
  <c r="A200" i="7"/>
  <c r="C487" i="6" l="1"/>
  <c r="A595" i="14"/>
  <c r="C488" i="6" l="1"/>
  <c r="A598" i="14"/>
  <c r="A232" i="7"/>
  <c r="A229" i="7" l="1"/>
  <c r="C489" i="6"/>
  <c r="A600" i="14"/>
  <c r="C490" i="6" l="1"/>
  <c r="C491" i="6" s="1"/>
  <c r="A601" i="14"/>
  <c r="C492" i="6" l="1"/>
  <c r="A197" i="7"/>
  <c r="A602" i="14"/>
  <c r="A230" i="7"/>
  <c r="C494" i="6" l="1"/>
  <c r="A198" i="7"/>
  <c r="C495" i="6" l="1"/>
  <c r="A607" i="14"/>
  <c r="C496" i="6" l="1"/>
  <c r="A608" i="14"/>
  <c r="C497" i="6" l="1"/>
  <c r="A609" i="14"/>
  <c r="C498" i="6" l="1"/>
  <c r="A610" i="14"/>
  <c r="A611" i="14" l="1"/>
  <c r="C499" i="6"/>
  <c r="C500" i="6" l="1"/>
  <c r="A612" i="14"/>
  <c r="A613" i="14" l="1"/>
  <c r="C501" i="6"/>
  <c r="A614" i="14" l="1"/>
  <c r="C504" i="6"/>
  <c r="C505" i="6" l="1"/>
  <c r="A618" i="14"/>
  <c r="A213" i="7"/>
  <c r="A619" i="14" l="1"/>
  <c r="C506" i="6"/>
  <c r="A211" i="7"/>
  <c r="C507" i="6" l="1"/>
  <c r="A620" i="14"/>
  <c r="A215" i="7"/>
  <c r="A621" i="14" l="1"/>
  <c r="C508" i="6"/>
  <c r="A214" i="7"/>
  <c r="A622" i="14" l="1"/>
  <c r="A212" i="7"/>
  <c r="C511" i="6"/>
  <c r="A219" i="7" l="1"/>
  <c r="C512" i="6"/>
  <c r="A626" i="14"/>
  <c r="C513" i="6" l="1"/>
  <c r="A217" i="7"/>
  <c r="A627" i="14"/>
  <c r="C514" i="6" l="1"/>
  <c r="A221" i="7"/>
  <c r="A628" i="14"/>
  <c r="C515" i="6" l="1"/>
  <c r="A220" i="7"/>
  <c r="A629" i="14"/>
  <c r="C517" i="6" l="1"/>
  <c r="A630" i="14"/>
  <c r="A218" i="7"/>
  <c r="A633" i="14" l="1"/>
  <c r="C519" i="6"/>
  <c r="C521" i="6" l="1"/>
  <c r="A635" i="14"/>
  <c r="A638" i="14" l="1"/>
  <c r="C522" i="6"/>
  <c r="A208" i="7"/>
  <c r="C523" i="6" l="1"/>
  <c r="A604" i="14"/>
  <c r="C525" i="6" l="1"/>
  <c r="A209" i="7"/>
  <c r="A639" i="14"/>
  <c r="C526" i="6" l="1"/>
  <c r="A642" i="14"/>
  <c r="A206" i="7" l="1"/>
  <c r="A643" i="14"/>
  <c r="C528" i="6"/>
  <c r="C529" i="6" s="1"/>
  <c r="A647" i="14" l="1"/>
  <c r="C530" i="6"/>
  <c r="A238" i="7"/>
  <c r="C531" i="6" l="1"/>
  <c r="A239" i="7"/>
  <c r="A648" i="14" l="1"/>
  <c r="C532" i="6"/>
  <c r="A237" i="7"/>
  <c r="C533" i="6" l="1"/>
  <c r="A649" i="14"/>
  <c r="A236" i="7"/>
  <c r="C534" i="6" l="1"/>
  <c r="A650" i="14"/>
  <c r="A234" i="7" l="1"/>
  <c r="C535" i="6"/>
  <c r="A651" i="14"/>
  <c r="A652" i="14" l="1"/>
  <c r="C536" i="6"/>
  <c r="A235" i="7"/>
  <c r="C537" i="6" l="1"/>
  <c r="A653" i="14"/>
  <c r="C538" i="6" l="1"/>
  <c r="A654" i="14"/>
  <c r="C539" i="6" l="1"/>
  <c r="A661" i="14"/>
  <c r="A243" i="7"/>
  <c r="C541" i="6" l="1"/>
  <c r="A242" i="7" s="1"/>
  <c r="A240" i="7"/>
  <c r="C540" i="6"/>
  <c r="A241" i="7" l="1"/>
  <c r="C543" i="6"/>
  <c r="A582" i="14" l="1"/>
  <c r="C544" i="6"/>
  <c r="C546" i="6" l="1"/>
  <c r="C547" i="6" s="1"/>
  <c r="A223" i="7"/>
  <c r="A583" i="14"/>
  <c r="C548" i="6" l="1"/>
  <c r="A224" i="7"/>
  <c r="A245" i="7" l="1"/>
  <c r="A657" i="14"/>
  <c r="C549" i="6"/>
  <c r="C550" i="6" l="1"/>
  <c r="A225" i="7"/>
  <c r="A658" i="14" l="1"/>
  <c r="C551" i="6"/>
  <c r="A246" i="7"/>
  <c r="C552" i="6" l="1"/>
  <c r="A226" i="7"/>
  <c r="A584" i="14"/>
  <c r="A585" i="14" l="1"/>
  <c r="A227" i="7"/>
</calcChain>
</file>

<file path=xl/sharedStrings.xml><?xml version="1.0" encoding="utf-8"?>
<sst xmlns="http://schemas.openxmlformats.org/spreadsheetml/2006/main" count="40945" uniqueCount="7024">
  <si>
    <t>コード表識別子</t>
  </si>
  <si>
    <t>MA</t>
  </si>
  <si>
    <t>SME_ Consolidated invoice</t>
  </si>
  <si>
    <t>－</t>
  </si>
  <si>
    <t>v4</t>
  </si>
  <si>
    <t>UN01005479</t>
  </si>
  <si>
    <t>CI_ Exchanged Document_ Context. Details</t>
  </si>
  <si>
    <t>v1</t>
  </si>
  <si>
    <t xml:space="preserve">  </t>
  </si>
  <si>
    <t xml:space="preserve">     </t>
  </si>
  <si>
    <t xml:space="preserve">   </t>
  </si>
  <si>
    <t>UN01005480</t>
  </si>
  <si>
    <t>BBIE</t>
  </si>
  <si>
    <t>CI_ Exchanged Document_ Context. Specified_ Transaction. Identifier</t>
  </si>
  <si>
    <t>メッセージがやり取りされる取引番号</t>
  </si>
  <si>
    <t>△</t>
  </si>
  <si>
    <t>CI_ Exchanged Document_ Context. Processing_ Transaction. Date Time</t>
  </si>
  <si>
    <t>0..1</t>
  </si>
  <si>
    <t>v1/v2</t>
  </si>
  <si>
    <t>UN01005481</t>
  </si>
  <si>
    <t>ASBIE</t>
  </si>
  <si>
    <t>CI_ Exchanged Document_ Context. Business Process_ Specified. CI_ Document Context_ Parameter</t>
  </si>
  <si>
    <t>1..1</t>
  </si>
  <si>
    <t>ABIE</t>
  </si>
  <si>
    <t>CI_ Document Context_ Parameter. Details</t>
  </si>
  <si>
    <t>☆</t>
  </si>
  <si>
    <t>UN01005473</t>
  </si>
  <si>
    <t xml:space="preserve"> </t>
  </si>
  <si>
    <t>UN01005474</t>
  </si>
  <si>
    <t>CI_ Document Context_ Parameter. Specified. CI_ Document_ Version</t>
  </si>
  <si>
    <t>UN01005475</t>
  </si>
  <si>
    <t>CI_ Document_ Version. Details</t>
  </si>
  <si>
    <t>UN01005476</t>
  </si>
  <si>
    <t>CI_ Document_ Version. Identification. Identifier</t>
  </si>
  <si>
    <t>JECxxxx</t>
  </si>
  <si>
    <t>JEC</t>
  </si>
  <si>
    <t>CI_ Document_ Version. Issue. Date Time</t>
  </si>
  <si>
    <t>UN01005471</t>
  </si>
  <si>
    <t>UN01005472</t>
  </si>
  <si>
    <t>CI_ Document Context_ Parameter. Identification. Identifier</t>
  </si>
  <si>
    <t>CI_ Document Context_ Parameter. Value. Text</t>
  </si>
  <si>
    <t>言語コード
ISO639</t>
  </si>
  <si>
    <t>ISO</t>
  </si>
  <si>
    <t>UN01005484</t>
  </si>
  <si>
    <t>CI_ Exchanged Document_ Context. Application_ Specified. CI_ Document Context_ Parameter</t>
  </si>
  <si>
    <t>取引設定内容/アプリケーショングループ</t>
  </si>
  <si>
    <t>UN01005486</t>
  </si>
  <si>
    <t>CI_ Exchanged Document_ Context. Subset_ Specified. CI_ Document Context_ Parameter</t>
  </si>
  <si>
    <t>UN01005478</t>
  </si>
  <si>
    <t>ASMA</t>
  </si>
  <si>
    <t xml:space="preserve">　  </t>
  </si>
  <si>
    <t>UN01005862</t>
  </si>
  <si>
    <t>CIIH_ Exchanged_ Document. Identification. Identifier</t>
  </si>
  <si>
    <t>〇</t>
  </si>
  <si>
    <t>UN01005863</t>
  </si>
  <si>
    <t>CIIH_ Exchanged_ Document. Name. Text</t>
  </si>
  <si>
    <t>＊</t>
  </si>
  <si>
    <t>CIIH_ Exchanged_ Document. Type. Code</t>
  </si>
  <si>
    <t>インボイス文書のタイプを識別するコード
デフォルトは「合算請求書パターン１」</t>
  </si>
  <si>
    <t>UNECE</t>
  </si>
  <si>
    <t>●</t>
  </si>
  <si>
    <t>UN01005865</t>
  </si>
  <si>
    <t>CIIH_ Exchanged_ Document. Issue. Date Time</t>
  </si>
  <si>
    <t>インボイス文書発効日</t>
  </si>
  <si>
    <t>日付様式</t>
  </si>
  <si>
    <t>W3C</t>
  </si>
  <si>
    <t>UN01005874</t>
  </si>
  <si>
    <t>CIIH_ Exchanged_ Document. Previous Revision_ Identification. Identifier</t>
  </si>
  <si>
    <t>インボイス文書サブタイプコード</t>
  </si>
  <si>
    <t>UN01005876</t>
  </si>
  <si>
    <t>CIIH_ Exchanged_ Document. Included. CI_ Note</t>
  </si>
  <si>
    <t>0..n</t>
  </si>
  <si>
    <t>UN01005557</t>
  </si>
  <si>
    <t>CI_ Note. Details</t>
  </si>
  <si>
    <t xml:space="preserve"> -</t>
  </si>
  <si>
    <t>UN01005558</t>
  </si>
  <si>
    <t>UN01005560</t>
  </si>
  <si>
    <t>UN01005562</t>
  </si>
  <si>
    <t>ヘッダ部</t>
  </si>
  <si>
    <t>CI_ Referenced_ Document. Details</t>
  </si>
  <si>
    <t>UN01005580</t>
  </si>
  <si>
    <t>CI_ Referenced_ Document. Issuer Assigned_ Identification. Identifier</t>
  </si>
  <si>
    <t>UN01005582</t>
  </si>
  <si>
    <t>CI_ Referenced_ Document. Issue. Date Time</t>
  </si>
  <si>
    <t>日時様式</t>
  </si>
  <si>
    <t>UN01005588</t>
  </si>
  <si>
    <t>CI_ Referenced_ Document. Revision_ Identification. Identifier</t>
  </si>
  <si>
    <t>UN01006415</t>
  </si>
  <si>
    <t>CI_ Referenced_ Document. Information. Text</t>
  </si>
  <si>
    <t>UN01009672</t>
  </si>
  <si>
    <t>CI_ Referenced_ Document. Type. Code</t>
  </si>
  <si>
    <t>UNCL1001</t>
  </si>
  <si>
    <t>UN01011455</t>
  </si>
  <si>
    <t>CI_ Referenced_ Document. Attachment. Binary Object</t>
  </si>
  <si>
    <t>（ヘッダ参照）文書添付ファイル</t>
  </si>
  <si>
    <t>インボイス文書の添付バイナリファイルの有無を識別するコード
なしの場合はNULL（デファクト）
ありの場合はヘッダの添付バイナリファイル識別子（UN01006015）を指定する。</t>
  </si>
  <si>
    <t>UN01014899</t>
  </si>
  <si>
    <t>CI_ Referenced_ Document. Subtype. Code</t>
  </si>
  <si>
    <t>UN01006014</t>
  </si>
  <si>
    <t>Specified_ Binary File. Details</t>
  </si>
  <si>
    <t>UN01006015</t>
  </si>
  <si>
    <t>Specified_ Binary File. Identification. Identifier</t>
  </si>
  <si>
    <t>UN01006019</t>
  </si>
  <si>
    <t>Specified_ Binary File. File Name. Text</t>
  </si>
  <si>
    <t>UN01006020</t>
  </si>
  <si>
    <t>Specified_ Binary File. URI. Identifier</t>
  </si>
  <si>
    <t>UN01006021</t>
  </si>
  <si>
    <t>Specified_ Binary File. MIME. Code</t>
  </si>
  <si>
    <t>UN01006026</t>
  </si>
  <si>
    <t>Specified_ Binary File. Description. Text</t>
  </si>
  <si>
    <t>CIIH_ Supply Chain_ Trade Transaction. Details</t>
  </si>
  <si>
    <t>インボイス文書情報で伝達される取引内容に関する情報からなるクラス。</t>
  </si>
  <si>
    <t>UN01005937</t>
  </si>
  <si>
    <t>CIIH_ Supply Chain_ Trade Transaction. Applicable. CIIH_ Supply Chain_ Trade Agreement</t>
  </si>
  <si>
    <t>インボイス文書取引内容／契約グループ</t>
  </si>
  <si>
    <t>UN01005878</t>
  </si>
  <si>
    <t>CIIH_ Supply Chain_ Trade Agreement. Details</t>
  </si>
  <si>
    <t>UN01005879</t>
  </si>
  <si>
    <t>CIIH_ Supply Chain_ Trade Agreement. Seller. CI_ Trade_ Party</t>
  </si>
  <si>
    <t>インボイス文書契約／受注者グループ</t>
  </si>
  <si>
    <t>UN01005756</t>
  </si>
  <si>
    <t>CI_ Trade_ Party. Details</t>
  </si>
  <si>
    <t>受注者クラス</t>
  </si>
  <si>
    <t>UN01005757</t>
  </si>
  <si>
    <t>CI_ Trade_ Party. Identification. Identifier</t>
  </si>
  <si>
    <t>○</t>
  </si>
  <si>
    <t>UN01005758</t>
  </si>
  <si>
    <t>CI_ Trade_ Party. Global_ Identification. Identifier</t>
  </si>
  <si>
    <t>コード発番機関名</t>
  </si>
  <si>
    <t>UN01005759</t>
  </si>
  <si>
    <t>◎</t>
  </si>
  <si>
    <t>UN01005761</t>
  </si>
  <si>
    <t>CI_ Trade_ Party. Defined. CI_ Trade_ Contact</t>
  </si>
  <si>
    <t>受注者の連絡先に関するグループ</t>
  </si>
  <si>
    <t>UN01005718</t>
  </si>
  <si>
    <t>CI_ Trade_ Contact. Details</t>
  </si>
  <si>
    <t>UN01005719</t>
  </si>
  <si>
    <t>CI_ Trade_ Contact. Identification. Identifier</t>
  </si>
  <si>
    <t>UN01005720</t>
  </si>
  <si>
    <t>CI_ Trade_ Contact. Person Name. Text</t>
  </si>
  <si>
    <t>（★）</t>
  </si>
  <si>
    <t>UN01005721</t>
  </si>
  <si>
    <t>CI_ Trade_ Contact. Department Name. Text</t>
  </si>
  <si>
    <t>UN01005725</t>
  </si>
  <si>
    <t>CI_ Trade_ Contact. Person_ Identification. Identifier</t>
  </si>
  <si>
    <t>UN01005726</t>
  </si>
  <si>
    <t>UN01005857</t>
  </si>
  <si>
    <t>UN01005860</t>
  </si>
  <si>
    <t>UN01005729</t>
  </si>
  <si>
    <t>UN01005730</t>
  </si>
  <si>
    <t>UN01005858</t>
  </si>
  <si>
    <t>UN01005762</t>
  </si>
  <si>
    <t>UN01005689</t>
  </si>
  <si>
    <t>UN01005692</t>
  </si>
  <si>
    <t>UN01005693</t>
  </si>
  <si>
    <t>CI_ Trade_ Address. Line Two. Text</t>
  </si>
  <si>
    <t>UN01005694</t>
  </si>
  <si>
    <t>CI_ Trade_ Address. Line Three. Text</t>
  </si>
  <si>
    <t>UN01005700</t>
  </si>
  <si>
    <t>CI_ Trade_ Address. Country. Identifier</t>
  </si>
  <si>
    <t>UN01005880</t>
  </si>
  <si>
    <t>CIIH_ Supply Chain_ Trade Agreement. Buyer. CI_ Trade_ Party</t>
  </si>
  <si>
    <t>インボイス文書契約／発注者グループ</t>
  </si>
  <si>
    <t>発注者クラス</t>
  </si>
  <si>
    <t>CI_ Trade_ Party. Name. Text</t>
  </si>
  <si>
    <t>発注者／連絡先グループ</t>
  </si>
  <si>
    <t>発注者の連絡先に関するグループ</t>
  </si>
  <si>
    <t>UN01005687</t>
  </si>
  <si>
    <t>ISO3166</t>
  </si>
  <si>
    <t>UN01011516</t>
  </si>
  <si>
    <t>UN01000371</t>
  </si>
  <si>
    <t>UN01000372</t>
  </si>
  <si>
    <t>Procuring_ Project. Identification. Identifier</t>
  </si>
  <si>
    <t>UN01000374</t>
  </si>
  <si>
    <t>UN01005939</t>
  </si>
  <si>
    <t>CIIH_ Supply Chain_ Trade Transaction. Applicable. CIIH_ Supply Chain_ Trade Settlement</t>
  </si>
  <si>
    <t>インボイス文書取引内容／決済グループ</t>
  </si>
  <si>
    <t>CIIH_ Supply Chain_ Trade Settlement. Details</t>
  </si>
  <si>
    <t>インボイス文書決済クラス</t>
  </si>
  <si>
    <t>CIIH_ Supply Chain_ Trade Settlement. Tax_ Currency. Code</t>
  </si>
  <si>
    <t>UN01005914</t>
  </si>
  <si>
    <t>CIIH_ Supply Chain_ Trade Settlement. Invoice_ Currency. Code</t>
  </si>
  <si>
    <t>UN01005915</t>
  </si>
  <si>
    <t>CIIH_ Supply Chain_ Trade Settlement. Payment_ Currency. Code</t>
  </si>
  <si>
    <t>UN01005916</t>
  </si>
  <si>
    <t>CIIH_ Supply Chain_ Trade Settlement. Invoicer. CI_ Trade_ Party</t>
  </si>
  <si>
    <t>UN01005917</t>
  </si>
  <si>
    <t>CIIH_ Supply Chain_ Trade Settlement. Invoicee. CI_ Trade_ Party</t>
  </si>
  <si>
    <t>請求先クラス</t>
  </si>
  <si>
    <t>請求先コード</t>
  </si>
  <si>
    <t>請求先／連絡先グループ</t>
  </si>
  <si>
    <t>請求先の連絡先に関するグループ</t>
  </si>
  <si>
    <t>v2</t>
  </si>
  <si>
    <t>UN01005918</t>
  </si>
  <si>
    <t>CIIH_ Supply Chain_ Trade Settlement. Payee. CI_ Trade_ Party</t>
  </si>
  <si>
    <t>支払先／連絡先グループ</t>
  </si>
  <si>
    <t>支払先の連絡先に関するグループ</t>
  </si>
  <si>
    <t>CIIH_ Supply Chain_ Trade Settlement. Payer. CI_ Trade_ Party</t>
  </si>
  <si>
    <t>支払人クラス</t>
  </si>
  <si>
    <t>支払人コード</t>
  </si>
  <si>
    <t>支払人のコード。</t>
  </si>
  <si>
    <t>*</t>
  </si>
  <si>
    <t>支払人／連絡先グループ</t>
  </si>
  <si>
    <t>支払人の連絡先に関する情報</t>
  </si>
  <si>
    <t>支払人個人の、文字で表現された名前。</t>
  </si>
  <si>
    <t>UN01005921</t>
  </si>
  <si>
    <t>CIIH_ Supply Chain_ Trade Settlement. Invoice_ Applicable. CI_ Trade_ Currency Exchange</t>
  </si>
  <si>
    <t>CI_ Trade_ Currency Exchange. Details</t>
  </si>
  <si>
    <t>UN01005739</t>
  </si>
  <si>
    <t>為替交換元通貨コード</t>
  </si>
  <si>
    <t>為替における交換元通貨を表すコード</t>
  </si>
  <si>
    <t>v1/v3</t>
  </si>
  <si>
    <t>UN01005741</t>
  </si>
  <si>
    <t>為替交換先通貨コード</t>
  </si>
  <si>
    <t>UN01005744</t>
  </si>
  <si>
    <t>CI_ Trade_ Currency Exchange. Conversion. Rate</t>
  </si>
  <si>
    <t>為替レート</t>
  </si>
  <si>
    <t xml:space="preserve">    </t>
  </si>
  <si>
    <t>CI_ Trade_ Currency Exchange. Conversion Rate. Date Time</t>
  </si>
  <si>
    <t>為替レート日時</t>
  </si>
  <si>
    <t>UN01005922</t>
  </si>
  <si>
    <t>CIIH_ Supply Chain_ Trade Settlement. Payment_ Applicable. CI_ Trade_ Currency Exchange</t>
  </si>
  <si>
    <t>インボイス文書決済に関する支払手段のグループ。</t>
  </si>
  <si>
    <t>CI_ Trade Settlement_ Payment Means. Details</t>
  </si>
  <si>
    <t>CI_ Trade Settlement_ Payment Means. Type. Code</t>
  </si>
  <si>
    <t>UN01011456</t>
  </si>
  <si>
    <t>CI_ Trade Settlement_ Payment Means. Information. Text</t>
  </si>
  <si>
    <t>JPS2200010</t>
  </si>
  <si>
    <t>UN01005677</t>
  </si>
  <si>
    <t>取引決済の支払手段に関する受取人である当事者の債権者金融口座のグループ</t>
  </si>
  <si>
    <t>　</t>
  </si>
  <si>
    <t>UN01005400</t>
  </si>
  <si>
    <t>UN01005401</t>
  </si>
  <si>
    <t>CI_ Creditor_ Financial Account. Proprietary_ Identification. Identifier</t>
  </si>
  <si>
    <t>債権者金融口座の一意の所有者識別子。</t>
  </si>
  <si>
    <t>UN01012127</t>
  </si>
  <si>
    <t>＜★＞</t>
  </si>
  <si>
    <t>UN01005679</t>
  </si>
  <si>
    <t>取引決済の支払手段に対して特定された受取人である当事者の債権者金融機関のグループ</t>
  </si>
  <si>
    <t>UN01005402</t>
  </si>
  <si>
    <t>UN01005426</t>
  </si>
  <si>
    <t>CI_ Creditor_ Financial Institution. Name. Text</t>
  </si>
  <si>
    <t>債権者金融機関の、文字で表現された名前。</t>
  </si>
  <si>
    <t>債権者金融機関の支店金融機関グループ</t>
  </si>
  <si>
    <t>UN01003138</t>
  </si>
  <si>
    <t>UN01003139</t>
  </si>
  <si>
    <t>Branch_ Financial Institution. Identification. Identifier</t>
  </si>
  <si>
    <t>金融機関のこの支店の一意識別子</t>
  </si>
  <si>
    <t>UN01003140</t>
  </si>
  <si>
    <t>Branch_ Financial Institution. Name. Text</t>
  </si>
  <si>
    <t>金融機関のこの支店の、文字で表現された名前</t>
  </si>
  <si>
    <t>UN01006057</t>
  </si>
  <si>
    <t>UN01004495</t>
  </si>
  <si>
    <t>UN01004496</t>
  </si>
  <si>
    <t>Trade Settlement_ Financial Card. Type. Code</t>
  </si>
  <si>
    <t>UN01004497</t>
  </si>
  <si>
    <t>UN01009966</t>
  </si>
  <si>
    <t>Trade Settlement_ Financial Card. Issuing Company Name. Text</t>
  </si>
  <si>
    <t>UN01005926</t>
  </si>
  <si>
    <t>インボイス文書決済／ヘッダ返金・追加請求グループ</t>
  </si>
  <si>
    <t>UN01005706</t>
  </si>
  <si>
    <t>CI_ Trade_ Allowance Charge. Details</t>
  </si>
  <si>
    <t>UN01005716</t>
  </si>
  <si>
    <t>CI_ Trade_ Allowance Charge. Category. CI_ Trade_ Tax</t>
  </si>
  <si>
    <t>UN01005832</t>
  </si>
  <si>
    <t>CI_ Trade_ Tax. Details</t>
  </si>
  <si>
    <t>UN01005833</t>
  </si>
  <si>
    <t>CI_ Trade_ Tax. Calculated. Amount</t>
  </si>
  <si>
    <t>UN01005836</t>
  </si>
  <si>
    <t>CI_ Trade_ Tax. Calculated. Rate</t>
  </si>
  <si>
    <t>ヘッダ返金・追加請求の税率</t>
  </si>
  <si>
    <t>UN01005839</t>
  </si>
  <si>
    <t>CI_ Trade_ Tax. Basis. Amount</t>
  </si>
  <si>
    <t>UN01005841</t>
  </si>
  <si>
    <t>CI_ Trade_ Tax. Category. Code</t>
  </si>
  <si>
    <t>ヘッダ返金・追加請求の課税分類コード</t>
  </si>
  <si>
    <t>インボイス文書決済／ヘッダ税グループ</t>
  </si>
  <si>
    <t>インボイス文書の税に関するグループ</t>
  </si>
  <si>
    <t>（◎）</t>
  </si>
  <si>
    <t>ヘッダ課税分類コード</t>
  </si>
  <si>
    <t>UNCL5305</t>
  </si>
  <si>
    <t>UN01005842</t>
  </si>
  <si>
    <t>CI_ Trade_ Tax. Currency. Code</t>
  </si>
  <si>
    <t>CI_ Trade_ Tax. Category Name. Text</t>
  </si>
  <si>
    <t>UN01013096</t>
  </si>
  <si>
    <t>UN01014650</t>
  </si>
  <si>
    <t>CIIH_ Supply Chain_ Trade Settlement. Billing. CI_ Specified_ Period</t>
  </si>
  <si>
    <t>UN01005608</t>
  </si>
  <si>
    <t>CI_ Specified_ Period. Details</t>
  </si>
  <si>
    <t>UN01005612</t>
  </si>
  <si>
    <t>CI_ Specified_ Period. Start. Date Time</t>
  </si>
  <si>
    <t>UN01005613</t>
  </si>
  <si>
    <t>CI_ Specified_ Period. End. Date Time</t>
  </si>
  <si>
    <t>UN01005929</t>
  </si>
  <si>
    <t>UN01005783</t>
  </si>
  <si>
    <t>CI_ Trade_ Payment Terms. Description. Text</t>
  </si>
  <si>
    <t>UN01005784</t>
  </si>
  <si>
    <t>CI_ Trade_ Payment Terms. Due Date. Date Time</t>
  </si>
  <si>
    <t>インボイス文書決済／インボイス文書合計金額グループ</t>
  </si>
  <si>
    <t>インボイス文書の合計金額に関するグループ</t>
  </si>
  <si>
    <t>CIIH_ Trade Settlement_ Monetary Summation. Details</t>
  </si>
  <si>
    <t>インボイス文書合計金額クラス</t>
  </si>
  <si>
    <t>インボイス文書合計金額に関する情報からなるクラス</t>
  </si>
  <si>
    <t>UN01005943</t>
  </si>
  <si>
    <t>通貨コード
ISO4217</t>
  </si>
  <si>
    <t>UN01005945</t>
  </si>
  <si>
    <t>CIIH_ Trade Settlement_ Monetary Summation. Tax Basis Total. Amount</t>
  </si>
  <si>
    <t>UN01005946</t>
  </si>
  <si>
    <t>CIIH_ Trade Settlement_ Monetary Summation. Tax Total. Amount</t>
  </si>
  <si>
    <t>ヘッダ課税分類税額の総合計税額</t>
  </si>
  <si>
    <t>UN01005948</t>
  </si>
  <si>
    <t>CIIH_ Trade Settlement_ Monetary Summation. Grand Total. Amount</t>
  </si>
  <si>
    <t>UN01005950</t>
  </si>
  <si>
    <t>CIIH_ Trade Settlement_ Monetary Summation. Total Prepaid. Amount</t>
  </si>
  <si>
    <t>UN01008445</t>
  </si>
  <si>
    <t>ヘッダ譲渡資産金額総合計金額（税抜き）＝∑ヘッダ課税分類譲渡資産合計金額（税抜き）</t>
  </si>
  <si>
    <t>UN01013091</t>
  </si>
  <si>
    <t>UN01005931</t>
  </si>
  <si>
    <t>CI_ Financial_ Adjustment. Reason. Code</t>
  </si>
  <si>
    <t>UN01005489</t>
  </si>
  <si>
    <t>UN01005490</t>
  </si>
  <si>
    <t>UN01014649</t>
  </si>
  <si>
    <t>UN01009671</t>
  </si>
  <si>
    <t>CI_ Financial_ Adjustment. Invoice_ Reference. CI_ Referenced_ Document</t>
  </si>
  <si>
    <t>修正インボイス参照文書履歴番号</t>
  </si>
  <si>
    <t>UN01014897</t>
  </si>
  <si>
    <t>CI_ Financial_ Adjustment. Related. CI_ Trade_ Tax</t>
  </si>
  <si>
    <t>インボイス文書決済／未決済合計金額グループ</t>
  </si>
  <si>
    <t>UN01005940</t>
  </si>
  <si>
    <t>CIIH_ Supply Chain_ Trade Transaction. Included. CIIL_ Supply Chain_ Trade Line Item</t>
  </si>
  <si>
    <t>CIIL_ Supply Chain_ Trade Line Item. Details</t>
  </si>
  <si>
    <t>UN01005989</t>
  </si>
  <si>
    <t>CIIL_ Supply Chain_ Trade Line Item. Associated. CIIL_ Document Line_ Document</t>
  </si>
  <si>
    <t>CIIL_ Document Line_ Document. Details</t>
  </si>
  <si>
    <t>明細文書クラス</t>
  </si>
  <si>
    <t>UN01005954</t>
  </si>
  <si>
    <t>CIIL_ Document Line_ Document. Line. Identifier</t>
  </si>
  <si>
    <t>UN01014645</t>
  </si>
  <si>
    <t>UN01005957</t>
  </si>
  <si>
    <t>明細文書注釈クラス</t>
  </si>
  <si>
    <t>CI_ Note. Subject. Text</t>
  </si>
  <si>
    <t>CI_ Note. Content. Text</t>
  </si>
  <si>
    <t>CI_ Note. Identification. Identifier</t>
  </si>
  <si>
    <t>UN01014895</t>
  </si>
  <si>
    <t>UN01005990</t>
  </si>
  <si>
    <t>CIIL_ Supply Chain_ Trade Line Item. Specified. CIIL_ Supply Chain_ Trade Agreement</t>
  </si>
  <si>
    <t>明細文書の契約に関するグループ。</t>
  </si>
  <si>
    <t>CIIL_ Supply Chain_ Trade Agreement. Details</t>
  </si>
  <si>
    <t>明細文書の契約に関する情報からなるクラス。</t>
  </si>
  <si>
    <t>UN01005960</t>
  </si>
  <si>
    <t>CIIL_ Supply Chain_ Trade Agreement. Seller Order_ Referenced. CI_ Referenced_ Document</t>
  </si>
  <si>
    <t>UN01005961</t>
  </si>
  <si>
    <t>CIIL_ Supply Chain_ Trade Agreement. Buyer Order_ Referenced. CI_ Referenced_ Document</t>
  </si>
  <si>
    <t>CIIL_ Supply Chain_ Trade Agreement. Contract_ Referenced. CI_ Referenced_ Document</t>
  </si>
  <si>
    <t>UN01005991</t>
  </si>
  <si>
    <t>CIIL_ Supply Chain_ Trade Delivery. Details</t>
  </si>
  <si>
    <t>明細文書配送クラス</t>
  </si>
  <si>
    <t>CIIL_ Supply Chain_ Trade Delivery. Ship To. CI_ Trade_ Party</t>
  </si>
  <si>
    <t>CI_ Trade_ Party. Postal. CI_ Trade_ Address</t>
  </si>
  <si>
    <t>CI_ Trade_ Address. Details</t>
  </si>
  <si>
    <t>住所に関する情報からなるクラス。</t>
  </si>
  <si>
    <t>CI_ Trade_ Address. Postcode. Code</t>
  </si>
  <si>
    <t>CI_ Trade_ Address. Line One. Text</t>
  </si>
  <si>
    <t>CIIL_ Supply Chain_ Trade Delivery. Actual_ Delivery. CI_ Supply Chain_ Event</t>
  </si>
  <si>
    <t>UN01005626</t>
  </si>
  <si>
    <t>CI_ Supply Chain_ Event. Details</t>
  </si>
  <si>
    <t>UN01005628</t>
  </si>
  <si>
    <t>CI_ Supply Chain_ Event. Occurrence. Date Time</t>
  </si>
  <si>
    <t>CIIL_ Supply Chain_ Trade Delivery. Delivery Note_ Referenced. CI_ Referenced_ Document</t>
  </si>
  <si>
    <t>UN01013318</t>
  </si>
  <si>
    <t>CI_ Referenced_ Document. Category. Code</t>
  </si>
  <si>
    <t>明細文書／決済グループ</t>
  </si>
  <si>
    <t>明細文書決済クラス</t>
  </si>
  <si>
    <t>明細文書の決済に関する情報からなるクラス。</t>
  </si>
  <si>
    <t>UN01014647</t>
  </si>
  <si>
    <t>UN01005998</t>
  </si>
  <si>
    <t>CIIL_ Supply Chain_ Trade Settlement. Specified. CI_ Trade_ Allowance Charge</t>
  </si>
  <si>
    <t>明細文書返金・追加請求のクラス</t>
  </si>
  <si>
    <t>UN01005707</t>
  </si>
  <si>
    <t>CI_ Trade_ Allowance Charge. Charge. Indicator</t>
  </si>
  <si>
    <t>明細文書返金と明細文書追加請求を識別するコード
デフォルトは返金</t>
  </si>
  <si>
    <t>明細文書返金・追加請求／明細文書返金税グループ</t>
  </si>
  <si>
    <t>明細文書返金・追加請求の税に関するグループ</t>
  </si>
  <si>
    <t>明細文書返金・追加請求の税クラス</t>
  </si>
  <si>
    <t>明細文書返金・追加請求税額</t>
  </si>
  <si>
    <t>明細文書の返金・追加請求税額</t>
  </si>
  <si>
    <t>明細文書返金・追加請求税率</t>
  </si>
  <si>
    <t>明細文書返金・追加請求の税率</t>
  </si>
  <si>
    <t>明細文書課税分類返金・追加請求合計金額</t>
  </si>
  <si>
    <t>明細文書の課税分類返金・追加請求合計金額</t>
  </si>
  <si>
    <t>明細文書返金・追加請求課税分類コード</t>
  </si>
  <si>
    <t>明細文書返金・追加請求の課税分類コード</t>
  </si>
  <si>
    <t>明細文書の課税分類毎に端数処理計算した税額。
明細文書課税分類資産譲渡合計金額×税率
算出した税額は切り上げ、切り捨て、四捨五入のいずれかで処理し、税額は整数とする</t>
  </si>
  <si>
    <t>UN01005834</t>
  </si>
  <si>
    <t>CI_ Trade_ Tax. Type. Code</t>
  </si>
  <si>
    <t>UNCL5153</t>
  </si>
  <si>
    <t>UN01007174</t>
  </si>
  <si>
    <t>CI_ Trade_ Tax. Calculation Method. Code</t>
  </si>
  <si>
    <t>CI_ Trade_ Tax. Local Tax System. Identifier</t>
  </si>
  <si>
    <t>CIIL_ Supply Chain_ Trade Settlement. Billing. CI_ Specified_ Period</t>
  </si>
  <si>
    <t>UN01006002</t>
  </si>
  <si>
    <t>CIIL_ Supply Chain_ Trade Settlement. Specified. CIIL_ Trade Settlement_ Monetary Summation</t>
  </si>
  <si>
    <t>CIIL_ Trade Settlement_ Monetary Summation. Details</t>
  </si>
  <si>
    <t>明細文書合計金額クラス</t>
  </si>
  <si>
    <t>UN01006011</t>
  </si>
  <si>
    <t>CIIL_ Trade Settlement_ Monetary Summation. Tax Total. Amount</t>
  </si>
  <si>
    <t>UN01008456</t>
  </si>
  <si>
    <t>CIIL_ Trade Settlement_ Monetary Summation. Net_ Line Total. Amount</t>
  </si>
  <si>
    <t>UN01008457</t>
  </si>
  <si>
    <t>CIIL_ Trade Settlement_ Monetary Summation. Net Including Taxes_ Line Total. Amount</t>
  </si>
  <si>
    <t>UN01011519</t>
  </si>
  <si>
    <t>CIIL_ Supply Chain_ Trade Settlement. Specified. CI_ Financial_ Adjustment</t>
  </si>
  <si>
    <t>UN01005488</t>
  </si>
  <si>
    <t>UN01005586</t>
  </si>
  <si>
    <t>CI_ Referenced_ Document. Reference_ Type. Code</t>
  </si>
  <si>
    <t>CIIL_ Supply Chain_ Trade Settlement. Invoice_ Referenced. CI_ Referenced_ Document</t>
  </si>
  <si>
    <t>UN01005579</t>
  </si>
  <si>
    <t>UN01006005</t>
  </si>
  <si>
    <t>CIIL_ Supply Chain_ Trade Settlement. Additional_ Referenced. CI_ Referenced_ Document</t>
  </si>
  <si>
    <t>この明細文書付加文書の変更履歴を管理する番号。</t>
  </si>
  <si>
    <t>明細文書付加文書説明</t>
  </si>
  <si>
    <t>この明細文書付加文書の説明</t>
  </si>
  <si>
    <t>この明細文書付加文書のタイプを識別するコード</t>
  </si>
  <si>
    <t>この明細文書付加文書の添付バイナリファイルの有無を識別するコード
なしの場合はNULL（デファクト）
ありの場合はヘッダの添付バイナリファイル識別子（UN01006015）を指定する。</t>
  </si>
  <si>
    <t>この明細文書付加文書のサブタイプを識別するコード</t>
  </si>
  <si>
    <t>UN01009648</t>
  </si>
  <si>
    <t>CIILB_ Supply Chain_ Trade Agreement. Details</t>
  </si>
  <si>
    <t>UN01009654</t>
  </si>
  <si>
    <t>CI_ Referenced_ Document. Line. Identifier</t>
  </si>
  <si>
    <t>UN01009655</t>
  </si>
  <si>
    <t>CIILB_ Supply Chain_ Trade Agreement. Buyer Order_ Referenced. CI_ Referenced_ Document</t>
  </si>
  <si>
    <t>この明細行が参照する文書のタイプを識別するコード。デフォルトは納品書</t>
  </si>
  <si>
    <t>UN01009658</t>
  </si>
  <si>
    <t>CI_ Trade_ Price. Details</t>
  </si>
  <si>
    <t>CI_ Trade_ Price. Type. Code</t>
  </si>
  <si>
    <t>UN01005792</t>
  </si>
  <si>
    <t>UN01005793</t>
  </si>
  <si>
    <t>UN01009650</t>
  </si>
  <si>
    <t>UN01009660</t>
  </si>
  <si>
    <t>UN01009661</t>
  </si>
  <si>
    <t>UN01009662</t>
  </si>
  <si>
    <t>UN01014639</t>
  </si>
  <si>
    <t>この明細行品目のバラ請求数量、またはセット請求数量。
バラ、セットの区分は数量単位コードで指定する
流通業取引では利用せず、「セット数量」「バラ数量」情報項目を利用する</t>
  </si>
  <si>
    <t>CIILB_ Supply Chain_ Trade Settlement. Details</t>
  </si>
  <si>
    <t>v４</t>
  </si>
  <si>
    <t>UN01014641</t>
  </si>
  <si>
    <t>UN01009665</t>
  </si>
  <si>
    <t>CIILB_ Supply Chain_ Trade Settlement. Applicable. CI_ Trade_ Tax</t>
  </si>
  <si>
    <t>（○）</t>
  </si>
  <si>
    <t>UN01014642</t>
  </si>
  <si>
    <t>明細行が参照するインボイス文書（業界EDI電子インボイス等）に関するグループ</t>
  </si>
  <si>
    <t>UN01005585</t>
  </si>
  <si>
    <t>CI_ Referenced_ Document. Subordinate Line. Identifier</t>
  </si>
  <si>
    <t>UN01014644</t>
  </si>
  <si>
    <t>UN01005713</t>
  </si>
  <si>
    <t>CI_ Trade_ Allowance Charge. Actual. Amount</t>
  </si>
  <si>
    <t>この明細行の返金・追加請求金額。
契約単価×返金・追加請求数量、または金額。
契約単価×返金・追加請求数量で指定できない場合には金額
明細行取引類型コード＝「資産譲渡」を指定した場合は利用しない。</t>
  </si>
  <si>
    <t>UN01005714</t>
  </si>
  <si>
    <t>CI_ Trade_ Allowance Charge. Reason. Code</t>
  </si>
  <si>
    <t>この明細行の返金・追加請求理由を識別するコード</t>
  </si>
  <si>
    <t>UN01005715</t>
  </si>
  <si>
    <t>CI_ Trade_ Allowance Charge. Reason. Text</t>
  </si>
  <si>
    <t>UN01014643</t>
  </si>
  <si>
    <t>CI_ Financial_ Adjustment. Actual. Amount</t>
  </si>
  <si>
    <t>UN01014894</t>
  </si>
  <si>
    <t>UN01010016</t>
  </si>
  <si>
    <t>UN01005809</t>
  </si>
  <si>
    <t>CI_ Trade_ Product. Details</t>
  </si>
  <si>
    <t>UN01005810</t>
  </si>
  <si>
    <t>CI_ Trade_ Product. Identification. Identifier</t>
  </si>
  <si>
    <t>UN01005815</t>
  </si>
  <si>
    <t>UN01005817</t>
  </si>
  <si>
    <t>CI_ Trade_ Product. Type. Code</t>
  </si>
  <si>
    <t>取引設定クラス</t>
  </si>
  <si>
    <t>メッセージの設定内容に関する情報からなるクラス</t>
  </si>
  <si>
    <t>取引識別子</t>
  </si>
  <si>
    <t>UN01012746</t>
  </si>
  <si>
    <t>処理日時</t>
  </si>
  <si>
    <t>メッセージがやり取りされる日時</t>
  </si>
  <si>
    <t>取引設定内容/取引プロセスグループ</t>
  </si>
  <si>
    <t>取引設定内容の取引プロセスに関する情報</t>
  </si>
  <si>
    <t>取引プロセス設定クラス</t>
  </si>
  <si>
    <t>取引プロセスに関する情報のクラス</t>
  </si>
  <si>
    <t>取引プロセス識別子</t>
  </si>
  <si>
    <t>取引プロセスの識別子(ID)
共通EDIプロバイダがプロセスをセットする</t>
  </si>
  <si>
    <t>取引プロセス名</t>
  </si>
  <si>
    <t>取引プロセスの名称</t>
  </si>
  <si>
    <t>取引プロセス/バージョングループ</t>
  </si>
  <si>
    <t>取引プロセスのバージョンに関する情報</t>
  </si>
  <si>
    <t>バージョンクラス</t>
  </si>
  <si>
    <t>バージョンに関する情報のクラス</t>
  </si>
  <si>
    <t xml:space="preserve"> - </t>
  </si>
  <si>
    <t>バージョン識別子</t>
  </si>
  <si>
    <t>取引プロセスのバージョン識別子</t>
  </si>
  <si>
    <t>バージョン発行日</t>
  </si>
  <si>
    <t>取引プロセスのバージョン発行日</t>
  </si>
  <si>
    <t>UN01005483</t>
  </si>
  <si>
    <t>取引設定内容/取引シナリオグループ</t>
  </si>
  <si>
    <t>取引設定内容の取引シナリオに関する情報</t>
  </si>
  <si>
    <t>取引シナリオ設定クラス</t>
  </si>
  <si>
    <t>取引シナリオに関する情報のクラス</t>
  </si>
  <si>
    <t>取引シナリオ識別子</t>
  </si>
  <si>
    <t>取引シナリオの識別子(ID)</t>
  </si>
  <si>
    <t>取引シナリオ名</t>
  </si>
  <si>
    <t>取引シナリオの名称</t>
  </si>
  <si>
    <t>取引設定内容のアプリケーションに関する情報</t>
  </si>
  <si>
    <t>アプリケーション設定クラス</t>
  </si>
  <si>
    <t>アプリケーションに関する情報のクラス</t>
  </si>
  <si>
    <t>アプリケーション識別子</t>
  </si>
  <si>
    <t>業務アプリケーションの識別子</t>
  </si>
  <si>
    <t>アプリケーション名</t>
  </si>
  <si>
    <t>業務アプリケーションの名称</t>
  </si>
  <si>
    <t>取引設定内容/業務領域グループ</t>
  </si>
  <si>
    <t>取引設定内容の業務領域の情報に関する情報</t>
  </si>
  <si>
    <t>業務領域設定クラス</t>
  </si>
  <si>
    <t>JEC業界横断EDIメッセージ業務領域に関する情報のクラス</t>
  </si>
  <si>
    <t>業務領域識別子</t>
  </si>
  <si>
    <t>SIPSが付与したメッセージ業務領域識別子(ID)</t>
  </si>
  <si>
    <t xml:space="preserve">☆   </t>
  </si>
  <si>
    <t>業務領域名</t>
  </si>
  <si>
    <t>SIPSが付与したメッセージ業務領域名称</t>
  </si>
  <si>
    <t>業務領域/バージョングループ</t>
  </si>
  <si>
    <t>業務領域のバージョンに関する情報</t>
  </si>
  <si>
    <t>業務領域のバージョン識別子</t>
  </si>
  <si>
    <t>業務領域のバージョン発行日</t>
  </si>
  <si>
    <t>UN01005861</t>
  </si>
  <si>
    <t>インボイス文書クラス</t>
  </si>
  <si>
    <t>インボイス文書に関する情報項目のクラス</t>
  </si>
  <si>
    <t>インボイス文書番号</t>
  </si>
  <si>
    <t>インボイス文書を識別する文書番号または文書文字列</t>
  </si>
  <si>
    <t>インボイス文書名</t>
  </si>
  <si>
    <t>インボイス文書の文書名称</t>
  </si>
  <si>
    <t>UN01005864</t>
  </si>
  <si>
    <t>インボイス文書タイプコード</t>
  </si>
  <si>
    <t>インボイス文書の発行日付，またはインボイス文書の書面上の発行日付。</t>
  </si>
  <si>
    <t>UN01005875</t>
  </si>
  <si>
    <t>インボイス文書類型コード</t>
  </si>
  <si>
    <t>インボイス文書の類型（単一文書日本円取引、単一文書外貨建て取引、統合文書日本円取引等）を識別するコード
デフォルトは「単一文書日本円取引」</t>
  </si>
  <si>
    <t>UN01014636</t>
  </si>
  <si>
    <t>地域固有の文書のタイプを識別するコード
デフォルトは「合算請求書パターン１」</t>
  </si>
  <si>
    <t>インボイス文書／注釈グループ</t>
  </si>
  <si>
    <t>インボイス文書に含まれる注釈。</t>
  </si>
  <si>
    <t>★</t>
  </si>
  <si>
    <t>インボイス文書注釈クラス</t>
  </si>
  <si>
    <t>インボイス文書の注釈を記述するためのクラス</t>
  </si>
  <si>
    <t>インボイス文書注釈表題</t>
  </si>
  <si>
    <t>注釈内容の表題を示す。</t>
  </si>
  <si>
    <t>インボイス文書注釈内容</t>
  </si>
  <si>
    <t>注釈項目毎の内容情報を入力するフリースペース。</t>
  </si>
  <si>
    <t>インボイス文書注釈識別子</t>
  </si>
  <si>
    <t>注釈の識別番号</t>
  </si>
  <si>
    <t>UN01012702</t>
  </si>
  <si>
    <t>インボイス文書／参照文書グループ</t>
  </si>
  <si>
    <t>インボイス文書が参照する文書のグループ</t>
  </si>
  <si>
    <t>（ヘッダ参照）文書クラス</t>
  </si>
  <si>
    <t>インボイス文書が参照する文書クラス</t>
  </si>
  <si>
    <t>（ヘッダ参照）文書番号</t>
  </si>
  <si>
    <t>インボイス文書が参照する参照文書の番号</t>
  </si>
  <si>
    <t>（ヘッダ参照）文書発行日</t>
  </si>
  <si>
    <t>インボイス文書が参照する参照文書の発行日</t>
  </si>
  <si>
    <t>（ヘッダ参照）文書情報</t>
  </si>
  <si>
    <t>インボイス文書が参照する参照文書に記載の情報</t>
  </si>
  <si>
    <t>（ヘッダ参照）文書タイプコード</t>
  </si>
  <si>
    <t>インボイス文書が参照する参照文書の文書タイプを識別するコード</t>
  </si>
  <si>
    <t>（ヘッダ参照）文書サブタイプコード</t>
  </si>
  <si>
    <t>インボイス文書が参照する参照文書のサブタイプコード</t>
  </si>
  <si>
    <t>付加文書／添付ファイルグループ</t>
  </si>
  <si>
    <t>参照文書の添付バイナリファイルに関するグループ</t>
  </si>
  <si>
    <t>添付バイナリファイルクラス</t>
  </si>
  <si>
    <t>添付バイナリファイルを記述するためのクラス</t>
  </si>
  <si>
    <t>添付バイナリファイル識別子</t>
  </si>
  <si>
    <t>添付バイナリファイルの識別子</t>
  </si>
  <si>
    <t>添付バイナリファイル名</t>
  </si>
  <si>
    <t>添付バイナリファイルの名称</t>
  </si>
  <si>
    <t>添付バイナリファイルURI識別子</t>
  </si>
  <si>
    <t>添付バイナリファイルの外部保管URI識別子</t>
  </si>
  <si>
    <t>添付バイナリファイルのMIMEコード</t>
  </si>
  <si>
    <t>RFC1341</t>
  </si>
  <si>
    <t>IETF</t>
  </si>
  <si>
    <t>添付バイナリファイルの説明文</t>
  </si>
  <si>
    <t>UN01005936</t>
  </si>
  <si>
    <t>インボイス文書取引内容クラス</t>
  </si>
  <si>
    <t>インボイス文書取引に適用される契約に関するグループ。</t>
  </si>
  <si>
    <t>インボイス文書契約クラス</t>
  </si>
  <si>
    <t>インボイス文書に関する契約に関する情報からなるクラス。</t>
  </si>
  <si>
    <t>受注者に関するグループ。</t>
  </si>
  <si>
    <t>受注者に関する情報からなるクラス。</t>
  </si>
  <si>
    <t>受注者コード</t>
  </si>
  <si>
    <t>注文を受ける企業/工場・事業所・事業部門等を表すコード。デフォルトはデータなし。</t>
  </si>
  <si>
    <t xml:space="preserve">  ＊</t>
  </si>
  <si>
    <t>受注者国際企業コード</t>
  </si>
  <si>
    <t>注文を受ける企業を表す国際企業コード。中小企業共通EDIでは法人番号を利用</t>
  </si>
  <si>
    <t>受注者名称</t>
  </si>
  <si>
    <t>注文を受ける企業/工場・事業所・事業部門等を表す名称。適格請求書、または区分記載請求書を発行する事業者名。</t>
  </si>
  <si>
    <t>UN01013039</t>
  </si>
  <si>
    <t>適格請求書発行事業者登録番号</t>
  </si>
  <si>
    <t>国税庁へ登録された適格請求書発行事業者登録番号（区分記載請求書発行者についてはなし）
T1234567890123</t>
  </si>
  <si>
    <t>日本国税庁</t>
  </si>
  <si>
    <t>受注者／連絡先グループ</t>
  </si>
  <si>
    <t>受注者連絡先クラス</t>
  </si>
  <si>
    <t>連絡先に関する情報からなるクラス。</t>
  </si>
  <si>
    <t>受注部門コード</t>
  </si>
  <si>
    <t>受注者の受注部門を表すコード。</t>
  </si>
  <si>
    <t>受注者担当名</t>
  </si>
  <si>
    <t>受注者連絡先の個人の、文字で表現された名前。</t>
  </si>
  <si>
    <t>受注者部門名</t>
  </si>
  <si>
    <t>受注者の受注部門の名称。</t>
  </si>
  <si>
    <t>受注者担当コード</t>
  </si>
  <si>
    <t>受注者個人を表すコード</t>
  </si>
  <si>
    <t>連絡先／電話情報グループ</t>
  </si>
  <si>
    <t>連絡先の電話に関するグループ。</t>
  </si>
  <si>
    <t>電話通信クラス</t>
  </si>
  <si>
    <t>通信（電話）に関する情報からなるクラス。</t>
  </si>
  <si>
    <t>受注者電話番号</t>
  </si>
  <si>
    <t>受注者の電話番号。</t>
  </si>
  <si>
    <t>連絡先／FAX情報グループ</t>
  </si>
  <si>
    <t>連絡先のFAXに関するグループ。</t>
  </si>
  <si>
    <t>FAX通信クラス</t>
  </si>
  <si>
    <t>通信（FAX）に関する情報からなるクラス。</t>
  </si>
  <si>
    <t>受注者FAX番号</t>
  </si>
  <si>
    <t>受注者のFAX番号</t>
  </si>
  <si>
    <t>連絡先／電子メール情報グループ</t>
  </si>
  <si>
    <t>連絡先の電子メールに関するグループ。</t>
  </si>
  <si>
    <t>電子メール通信クラス</t>
  </si>
  <si>
    <t>通信（Email）に関する情報からなるクラス。</t>
  </si>
  <si>
    <t>受注者メールアドレス</t>
  </si>
  <si>
    <t>受注者の電子メールアドレス。</t>
  </si>
  <si>
    <t>受注者／住所グループ</t>
  </si>
  <si>
    <t>受注者の住所に関するグループ。</t>
  </si>
  <si>
    <t>受注者住所クラス</t>
  </si>
  <si>
    <t>受注者住所に関する情報からなるクラス。</t>
  </si>
  <si>
    <t>受注者郵便番号</t>
  </si>
  <si>
    <t>受注者の郵便番号。</t>
  </si>
  <si>
    <t>受注者住所1</t>
  </si>
  <si>
    <t>受注者の住所1行目。</t>
  </si>
  <si>
    <t>受注者住所2</t>
  </si>
  <si>
    <t>受注者の住所2行目。</t>
  </si>
  <si>
    <t>受注者住所3</t>
  </si>
  <si>
    <t>受注者の住所3行目。</t>
  </si>
  <si>
    <t>受注者国識別子</t>
  </si>
  <si>
    <t>受注者の国ID。デフォルトは「JP」</t>
  </si>
  <si>
    <t>発注者に関するグループ。</t>
  </si>
  <si>
    <t>発注者に関する情報からなるクラス。</t>
  </si>
  <si>
    <t>発注者コード</t>
  </si>
  <si>
    <t>注文を行う企業/工場・事業所・事業部門等を表すコード。デフォルトはデータなし。</t>
  </si>
  <si>
    <t xml:space="preserve"> ＊ </t>
  </si>
  <si>
    <t>発注者国際企業コード</t>
  </si>
  <si>
    <t>注文を行う企業を表す国際企業コード。中小企業共通EDIでは法人番号を利用</t>
  </si>
  <si>
    <t>発注者名称</t>
  </si>
  <si>
    <t>発注を行う企業/工場・事業所・事業部門等の名称</t>
  </si>
  <si>
    <t>登録された発注者の適格請求書発行事業者登録番号
（免税事業者についてはなし）</t>
  </si>
  <si>
    <t>発注者連絡先クラス</t>
  </si>
  <si>
    <t>発注者部門コード</t>
  </si>
  <si>
    <t>発注者の発注部門を表すコード。</t>
  </si>
  <si>
    <t>発注者担当名</t>
  </si>
  <si>
    <t>発注者の発注担当者の名称</t>
  </si>
  <si>
    <t>発注者部門名</t>
  </si>
  <si>
    <t>発注者の発注部門の名称。</t>
  </si>
  <si>
    <t>発注者担当コード</t>
  </si>
  <si>
    <t>発注者個人を表すコード</t>
  </si>
  <si>
    <t>発注者電話番号</t>
  </si>
  <si>
    <t>発注者の電話番号。</t>
  </si>
  <si>
    <t>発注者FAX番号</t>
  </si>
  <si>
    <t>発注者のFAX番号</t>
  </si>
  <si>
    <t>通信（電子メール）に関する情報からなるクラス。</t>
  </si>
  <si>
    <t>発注者メールアドレス</t>
  </si>
  <si>
    <t>発注者の電子メールアドレス。</t>
  </si>
  <si>
    <t>発注者／住所グループ</t>
  </si>
  <si>
    <t>発注者の住所に関するグループ。</t>
  </si>
  <si>
    <t>発注者住所クラス</t>
  </si>
  <si>
    <t>発注者住所に関する情報からなるクラス。</t>
  </si>
  <si>
    <t>発注者郵便番号</t>
  </si>
  <si>
    <t>発注者の郵便番号。</t>
  </si>
  <si>
    <t>発注者住所1</t>
  </si>
  <si>
    <t>発注者の住所1行目。</t>
  </si>
  <si>
    <t>発注者住所2</t>
  </si>
  <si>
    <t>発注者の住所2行目。</t>
  </si>
  <si>
    <t>発注者住所3</t>
  </si>
  <si>
    <t>発注者の住所3行目。</t>
  </si>
  <si>
    <t>発注者国識別子</t>
  </si>
  <si>
    <t>発注者の国ID。デフォルトは「JP」</t>
  </si>
  <si>
    <t>インボイス文書契約／プロジェクト調達グループ</t>
  </si>
  <si>
    <t>プロジェクト調達に関するグループ</t>
  </si>
  <si>
    <t>プロジェクト調達クラス</t>
  </si>
  <si>
    <t>プロジェクト調達に関する情報のクラス</t>
  </si>
  <si>
    <t>プロジェクト番号</t>
  </si>
  <si>
    <t>発注品に関するプロジェクト・工事案件等を管理するための番号。</t>
  </si>
  <si>
    <t>プロジェクト名</t>
  </si>
  <si>
    <t>発注品に関するプロジェクト・工事案件等の名称。</t>
  </si>
  <si>
    <t>決済に関するグループ</t>
  </si>
  <si>
    <t>UN01005909</t>
  </si>
  <si>
    <t>インボイス文書の決済に関する情報からなるクラス。</t>
  </si>
  <si>
    <t>UN01005913</t>
  </si>
  <si>
    <t>税通貨コード</t>
  </si>
  <si>
    <t>税の通貨コード。デフォルトはJPY</t>
  </si>
  <si>
    <t>文書通貨コード</t>
  </si>
  <si>
    <t>文書の通貨コード。デフォルトはJPY</t>
  </si>
  <si>
    <t>支払通貨コード</t>
  </si>
  <si>
    <t>請求支払通貨コード（デフォルトはJPY）</t>
  </si>
  <si>
    <t>インボイス文書決済／請求者グループ</t>
  </si>
  <si>
    <t>請求者にかかわる情報</t>
  </si>
  <si>
    <t>請求者クラス</t>
  </si>
  <si>
    <t>請求者に関する情報からなるクラス。</t>
  </si>
  <si>
    <t>請求者コード</t>
  </si>
  <si>
    <t>請求者のコード。</t>
  </si>
  <si>
    <t xml:space="preserve">★ </t>
  </si>
  <si>
    <t>請求者国際企業コード</t>
  </si>
  <si>
    <t>請求者の国際企業コード。中小企業共通EDIでは法人番号を利用</t>
  </si>
  <si>
    <t>請求者名称</t>
  </si>
  <si>
    <t>請求者の企業等を表す名称。</t>
  </si>
  <si>
    <t>請求者適格請求書発行事業者登録番号</t>
  </si>
  <si>
    <t>登録された請求者の適格請求書発行事業者登録番号</t>
  </si>
  <si>
    <t>請求者／連絡先グループ</t>
  </si>
  <si>
    <t>請求者の連絡先に関する情報</t>
  </si>
  <si>
    <t>請求者連絡先クラス</t>
  </si>
  <si>
    <t>請求部門コード</t>
  </si>
  <si>
    <t>請求者の請求部門を表すコード。</t>
  </si>
  <si>
    <t>請求者担当名</t>
  </si>
  <si>
    <t>請求者個人の、文字で表現された名前。</t>
  </si>
  <si>
    <t>請求者部門名</t>
  </si>
  <si>
    <t>請求者の請求部門の名称。</t>
  </si>
  <si>
    <t>請求者担当コード</t>
  </si>
  <si>
    <t>請求者個人を表すコード</t>
  </si>
  <si>
    <t>請求者電話番号</t>
  </si>
  <si>
    <t>請求者の電話番号。</t>
  </si>
  <si>
    <t>請求者FAX番号</t>
  </si>
  <si>
    <t>請求者のFAX番号</t>
  </si>
  <si>
    <t>請求者メールアドレス</t>
  </si>
  <si>
    <t>請求者の電子メールアドレス。</t>
  </si>
  <si>
    <t>請求者／住所グループ</t>
  </si>
  <si>
    <t>請求者の住所に関するグループ。</t>
  </si>
  <si>
    <t>請求者住所クラス</t>
  </si>
  <si>
    <t>請求者住所に関する情報からなるクラス。</t>
  </si>
  <si>
    <t>請求者郵便番号</t>
  </si>
  <si>
    <t>請求者の郵便番号。</t>
  </si>
  <si>
    <t>請求者住所1</t>
  </si>
  <si>
    <t>請求者の住所1行目。</t>
  </si>
  <si>
    <t>請求者住所2</t>
  </si>
  <si>
    <t>請求者の住所2行目。</t>
  </si>
  <si>
    <t>請求者住所3</t>
  </si>
  <si>
    <t>請求者の住所3行目。</t>
  </si>
  <si>
    <t>請求者国識別子</t>
  </si>
  <si>
    <t>請求者の国ID。デフォルトは「JP」</t>
  </si>
  <si>
    <t>UN01005923</t>
  </si>
  <si>
    <t>インボイス文書決済／支払手段グループ</t>
  </si>
  <si>
    <t>UN01005670</t>
  </si>
  <si>
    <t>支払手段クラス</t>
  </si>
  <si>
    <t xml:space="preserve"> 取引決済の目的で支払が行われる、あるいは行われた手段のクラス</t>
  </si>
  <si>
    <t>UN01005672</t>
  </si>
  <si>
    <t>支払手段タイプコード</t>
  </si>
  <si>
    <t>取引決済手段のタイプを識別するコード</t>
  </si>
  <si>
    <t>UNCL4461</t>
  </si>
  <si>
    <t>支払手段情報</t>
  </si>
  <si>
    <t>取引決済手段に関する情報</t>
  </si>
  <si>
    <t>支払金額</t>
  </si>
  <si>
    <t>取引決済手段で支払う金額</t>
  </si>
  <si>
    <t>支払手段／金融口座グループ</t>
  </si>
  <si>
    <t>UN01005398</t>
  </si>
  <si>
    <t>金融口座クラス</t>
  </si>
  <si>
    <t>債権者の銀行口座のクラス</t>
  </si>
  <si>
    <t>口座名義</t>
  </si>
  <si>
    <t>債権者金融口座の、文字で表現された口座名。
半角カナ（日本の場合）</t>
  </si>
  <si>
    <t>口座番号</t>
  </si>
  <si>
    <t>口座種別コード</t>
  </si>
  <si>
    <t>債権者金融口座種別の識別子。</t>
  </si>
  <si>
    <t>支払手段／金融機関グループ</t>
  </si>
  <si>
    <t>金融機関クラス</t>
  </si>
  <si>
    <t>金額を受け取る当事者の銀行、住宅金融組合、信用金庫、証券会社、あるいはそれと類似の事業機関。</t>
  </si>
  <si>
    <t>金融機関名</t>
  </si>
  <si>
    <t>UN01011521</t>
  </si>
  <si>
    <t>金融機関番号</t>
  </si>
  <si>
    <t>債権者の金融機関番号（日本の場合）</t>
  </si>
  <si>
    <t>UN01005428</t>
  </si>
  <si>
    <t>金融機関／金融機関支店グループ</t>
  </si>
  <si>
    <t>金融機関支店クラス</t>
  </si>
  <si>
    <t>銀行、住宅金融組合、信用金庫、証券会社、あるいはそれと類似の事業の部門のクラス。主に金融サービスと金融取引を提供するために設立された機関の支店。</t>
  </si>
  <si>
    <t>金融機関支店番号</t>
  </si>
  <si>
    <t>金融機関支店名</t>
  </si>
  <si>
    <t>支払手段／金融カードグループ</t>
  </si>
  <si>
    <t>支払手段の金融カードに関するグループ</t>
  </si>
  <si>
    <t>UN01004493</t>
  </si>
  <si>
    <t>金融カードクラス</t>
  </si>
  <si>
    <t>支払人の金融カードのクラス</t>
  </si>
  <si>
    <t>金融カード番号</t>
  </si>
  <si>
    <t>支払人の金融カード番号</t>
  </si>
  <si>
    <t>金融カードタイプ</t>
  </si>
  <si>
    <t>金融カードのタイプ</t>
  </si>
  <si>
    <t>金融カード名義人名</t>
  </si>
  <si>
    <t>支払人の金融カード名義人名</t>
  </si>
  <si>
    <t>金融カード発行企業名</t>
  </si>
  <si>
    <t>金融カードの発行企業名</t>
  </si>
  <si>
    <t>インボイス文書のヘッダ返金・追加請求のグループ</t>
  </si>
  <si>
    <t>ヘッダ返金・追加請求クラス</t>
  </si>
  <si>
    <t>ヘッダ返金・追加請求のクラス</t>
  </si>
  <si>
    <t>ヘッダ返金・追加請求識別コード</t>
  </si>
  <si>
    <t>ヘッダ返金とヘッダ追加請求を識別するコード。
デフォルトは返金</t>
  </si>
  <si>
    <t>ヘッダ返金・追加請求／税グループ</t>
  </si>
  <si>
    <t>ヘッダ返金・追加請求の税に関するグループ</t>
  </si>
  <si>
    <t>ヘッダ返金・追加請求税クラス</t>
  </si>
  <si>
    <t>ヘッダ返金・追加請求の税クラス</t>
  </si>
  <si>
    <t>ヘッダ返金・追加請求課税分類税額</t>
  </si>
  <si>
    <t>ヘッダ献金・課税分類課税分類税額＝ヘッダ返金・追加請求課税分類合計金額×ヘッダ返金・追加請求税率</t>
  </si>
  <si>
    <t>ヘッダ返金・追加請求税率</t>
  </si>
  <si>
    <t>ヘッダ返金・追加請求課税分類合計金額</t>
  </si>
  <si>
    <t>ヘッダ返金・追加請求課税分類合計金額＝Σ課税分類明細行返金・追加請求金額</t>
  </si>
  <si>
    <t>ヘッダ返金・追加請求課税分類コード</t>
  </si>
  <si>
    <t>UN01005924</t>
  </si>
  <si>
    <t>ヘッダ税クラス</t>
  </si>
  <si>
    <t>ヘッダの税に関する情報からなるクラス</t>
  </si>
  <si>
    <t>ヘッダ課税分類税額</t>
  </si>
  <si>
    <t>①文書タイプコード＝単一文書の場合
　課税分類毎に計算した税額＝ヘッダ課税分類譲渡資産合計金額（税抜き）×ヘッダ税率
算出した税額は切り上げ、切り捨て、四捨五入のいずれかで処理し、税額は整数とする
②文書タイプコード＝統合文書の場合
　消費税額計算はヘッダ税クラスでは行わない。　</t>
  </si>
  <si>
    <t xml:space="preserve"> ☆</t>
  </si>
  <si>
    <t>税タイプコード</t>
  </si>
  <si>
    <t>税の種類(消費税、所得税など）を識別するコード。デフォルトは消費税</t>
  </si>
  <si>
    <t>ヘッダ課税分類譲渡資産合計金額（税抜き）</t>
  </si>
  <si>
    <t>①インボイス文書類型コード＝単一文書の場合
　課税分類毎の税抜き譲渡資産金額の合計金額＝∑明細行課税分類譲渡資産金額（税抜き）ー∑明細行課税分類返金金額
②文書タイプコード＝統合文書の場合
　共通EDIインボイス仕様編の「統合文書の組合せ」項参照</t>
  </si>
  <si>
    <t xml:space="preserve">☆ </t>
  </si>
  <si>
    <t>消費税の課税分類（標準税率、軽減税率、非課税、免税等）を識別するコード</t>
  </si>
  <si>
    <t>課税分類税通貨コード</t>
  </si>
  <si>
    <t>インボイス文書通貨コードと税通貨コードが異なる場合に利用する。インボイス文書通貨コード用と税通貨コード用のヘッダ税クラスを作成する。
デフォルトは「JPY」</t>
  </si>
  <si>
    <t>UN01005850</t>
  </si>
  <si>
    <t>ヘッダ課税分類名</t>
  </si>
  <si>
    <t>消費税の課税分類（標準税率、軽減税率、非課税、免税等）の名称</t>
  </si>
  <si>
    <t>ヘッダ税率</t>
  </si>
  <si>
    <t xml:space="preserve">課税分類毎の税額計算のための率。
</t>
  </si>
  <si>
    <t>UN01013040</t>
  </si>
  <si>
    <t>ヘッダ課税分類譲渡資産合計金額(税込み)</t>
  </si>
  <si>
    <t>課税分類毎の税額を含む譲渡資産金額の合計金額
=∑明細行課税分類譲渡資産金額（税込み）</t>
  </si>
  <si>
    <t>ヘッダ税計算方式</t>
  </si>
  <si>
    <t>金額の税込み、税抜きを指定。
デフォルトは「税抜き」</t>
  </si>
  <si>
    <t>ヘッダ適用税制識別子</t>
  </si>
  <si>
    <t>取引の税制年度を識別するID
デフォルトは「2019」（2019年度税制）</t>
  </si>
  <si>
    <t>UN01005925</t>
  </si>
  <si>
    <t>インボイス文書決済／ヘッダ取引期間グループ</t>
  </si>
  <si>
    <t>インボイス文書の取引期間に関するグループ</t>
  </si>
  <si>
    <t>ヘッダ取引期間クラス</t>
  </si>
  <si>
    <t>ヘッダ取引期間に関する情報からなるクラス</t>
  </si>
  <si>
    <t>ヘッダ取引開始日</t>
  </si>
  <si>
    <t>インボイス文書の取引開始日</t>
  </si>
  <si>
    <t>ヘッダ取引終了日</t>
  </si>
  <si>
    <t>インボイス文書の取引終了日</t>
  </si>
  <si>
    <t>インボイス文書決済／支払条件グループ</t>
  </si>
  <si>
    <t>インボイス文書の支払条件に関するグループ</t>
  </si>
  <si>
    <t>UN01005779</t>
  </si>
  <si>
    <t>支払条件クラス</t>
  </si>
  <si>
    <t xml:space="preserve"> 取引決済の目的で支払が行われる、あるいは行われた条件のクラス</t>
  </si>
  <si>
    <t>支払条件説明</t>
  </si>
  <si>
    <t>支払条件の文字による説明</t>
  </si>
  <si>
    <t>支払期日</t>
  </si>
  <si>
    <t>支払条件で示された支払期日</t>
  </si>
  <si>
    <t>UN01008502</t>
  </si>
  <si>
    <t>支払条件タイプコード</t>
  </si>
  <si>
    <t>取引決済条件のタイプを識別するコード</t>
  </si>
  <si>
    <t>UNCL4279</t>
  </si>
  <si>
    <t>UN01005930</t>
  </si>
  <si>
    <t>UN01005941</t>
  </si>
  <si>
    <t>ヘッダ追加請求合計金額</t>
  </si>
  <si>
    <t>ヘッダ追加請求合計金額＝∑ヘッダ課税分類追加請求金額
デフォルトは税抜き</t>
  </si>
  <si>
    <t xml:space="preserve"> ★</t>
  </si>
  <si>
    <t>UN01005944</t>
  </si>
  <si>
    <t>ヘッダ返金合計金額</t>
  </si>
  <si>
    <t>ヘッダ返金合計金額＝∑ヘッダ課税分類返金合計金額
適格返還請求書では必須
デフォルトは税抜き</t>
  </si>
  <si>
    <t>インボイス文書総合計金額（税抜き）</t>
  </si>
  <si>
    <t>インボイス文書の総合計金額（税抜き）
=ヘッダ譲渡資産合計金額（税抜き）ーヘッダ返金合計金額+ヘッダ追加請求合計金額</t>
  </si>
  <si>
    <t>ヘッダ総合計税額</t>
  </si>
  <si>
    <t>インボイス文書総合計金額（税込み）</t>
  </si>
  <si>
    <t>インボイス文書の総合計金額（税込み）＝
インボイス文書総合計金額（税抜き）＋ヘッダ総合計税額
+未決済総合計金額</t>
  </si>
  <si>
    <t>前払金額</t>
  </si>
  <si>
    <t>インボイス文書総合計金額のうち、すでに前払いで支払済合計金額
前払いユースケースでは必須</t>
  </si>
  <si>
    <t>支払責務金額総合計</t>
  </si>
  <si>
    <t xml:space="preserve">前払いユースケースの支払責務金額＝
</t>
  </si>
  <si>
    <t>UN01008451</t>
  </si>
  <si>
    <t>ヘッダ譲渡資産合計金額(税抜き)</t>
  </si>
  <si>
    <t>ヘッダ譲渡資産合計金額(税込み)</t>
  </si>
  <si>
    <t>ヘッダ譲渡資産金額総合計金額（税込み）＝∑ヘッダ課税分類譲渡資産合計金額（税込み）</t>
  </si>
  <si>
    <t>インボイス文書決済／ヘッダ調整グループ</t>
  </si>
  <si>
    <t>インボイス文書のヘッダ調整に関するグループ</t>
  </si>
  <si>
    <t>UN01005487</t>
  </si>
  <si>
    <t>ヘッダ調整クラス</t>
  </si>
  <si>
    <t>ヘッダ調整に関する情報からなるクラス</t>
  </si>
  <si>
    <t>ヘッダ調整理由コード</t>
  </si>
  <si>
    <t>ヘッダ調整金額の内容を識別するコード</t>
  </si>
  <si>
    <t>UNCL4465</t>
  </si>
  <si>
    <t>ヘッダ調整理由</t>
  </si>
  <si>
    <t>ヘッダ調整の内容説明</t>
  </si>
  <si>
    <t>ヘッダ調整金額</t>
  </si>
  <si>
    <t>ヘッダ調整金額
'＝（修正インボイス金額ー誤りインボイス金額）
調整ユースケースでは必須</t>
  </si>
  <si>
    <t>ヘッダ調整取引方向コード</t>
  </si>
  <si>
    <t>ヘッダ調整額、ヘッダ調整税額の＋ーを識別するコード
調整ユースケースでは必須</t>
  </si>
  <si>
    <t>インボイス文書調整／修正インボイス参照文書グループ</t>
  </si>
  <si>
    <t>インボイス文書調整で修正インボイス参照文書に関するグループ</t>
  </si>
  <si>
    <t>修正インボイス参照文書クラス</t>
  </si>
  <si>
    <t>この調整で修正インボイス文書が参照する文書のクラス</t>
  </si>
  <si>
    <t>修正インボイス参照文書番号</t>
  </si>
  <si>
    <t>この調整で修正インボイス文書が参照する文書に記載の文書番号</t>
  </si>
  <si>
    <t>修正インボイス参照文書発行日</t>
  </si>
  <si>
    <t>この調整で修正インボイスが参照する文書に記載の発行日付</t>
  </si>
  <si>
    <t>修正インボイス参照文書タイプコード</t>
  </si>
  <si>
    <t>この調整で修正インボイス文書が参照する文書のタイプを識別するコード</t>
  </si>
  <si>
    <t>修正インボイス参照文書サブタイプコード</t>
  </si>
  <si>
    <t>この調整で修正インボイス文書が参照する文書のサブタイプを識別するコード</t>
  </si>
  <si>
    <t>文書調整／ヘッダ調整税グループ</t>
  </si>
  <si>
    <t>インボイス文書調整のヘッダ調整税クラスに関するグループ</t>
  </si>
  <si>
    <t>ヘッダ調整税クラス</t>
  </si>
  <si>
    <t>ヘッダ調整の税クラス</t>
  </si>
  <si>
    <t>ヘッダ調整税額</t>
  </si>
  <si>
    <t>ヘッダの調整税額
＝修正インボイス税額ー誤りインボイス税額</t>
  </si>
  <si>
    <t>ヘッダ調整税率</t>
  </si>
  <si>
    <t>ヘッダ調整の税率</t>
  </si>
  <si>
    <t>ヘッダ調整課税分類コード</t>
  </si>
  <si>
    <t>ヘッダ調整の課税分類コード</t>
  </si>
  <si>
    <t>未決済合計金額に関するグループ</t>
  </si>
  <si>
    <t>未決済合計金額クラス</t>
  </si>
  <si>
    <t>未決済合計金額（消費税対象外）に関する情報からなるクラス</t>
  </si>
  <si>
    <t>追加請求合計金額（消費税対象外）</t>
  </si>
  <si>
    <t>消費税が関係しない追加請求合計金額。立替金等。
（課税分類コード＝Ｏの取引）</t>
  </si>
  <si>
    <t>返金合計金額（消費税対象外）</t>
  </si>
  <si>
    <t>消費税が関係しない返金合計金額。立替返金等。
（課税分類コード＝Ｏの取引）</t>
  </si>
  <si>
    <t>前回インボイス文書総合計金額（税込み）</t>
  </si>
  <si>
    <t>未決済の前回インボイス文書の総合計金額（税込み）</t>
  </si>
  <si>
    <t>入金済金額（消費税対象外）</t>
  </si>
  <si>
    <t>前回インボイス文書総合計金額のうち、入金済合計金額</t>
  </si>
  <si>
    <t>未決済総合計金額（消費税対象外）</t>
  </si>
  <si>
    <t>未決済総合計金額＝
前回インボイス文書総合計金額（税込み）ー入金済金額(課税対象外)＋追加請求合計額（消費税対象外）ー返金合計額（消費税対象外）</t>
  </si>
  <si>
    <t>未決済合計金額／参照文書グループ</t>
  </si>
  <si>
    <t>未決済合計金額が参照する文書に関するグループ</t>
  </si>
  <si>
    <t>未決済参照文書クラス</t>
  </si>
  <si>
    <t>未決済合計金額が参照する文書のクラス</t>
  </si>
  <si>
    <t>未決済参照文書番号</t>
  </si>
  <si>
    <t>未決済合計金額が参照する文書に記載の文書番号</t>
  </si>
  <si>
    <t>未決済参照文書発行日</t>
  </si>
  <si>
    <t>未決済合計金額が参照する文書に記載の発行日付</t>
  </si>
  <si>
    <t>未決済参照文書情報</t>
  </si>
  <si>
    <t>未決済合計金額が参照する文書に関する情報</t>
  </si>
  <si>
    <t>未決済参照文書タイプコード</t>
  </si>
  <si>
    <t>未決済合計金額が参照する文書のタイプを識別するコード</t>
  </si>
  <si>
    <t>未決済参照文書添付ファイル</t>
  </si>
  <si>
    <t>未決済合計金額の添付バイナリファイルの有無を識別するコード
なしの場合はNULL（デファクト）
ありの場合はヘッダの添付バイナリファイル識別子（UN01006015）を指定する。</t>
  </si>
  <si>
    <t>未決済参照文書サブタイプコード</t>
  </si>
  <si>
    <t>未決済合計金額が参照する文書のサブタイプを識別するコード</t>
  </si>
  <si>
    <t>統合文書取引／明細文書行グループ</t>
  </si>
  <si>
    <t>統合請求（区分３請求）で複数の文書を統合する場合に、統合する複数の文書を明細文書行として識別するグループ。
単一請求（区分」請求、区分2請求）の場合はこのグループは明細文書番号＝１のみを利用する</t>
  </si>
  <si>
    <t>1..n</t>
  </si>
  <si>
    <t>UN01005988</t>
  </si>
  <si>
    <t>明細文書行クラス</t>
  </si>
  <si>
    <t>統合文書へ統合される明細文書行のクラス</t>
  </si>
  <si>
    <t>明細文書行／明細文書グループ</t>
  </si>
  <si>
    <t>統合文書の明細文書行を構成する明細文書に関するグループ。</t>
  </si>
  <si>
    <t>UN01005953</t>
  </si>
  <si>
    <t>統合文書に統合される明細文書に関する情報からなるクラス。</t>
  </si>
  <si>
    <t>明細文書番号</t>
  </si>
  <si>
    <t>この統合文書に統合する複数の明細文書を特定し、識別するために付与した番号。
デフォルトは「１」
単一文書（区分1請求、区分２請求）の場合は非公開とし、EDIプロバイダが「１」をセットする。</t>
  </si>
  <si>
    <t>明細文書類型コード</t>
  </si>
  <si>
    <t>この明細文書の取引類型（資産譲渡、補完、返金・追加請求、相殺、調整、参照等）を識別するコード。
デフォルトは資産譲渡</t>
  </si>
  <si>
    <t>明細文書／契約グループ</t>
  </si>
  <si>
    <t>UN01005958</t>
  </si>
  <si>
    <t>明細文書契約クラス</t>
  </si>
  <si>
    <t>明細文書契約／参照受注書グループ</t>
  </si>
  <si>
    <t>明細文書が参照する受注書に関するグループ。</t>
  </si>
  <si>
    <t>明細文書参照受注書クラス</t>
  </si>
  <si>
    <t>　　</t>
  </si>
  <si>
    <t>（参照）受注書番号</t>
  </si>
  <si>
    <t>明細文書契約／参照注文書グループ</t>
  </si>
  <si>
    <t>明細文書が参照する注文書に関するグループ。</t>
  </si>
  <si>
    <t>参照注文書クラス</t>
  </si>
  <si>
    <t>（参照）注文書番号</t>
  </si>
  <si>
    <t>UN01005963</t>
  </si>
  <si>
    <t>明細文書契約／参照契約書グループ</t>
  </si>
  <si>
    <t>明細文書が参照する契約書に関するグループ。</t>
  </si>
  <si>
    <t>（参照）契約文書クラス</t>
  </si>
  <si>
    <t>（参照）契約文書番号</t>
  </si>
  <si>
    <t>明細文書／配送グループ</t>
  </si>
  <si>
    <t>明細文書の配送に関する情報からなるグループ。</t>
  </si>
  <si>
    <t>UN01005968</t>
  </si>
  <si>
    <t>明細文書の配送に関する情報からなるクラス。</t>
  </si>
  <si>
    <t>UN01005980</t>
  </si>
  <si>
    <t>明細文書配送／納入先グループ</t>
  </si>
  <si>
    <t>納入先クラス</t>
  </si>
  <si>
    <t>納入先に関する情報からなるクラス。</t>
  </si>
  <si>
    <t>納入先コード</t>
  </si>
  <si>
    <t>納入先の企業/工場・事業所・事業部門等を表す発注者が付与したコード。</t>
  </si>
  <si>
    <t>納入先国際企業コード</t>
  </si>
  <si>
    <t>納入先企業を表す国際企業コード。中小企業共通EDIでは法人番号を利用</t>
  </si>
  <si>
    <t>納入先名称</t>
  </si>
  <si>
    <t>納入先の企業/工場・事業所・事業部門等の名称</t>
  </si>
  <si>
    <t>納入先／住所グループ</t>
  </si>
  <si>
    <t>納入先企業の住所情報に関するグループ。</t>
  </si>
  <si>
    <t>納入先住所クラス</t>
  </si>
  <si>
    <t>納入先郵便番号</t>
  </si>
  <si>
    <t>納入先の郵便番号</t>
  </si>
  <si>
    <t>納入先住所1</t>
  </si>
  <si>
    <t>納入先の住所1行目</t>
  </si>
  <si>
    <t>納入先住所2</t>
  </si>
  <si>
    <t>納入先の住所2行目。</t>
  </si>
  <si>
    <t>納入先住所3</t>
  </si>
  <si>
    <t>納入先の住所3行目。</t>
  </si>
  <si>
    <t>納入先国識別子</t>
  </si>
  <si>
    <t>納入先の国ID。デフォルトは「JP」</t>
  </si>
  <si>
    <t>UN01005986</t>
  </si>
  <si>
    <t>明細文書配送／イベントグループ</t>
  </si>
  <si>
    <t>この明細文書の発送イベントのグループ</t>
  </si>
  <si>
    <t>イベントクラス</t>
  </si>
  <si>
    <t>配送にかかわるイベントのクラス</t>
  </si>
  <si>
    <t>配送日</t>
  </si>
  <si>
    <t>納入先へ発送した日時</t>
  </si>
  <si>
    <t>UN01006041</t>
  </si>
  <si>
    <t>明細文書配送／参照納品書グループ</t>
  </si>
  <si>
    <t>この明細文書が参照する納品書（出荷案内書、送り状等）のグループ</t>
  </si>
  <si>
    <t>（参照）納品書クラス</t>
  </si>
  <si>
    <t>明細文書が参照する納品書のクラス</t>
  </si>
  <si>
    <t>（参照）納品書番号</t>
  </si>
  <si>
    <t>この明細文書が参照する受注者が付番した納品書番号</t>
  </si>
  <si>
    <t>（参照）納品書タイプコード</t>
  </si>
  <si>
    <t>この明細文書が参照する納品書のタイプを識別するコード
デフォルトは「納品書」</t>
  </si>
  <si>
    <t>（参照）納品書類型コード</t>
  </si>
  <si>
    <t>この明細文書が参照する納品書の類型（適格請求書等対応、適格請求書等部分対応、適格請求書非適合）を識別するコード
デフォルトは「適格請求書非適合」</t>
  </si>
  <si>
    <t>（参照）文書サブタイプコード</t>
  </si>
  <si>
    <t>この明細文書が参照する納品書のサブタイプを識別するコード
デフォルトは「納品書」</t>
  </si>
  <si>
    <t>明細部</t>
  </si>
  <si>
    <t>UN01009669</t>
  </si>
  <si>
    <t>請求明細文書／明細行グループ</t>
  </si>
  <si>
    <t>請求明細文書の明細行に関するグループ。</t>
  </si>
  <si>
    <t>UN01009647</t>
  </si>
  <si>
    <t>明細行クラス</t>
  </si>
  <si>
    <t>明細行に関する情報からなるクラス</t>
  </si>
  <si>
    <t>明細行番号</t>
  </si>
  <si>
    <t>この文書の明細行に関する情報を特定するために付与した行番号。明細行をユニークに識別するために付番する場合は文書番号との複合キーで明細行を特定する。</t>
  </si>
  <si>
    <t>UN01014637</t>
  </si>
  <si>
    <t>明細行類型コード</t>
  </si>
  <si>
    <t>この明細行の取引類型（資産譲渡、返金・追加請求、調整等）を識別するコード。
デフォルトは「資産譲渡」</t>
  </si>
  <si>
    <t>UN01009649</t>
  </si>
  <si>
    <t>明細行／取引契約グループ</t>
  </si>
  <si>
    <t>明細行の取引契約に関するグループ</t>
  </si>
  <si>
    <t>UN01009653</t>
  </si>
  <si>
    <t>取引契約クラス</t>
  </si>
  <si>
    <t>取引契約に関する情報からなるクラス</t>
  </si>
  <si>
    <t>明細行契約／明細行参照受注書グループ</t>
  </si>
  <si>
    <t>取引契約と明細行参照受注書に関するグループ</t>
  </si>
  <si>
    <t>明細行参照受注書クラス</t>
  </si>
  <si>
    <t>明細行の参照受注書クラス</t>
  </si>
  <si>
    <t>（明細行参照）受注書番号</t>
  </si>
  <si>
    <t>この明細行が参照する受注書に記載の文書番号</t>
  </si>
  <si>
    <t>明細行契約／明細行参照注文書グループ</t>
  </si>
  <si>
    <t>取引契約と明細行参照注文書に関するグループ</t>
  </si>
  <si>
    <t>明細行参照注文書クラス</t>
  </si>
  <si>
    <t>明細行の参照注文書クラス</t>
  </si>
  <si>
    <t>（明細行参照）注文書番号</t>
  </si>
  <si>
    <t>この明細行が参照する注文書に記載の文書番号</t>
  </si>
  <si>
    <t>（明細行参照）注文書明細行番号</t>
  </si>
  <si>
    <t>この明細行が参照する注文書に記載の明細行番号</t>
  </si>
  <si>
    <t>UN01009656</t>
  </si>
  <si>
    <t>明細行契約／明細行参照文書グループ</t>
  </si>
  <si>
    <t>取引契約と明細行参照文書に関するグループ</t>
  </si>
  <si>
    <t>明細行参照文書クラス</t>
  </si>
  <si>
    <t>明細行の参照文書クラス</t>
  </si>
  <si>
    <t>（明細行参照）文書番号</t>
  </si>
  <si>
    <t>この明細行が参照する文書に記載の文書番号。
補完納品書の場合は必須</t>
  </si>
  <si>
    <t>（明細行参照）文書明細行番号</t>
  </si>
  <si>
    <t>この明細行が参照する文書に記載の文書明細行番号。デフォルトは納品書</t>
  </si>
  <si>
    <t>（明細行参照）文書タイプコード</t>
  </si>
  <si>
    <t>（明細行参照）文書添付ファイル</t>
  </si>
  <si>
    <t>この明細行が参照する文書の添付バイナリファイルの有無を識別するコード
なしの場合はNULL（デファクト）
ありの場合はヘッダの添付バイナリファイル識別子（UN01006015）を指定する。</t>
  </si>
  <si>
    <t>（明細行参照）文書類型コード</t>
  </si>
  <si>
    <t>この明細行が参照する文書の類型（適格請求書対応、適格請求書補完対応、適格請求書非適合）を識別するコード
デフォルトは「適格請求書非適合」</t>
  </si>
  <si>
    <t>（明細行参照）文書サブタイプコード</t>
  </si>
  <si>
    <t>明細行契約／契約単価グループ</t>
  </si>
  <si>
    <t>明細行の契約単価に関するグループ。</t>
  </si>
  <si>
    <t>UN01005790</t>
  </si>
  <si>
    <t>契約単価クラス</t>
  </si>
  <si>
    <t>明細行の契約単価に関する情報からなるクラス。</t>
  </si>
  <si>
    <t>UN01005791</t>
  </si>
  <si>
    <t>単価コード</t>
  </si>
  <si>
    <t>単価の区分（確定、仮単価等）を識別するコード</t>
  </si>
  <si>
    <t>UNCL5375</t>
  </si>
  <si>
    <t>契約単価</t>
  </si>
  <si>
    <t>発注者と受注者が合意した明細発注品の単価。単価基準数量と単価基準数量単位の指定に従う。
税込み、税抜きの識別はヘッダ部の「UN01013096：税計算方式」で指定（指定がない場合（デフォルト）は税抜き）。</t>
  </si>
  <si>
    <t>単価基準数量</t>
  </si>
  <si>
    <t>不定貫品目（個数でカウントできない品目）の場合：
　単価基準数量＝単価の基準となる重量・容量
定貫品目（個数でカウントできる品目）の場合：
　単価基準数量＝１（デフォルト）</t>
  </si>
  <si>
    <t>明細行／配送グループ</t>
  </si>
  <si>
    <t>明細行の配送に関するグループ</t>
  </si>
  <si>
    <t>UN01009659</t>
  </si>
  <si>
    <t>明細行納入クラス</t>
  </si>
  <si>
    <t>明細行の納入に関する情報からなるクラス</t>
  </si>
  <si>
    <t>-</t>
  </si>
  <si>
    <t>セット数量</t>
  </si>
  <si>
    <t>単位コード
UNECERec20</t>
  </si>
  <si>
    <t>バラ数量</t>
  </si>
  <si>
    <t>セット単位数量(入り数）</t>
  </si>
  <si>
    <t>●定貫品目の数量単位指定が「セット」の場合：1セット当たりのバラ数量。
●定貫品目の数量単位指定が「個」の場合：利用しない
●不定貫品目の数量単位指定の場合：
　利用しない。
●ハイブリッド品目の場合：指定した定貫品目数量単位の1単位当たりの重量等</t>
  </si>
  <si>
    <t>請求数量</t>
  </si>
  <si>
    <t>UN01009651</t>
  </si>
  <si>
    <t>明細行／決裁グループ</t>
  </si>
  <si>
    <t>明細行の決済に関するグループ</t>
  </si>
  <si>
    <t>UN01009664</t>
  </si>
  <si>
    <t>明細行決裁クラス</t>
  </si>
  <si>
    <t>明細行の決済入に関する情報からなるクラス</t>
  </si>
  <si>
    <t>明細行取引方向コード</t>
  </si>
  <si>
    <t>明細行の取引方向を識別するコード
デフォルトは「プラス」
明細行取引類型コードが「返金・追加請求」「調整」を指定場合に利用する。
金額の「プラス」「マイナス」表示を許容する場合は実装しない。</t>
  </si>
  <si>
    <t>明細行決済／明細行税グループ</t>
  </si>
  <si>
    <t>明細行決済の税に関するグループ</t>
  </si>
  <si>
    <t>明細行税クラス</t>
  </si>
  <si>
    <t>明細行の税に関する情報に関するクラス</t>
  </si>
  <si>
    <t>明細行税タイプコード</t>
  </si>
  <si>
    <t>明細行課税分類譲渡資産金額（税抜き）</t>
  </si>
  <si>
    <t>この明細行の課税分類（明細行課税分類コード／税率）毎の税抜き譲渡資産金額（契約単価×請求数量）
契約単価×数量で指定できない場合は金額</t>
  </si>
  <si>
    <t>明細行課税分類コード</t>
  </si>
  <si>
    <t>この明細行の消費税の課税分類（標準税率、軽減税率、不課税、非課税、免税等）を識別するコード</t>
  </si>
  <si>
    <t>明細行課税分類名</t>
  </si>
  <si>
    <t>消費税の課税分類（標準税率、軽減税率、不課税、非課税、免税等）の名称</t>
  </si>
  <si>
    <t>明細行税率</t>
  </si>
  <si>
    <t>この明細行の課税分類区分を識別するため、明細行課税分類コードと組み合わせて利用する。</t>
  </si>
  <si>
    <t>明細行課税分類譲渡資産金額(税込み)</t>
  </si>
  <si>
    <t>この明細行の課税分類毎の税額を含む譲渡資産金額</t>
  </si>
  <si>
    <t>明細行適用税制識別子</t>
  </si>
  <si>
    <t>この明細行取引の税制年度を識別するID
デフォルトは「2019」（2019年度税制）</t>
  </si>
  <si>
    <t>明細行決裁／返金・追加請求グループ</t>
  </si>
  <si>
    <t>明細行の返金・追加請求に関するグループ</t>
  </si>
  <si>
    <t>明細行返金・追加請求クラス</t>
  </si>
  <si>
    <t>明細行返金・追加請求のクラス</t>
  </si>
  <si>
    <t>この明細行が返金か、追加請求（チャージ）かを識別するコード。
デフォルトは返金</t>
  </si>
  <si>
    <t>明細行返金・追加請求理由コード</t>
  </si>
  <si>
    <t>UNCL5189</t>
  </si>
  <si>
    <t>明細行返金・追加請求理由</t>
  </si>
  <si>
    <t>この明細行の返金・追加請求理由（内容）の説明</t>
  </si>
  <si>
    <t>明細行／取引期間グループ</t>
  </si>
  <si>
    <t>明細行の取引期間に関するグループ</t>
  </si>
  <si>
    <t>明細行取引期間クラス</t>
  </si>
  <si>
    <t>明細行の取引期間に関する情報からなるクラス</t>
  </si>
  <si>
    <t>明細行取引開始日</t>
  </si>
  <si>
    <t>この明細行の取引開始日</t>
  </si>
  <si>
    <t>明細行取引終了日</t>
  </si>
  <si>
    <t>この明細行の取引終了日</t>
  </si>
  <si>
    <t>明細行／取引品目グループ</t>
  </si>
  <si>
    <t>明細行の取引品目に関するグループ</t>
  </si>
  <si>
    <t>取引品目クラス</t>
  </si>
  <si>
    <t>取引品目に関する情報からなるクラス。</t>
  </si>
  <si>
    <t>品目コード</t>
  </si>
  <si>
    <t>品名を特定するために付与したコード</t>
  </si>
  <si>
    <t>品名</t>
  </si>
  <si>
    <t>この取引の品名。</t>
  </si>
  <si>
    <t>品目摘要</t>
  </si>
  <si>
    <t>この取引品目内容を文字で説明したもの</t>
  </si>
  <si>
    <t>UN01005818</t>
  </si>
  <si>
    <t>品目タイプコード</t>
  </si>
  <si>
    <t>品目のタイプ（定貫品目、不定貫品目、ハイブリッド品目）を識別するコード
デフォルトは定貫品目</t>
  </si>
  <si>
    <t>国連CEFACT／BIE辞書</t>
  </si>
  <si>
    <t>中小企業共通EDIメッセージ辞書・BIE表</t>
  </si>
  <si>
    <t>共通EDI
マッピング</t>
  </si>
  <si>
    <t>JP-PINTv0.9
マッピング</t>
  </si>
  <si>
    <t>行番号</t>
  </si>
  <si>
    <t>ヘッダ部/明細部</t>
  </si>
  <si>
    <t>UN _CCL_ID</t>
  </si>
  <si>
    <t>項目種</t>
  </si>
  <si>
    <t>DEN（Dictionary Entry Name）</t>
  </si>
  <si>
    <t>項目名</t>
  </si>
  <si>
    <t>項目定義</t>
  </si>
  <si>
    <t>繰返し</t>
  </si>
  <si>
    <t>制定/
改定</t>
  </si>
  <si>
    <t>コード表管理者名</t>
  </si>
  <si>
    <t>区分３
統合請求</t>
  </si>
  <si>
    <t>区分２
単一請求</t>
  </si>
  <si>
    <t>区分１
共通コア
請求</t>
  </si>
  <si>
    <t>統合請求書</t>
  </si>
  <si>
    <t>受注者が発注者に交付する月締め統合請求文書（メッセージ）</t>
  </si>
  <si>
    <t>CI_ Exchanged Document_ Context. Scenario_ Specified. CI_ Document Context_ Parameter</t>
  </si>
  <si>
    <t>CIIH_ Exchanged_ Document. Details</t>
  </si>
  <si>
    <t>インボイス文書履歴番号</t>
  </si>
  <si>
    <t>インボイス文書の変更履歴を管理する番</t>
  </si>
  <si>
    <t>CIIH_ Exchanged_ Document. Category. Code</t>
  </si>
  <si>
    <t>CIIH_ Exchanged_ Document. Subtype. Code</t>
  </si>
  <si>
    <t>CIIH_ Exchanged_ Document. Reference. CI_ Referenced_ Document</t>
  </si>
  <si>
    <t>（ヘッダ参照）文書履歴番号</t>
  </si>
  <si>
    <t>インボイス文書が参照する文書の変更履歴を管理する番号。</t>
  </si>
  <si>
    <t>JPS2200015</t>
  </si>
  <si>
    <t>CIIH_ Exchanged_ Document. Attached. Specified_ Binary File</t>
  </si>
  <si>
    <t>CI_ Trade_ Party. Registered_ Identification. Identifier</t>
  </si>
  <si>
    <t>CI_ Trade_ Contact. Telephone. CI_ Universal_ Communication</t>
  </si>
  <si>
    <t>CI_ Universal_ Communication. Details</t>
  </si>
  <si>
    <t>CI_ Universal_ Communication. Complete Number. Text</t>
  </si>
  <si>
    <t>CI_ Trade_ Contact. Fax. CI_ Universal_ Communication</t>
  </si>
  <si>
    <t xml:space="preserve"> 　</t>
  </si>
  <si>
    <t>CI_ Trade_ Contact. Email_ URI. CI_ Universal_ Communication</t>
  </si>
  <si>
    <t>CI_ Universal_ Communication. URI. Identifier</t>
  </si>
  <si>
    <t>CIIH_ Supply Chain_ Trade Agreement. Specified. Procuring_ Project</t>
  </si>
  <si>
    <t>Procuring_ Project. Details</t>
  </si>
  <si>
    <t>Procuring_ Project. Name. Text</t>
  </si>
  <si>
    <t>インボイス文書決済／請求先グループ</t>
  </si>
  <si>
    <t>請求先にかかわるグループ</t>
  </si>
  <si>
    <t>請求先に関する情報からなるクラス。</t>
  </si>
  <si>
    <t>請求を受ける企業等を表すコード。</t>
  </si>
  <si>
    <t>請求先国際企業コード</t>
  </si>
  <si>
    <t>請求を受ける企業等を表す法人コード。中小企業共通EDIは法人番号を利用</t>
  </si>
  <si>
    <t>請求先名称</t>
  </si>
  <si>
    <t>請求を受ける企業等の名称</t>
  </si>
  <si>
    <t>請求先連絡先クラス</t>
  </si>
  <si>
    <t>請求先部門コード</t>
  </si>
  <si>
    <t>請求先の部門を表すコード。</t>
  </si>
  <si>
    <t>請求先担当名</t>
  </si>
  <si>
    <t>請求先の担当者の名称</t>
  </si>
  <si>
    <t>請求先部門名</t>
  </si>
  <si>
    <t>請求先の部門を表す名称</t>
  </si>
  <si>
    <t>請求先担当コード</t>
  </si>
  <si>
    <t>請求先個人を表すコード</t>
  </si>
  <si>
    <t>請求先電話番号</t>
  </si>
  <si>
    <t>請求先の電話番号。</t>
  </si>
  <si>
    <t>請求先FAX番号</t>
  </si>
  <si>
    <t>請求先のFAX番号</t>
  </si>
  <si>
    <t>請求先メールアドレス</t>
  </si>
  <si>
    <t>請求先の電子メールアドレス。</t>
  </si>
  <si>
    <t>請求先／住所グループ</t>
  </si>
  <si>
    <t>請求先の住所に関するグループ。</t>
  </si>
  <si>
    <t>請求先住所クラス</t>
  </si>
  <si>
    <t>請求先住所に関する情報からなるクラス。</t>
  </si>
  <si>
    <t>請求先郵便番号</t>
  </si>
  <si>
    <t>請求先の郵便番号。</t>
  </si>
  <si>
    <t>請求先住所1</t>
  </si>
  <si>
    <t>請求先の住所1行目。</t>
  </si>
  <si>
    <t>請求先住所2</t>
  </si>
  <si>
    <t>請求先の住所2行目。</t>
  </si>
  <si>
    <t>請求先住所3</t>
  </si>
  <si>
    <t>請求先の住所3行目。</t>
  </si>
  <si>
    <t>請求先国識別子</t>
  </si>
  <si>
    <t>請求先の国ID。デフォルトは「JP」</t>
  </si>
  <si>
    <t>インボイス文書決済／支払先グループ</t>
  </si>
  <si>
    <t>支払先にかかわる情報</t>
  </si>
  <si>
    <t>支払先クラス</t>
  </si>
  <si>
    <t>支払先に関する情報からなるクラス。</t>
  </si>
  <si>
    <t>支払先コード</t>
  </si>
  <si>
    <t>支払先のコード。</t>
  </si>
  <si>
    <t>支払先国際企業コード</t>
  </si>
  <si>
    <t>支払先の国際企業コード。中小企業共通EDIでは法人番号を利用</t>
  </si>
  <si>
    <t>支払先名称</t>
  </si>
  <si>
    <t>支払先の企業等を表す名称。</t>
  </si>
  <si>
    <t>支払先連絡先クラス</t>
  </si>
  <si>
    <t>支払先部門コード</t>
  </si>
  <si>
    <t>支払先の支払先部門を表すコード。</t>
  </si>
  <si>
    <t>支払先担当名</t>
  </si>
  <si>
    <t>支払先個人の、文字で表現された名前。</t>
  </si>
  <si>
    <t>支払先部門名</t>
  </si>
  <si>
    <t>支払先の請求部門の名称。</t>
  </si>
  <si>
    <t>支払先担当コード</t>
  </si>
  <si>
    <t>支払先個人を表すコード</t>
  </si>
  <si>
    <t>支払先電話番号</t>
  </si>
  <si>
    <t>支払先の電話番号。</t>
  </si>
  <si>
    <t>支払先FAX番号</t>
  </si>
  <si>
    <t>支払先のFAX番号</t>
  </si>
  <si>
    <t>支払先メールアドレス</t>
  </si>
  <si>
    <t>支払先の電子メールアドレス。</t>
  </si>
  <si>
    <t>支払先／住所グループ</t>
  </si>
  <si>
    <t>支払先の住所に関するグループ。</t>
  </si>
  <si>
    <t>支払先住所クラス</t>
  </si>
  <si>
    <t>支払先住所に関する情報からなるクラス。</t>
  </si>
  <si>
    <t>支払先郵便番号</t>
  </si>
  <si>
    <t>支払先の郵便番号。</t>
  </si>
  <si>
    <t>支払先住所1</t>
  </si>
  <si>
    <t>支払先の住所1行目。</t>
  </si>
  <si>
    <t>支払先住所2</t>
  </si>
  <si>
    <t>支払先の住所2行目。</t>
  </si>
  <si>
    <t>支払先住所3</t>
  </si>
  <si>
    <t>支払先の住所3行目。</t>
  </si>
  <si>
    <t>支払先国識別子</t>
  </si>
  <si>
    <t>支払先の国ID。デフォルトは「JP」</t>
  </si>
  <si>
    <t>UN01005919</t>
  </si>
  <si>
    <t>インボイス文書決済／支払人グループ</t>
  </si>
  <si>
    <t>支払人にかかわる情報</t>
  </si>
  <si>
    <t>支払人に関する情報からなるクラス。</t>
  </si>
  <si>
    <t>支払人国際企業コード</t>
  </si>
  <si>
    <t>支払人の国際企業コード。中小企業共通EDIでは法人番号を利用</t>
  </si>
  <si>
    <t>支払人名称</t>
  </si>
  <si>
    <t>支払人の企業等を表す名称。</t>
  </si>
  <si>
    <t>支払人連絡先クラス</t>
  </si>
  <si>
    <t>支払人部門コード</t>
  </si>
  <si>
    <t>支払人の支払人部門を表すコード。</t>
  </si>
  <si>
    <t>支払人担当名</t>
  </si>
  <si>
    <t>支払人部門名</t>
  </si>
  <si>
    <t>支払人の請求部門の名称。</t>
  </si>
  <si>
    <t>支払人担当コード</t>
  </si>
  <si>
    <t>支払人個人を表すコード</t>
  </si>
  <si>
    <t>支払人電話番号</t>
  </si>
  <si>
    <t>支払人の電話番号。</t>
  </si>
  <si>
    <t>支払人FAX番号</t>
  </si>
  <si>
    <t>支払人のFAX番号</t>
  </si>
  <si>
    <t>支払人メールアドレス</t>
  </si>
  <si>
    <t>支払人の電子メールアドレス。</t>
  </si>
  <si>
    <t>支払人／住所グループ</t>
  </si>
  <si>
    <t>支払人の住所に関するグループ。</t>
  </si>
  <si>
    <t>支払人住所クラス</t>
  </si>
  <si>
    <t>支払人住所に関する情報からなるクラス。</t>
  </si>
  <si>
    <t>支払人郵便番号</t>
  </si>
  <si>
    <t>支払人の郵便番号。</t>
  </si>
  <si>
    <t>支払人住所1</t>
  </si>
  <si>
    <t>支払人の住所1行目。</t>
  </si>
  <si>
    <t>支払人住所2</t>
  </si>
  <si>
    <t>支払人の住所2行目。</t>
  </si>
  <si>
    <t>支払人住所3</t>
  </si>
  <si>
    <t>支払人の住所3行目。</t>
  </si>
  <si>
    <t>支払人国識別子</t>
  </si>
  <si>
    <t>支払人の国ID。デフォルトは「JP」</t>
  </si>
  <si>
    <t>インボイス文書決済／請求者為替グループ</t>
  </si>
  <si>
    <t>請求に関する為替に関するグループ</t>
  </si>
  <si>
    <t>UN01005738</t>
  </si>
  <si>
    <t>請求為替クラス</t>
  </si>
  <si>
    <t>請求為替に関する情報からなるクラス</t>
  </si>
  <si>
    <t>CI_ Trade_ Currency Exchange. Source Currency. Code</t>
  </si>
  <si>
    <t>CI_ Trade_ Currency Exchange. Target Currency. Code</t>
  </si>
  <si>
    <t>為替における交換先通貨を表すコード</t>
  </si>
  <si>
    <t>為替交換のレート</t>
  </si>
  <si>
    <t>UN01005745</t>
  </si>
  <si>
    <t>為替交換レートの適用日。</t>
  </si>
  <si>
    <t>インボイス文書決済／支払者為替グループ</t>
  </si>
  <si>
    <t>支払いに関する為替に関するグループ</t>
  </si>
  <si>
    <t>支払為替クラス</t>
  </si>
  <si>
    <t>支払為替に関する情報からなるクラス</t>
  </si>
  <si>
    <t>CIIH_ Supply Chain_ Trade Settlement. Specified. CI_ Trade Settlement_ Payment Means</t>
  </si>
  <si>
    <t>CI_ Trade Settlement_ Payment Means.Paid. Amount</t>
  </si>
  <si>
    <t>CI_ Trade Settlement_ Payment Means. Payee_ Party. CI_ Creditor_ Financial Account</t>
  </si>
  <si>
    <t>CI_ Creditor_ Financial Account. Details</t>
  </si>
  <si>
    <t>CI_ Creditor_ Financial Account. Account Name. Text</t>
  </si>
  <si>
    <t>CI_ Creditor_ Financial Account. Type. Code</t>
  </si>
  <si>
    <t>CI_ Trade Settlement_ Payment Means. Payee_ Specified. CI_ Creditor_ Financial Institution</t>
  </si>
  <si>
    <t>CI_ Creditor_ Financial Institution. Details</t>
  </si>
  <si>
    <t>CI_ Creditor_ Financial Institution. Japan Financial Institution Common_ Identification. Identifier</t>
  </si>
  <si>
    <t>CI_ Creditor_ Financial Institution. Sub-Division. Branch_ Financial Institution</t>
  </si>
  <si>
    <t>Branch_ Financial Institution. Details</t>
  </si>
  <si>
    <t>CI_ Trade Settlement_ Payment Means. Applicable. Trade Settlement_ Financial Card</t>
  </si>
  <si>
    <t>Trade Settlement_ Financial Card. Details</t>
  </si>
  <si>
    <t>Trade Settlement_ Financial Card. Identification. Identifier</t>
  </si>
  <si>
    <t>Trade Settlement_ Financial Card. Cardholder Name. Text</t>
  </si>
  <si>
    <t>CIIH_ Supply Chain_ Trade Settlement. Specified. CI_ Trade_ Allowance Charge</t>
  </si>
  <si>
    <t>CIIH_ Supply Chain_ Trade Settlement. Applicable. CI_ Trade_ Tax</t>
  </si>
  <si>
    <t xml:space="preserve">CI_ Trade_ Tax. Basis. Amount  </t>
  </si>
  <si>
    <t>CI_ Trade_ Tax. Rate_ Applicable. Percent</t>
  </si>
  <si>
    <t>CI_ Trade_ Tax. Grand Total. Amount</t>
  </si>
  <si>
    <t>CIIH_ Supply Chain_ Trade Settlement. Specified. CI_ Trade_ Payment Terms</t>
  </si>
  <si>
    <t>CI_ Trade_ Payment Terms. Details</t>
  </si>
  <si>
    <t>CI_ Trade_ Payment Terms. Type. Code</t>
  </si>
  <si>
    <t>CIIH_ Supply Chain_ Trade Settlement. Specified. CIIH_ Trade Settlement_ Monetary Summation</t>
  </si>
  <si>
    <t>CIIH_ Trade Settlement_ Monetary Summation. Charge Total. Amount</t>
  </si>
  <si>
    <t>CIIH_ Trade Settlement_ Monetary Summation. Allowance Total. Amount</t>
  </si>
  <si>
    <t>CIIH_ Trade Settlement_ Monetary Summation. Due Payable. Amount</t>
  </si>
  <si>
    <t>CIIH_ Trade Settlement_ Monetary Summation. Net_ Line Total. Amount</t>
  </si>
  <si>
    <t>CIIH_ Trade Settlement_ Monetary Summation. Including Taxes_ Line Total. Amount</t>
  </si>
  <si>
    <t>CIIH_ Supply Chain_ Trade Settlement. Specified. CI_ Financial_ Adjustment</t>
  </si>
  <si>
    <t>CI_ Financial_ Adjustment. Details</t>
  </si>
  <si>
    <t>CI_ Financial_ Adjustment. Reason. Text</t>
  </si>
  <si>
    <t>CI_ Financial_ Adjustment. Direction. Code</t>
  </si>
  <si>
    <t>この調整で修正インボイスが参照する文書の変更履歴を管理する番号。</t>
  </si>
  <si>
    <t>JPS2200016</t>
  </si>
  <si>
    <t>CIIH_ Supply Chain_ Trade Settlement. Outstanding. CIIH_ Trade Settlement_ Monetary Summation</t>
  </si>
  <si>
    <t>JPS2200017</t>
  </si>
  <si>
    <t>CIIH_ Trade Settlement_ Monetary Summation. Reference. CI_ Referenced_ Document</t>
  </si>
  <si>
    <t>未決済参照文書履歴番号</t>
  </si>
  <si>
    <t>未決済合計金額が参照する文書の変更履歴を管理する番号。</t>
  </si>
  <si>
    <t xml:space="preserve">　 </t>
  </si>
  <si>
    <t xml:space="preserve"> ○</t>
  </si>
  <si>
    <t>CIIL_ Document Line_ Document. Category. Code</t>
  </si>
  <si>
    <t>CIIL_ Document Line_ Document. Included. CI_ Note</t>
  </si>
  <si>
    <t>明細文書／注釈グループ</t>
  </si>
  <si>
    <t>明細文書の注釈に関するグループ</t>
  </si>
  <si>
    <t>明細文書の注釈を記述するクラス</t>
  </si>
  <si>
    <t>明細文書注釈表題</t>
  </si>
  <si>
    <t>明細文書の注釈内容の表題を示す。</t>
  </si>
  <si>
    <t>明細文書注釈内容</t>
  </si>
  <si>
    <t>明細文書の注釈表題毎の内容情報を入力するフリースペース。</t>
  </si>
  <si>
    <t>明細文書注釈識別子</t>
  </si>
  <si>
    <t>明細文書注釈の識別番号</t>
  </si>
  <si>
    <t>CIIL_ Document Line_ Document. Reference. CI_ Referenced_ Document</t>
  </si>
  <si>
    <t>明細文書／統合明細文書グループ</t>
  </si>
  <si>
    <t>この統合文書が統合する明細文書に関するグループ。
文書タイプが「統合文書」を指定する場合にこのグループは必須。「単一文書」を指定する場合はこのグループは実装しない。</t>
  </si>
  <si>
    <t>明細統合文書クラス</t>
  </si>
  <si>
    <t>この統合文書が統合する明細文書に関する情報からなるクラス</t>
  </si>
  <si>
    <t>統合明細文書番号</t>
  </si>
  <si>
    <t>この統合文書が統合する明細文書の文書番号</t>
  </si>
  <si>
    <t>統合明細文書発行日</t>
  </si>
  <si>
    <t>この統合文書が統合する明細文書の発行日</t>
  </si>
  <si>
    <t>統合明細文書履歴番号</t>
  </si>
  <si>
    <t>この統合文書が統合する明細文書の変更履歴を管理する番号。</t>
  </si>
  <si>
    <t>統合明細文書タイプコード</t>
  </si>
  <si>
    <t>この統合文書が統合する明細文書の文書タイプを識別するコード</t>
  </si>
  <si>
    <t>統合明細文書サブタイプコード</t>
  </si>
  <si>
    <t>この統合文書が統合する明細文書の文書サブタイプを識別するコード</t>
  </si>
  <si>
    <t>明細文書契約が参照する受注書に関する情報からなるクラス。</t>
  </si>
  <si>
    <t>この明細文書が参照する受注書に記載の文書番号</t>
  </si>
  <si>
    <t>（参照）受注書履歴番号</t>
  </si>
  <si>
    <t>この明細文書が参照する受注書の変更履歴を管理する番号。</t>
  </si>
  <si>
    <t>明細文書参照注文書クラス</t>
  </si>
  <si>
    <t>明細文書が参照する注文書に関する情報からなるクラス。</t>
  </si>
  <si>
    <t>この明細文書が参照する注文書に記載の文書番号。注文履歴番号(枝番)を利用している場合は「注文番号＋注文履歴番号」に変換する</t>
  </si>
  <si>
    <t>（参照）注文書履歴番号</t>
  </si>
  <si>
    <t>この明細文書が参照する注文書の変更履歴を管理する番号。</t>
  </si>
  <si>
    <t>明細文書が参照する契約文書に関る情報からなるクラス。</t>
  </si>
  <si>
    <t>この明細文書が参照する契約書に記載の文書番号</t>
  </si>
  <si>
    <t>（参照）契約書履歴番号</t>
  </si>
  <si>
    <t>この文書が参照する契約書の変更履歴を管理する番号。</t>
  </si>
  <si>
    <t>CIIL_ Supply Chain_ Trade Line Item. Specified. CIIL_ Supply Chain_ Trade Delivery</t>
  </si>
  <si>
    <t>この明細文書の納入先に関するグループ</t>
  </si>
  <si>
    <t>（参照）納品書履歴番号</t>
  </si>
  <si>
    <t>この明細文書が参照する納品書の変更履歴を管理する番号。</t>
  </si>
  <si>
    <t>UN01005992</t>
  </si>
  <si>
    <t>CIIL_ Supply Chain_ Trade Line Item. Specified. CIIL_ Supply Chain_ Trade Settlement</t>
  </si>
  <si>
    <t>明細文書の決済に関するグループ。
文書タイプが「統合文書」を指定する場合にこのグループは任意。「単一文書」を指定する場合はこのグループは実装しない</t>
  </si>
  <si>
    <t>UN01005994</t>
  </si>
  <si>
    <t>CIIL_ Supply Chain_ Trade Settlement. Details</t>
  </si>
  <si>
    <t>CIIL_ Supply Chain_ Trade Settlement. Direction. Code</t>
  </si>
  <si>
    <t>明細文書取引方向コード</t>
  </si>
  <si>
    <t>この明細文書の取引方向を識別するコード
デフォルトは「プラス」</t>
  </si>
  <si>
    <t>明細文書文書決済／明細文書返金・追加請求グループ</t>
  </si>
  <si>
    <t>明細文書の明細文書返金・追加請求のグループ</t>
  </si>
  <si>
    <t>明細文書返金・追加請求クラス</t>
  </si>
  <si>
    <t>明細文書返金・追加請求識別コード</t>
  </si>
  <si>
    <t>明細文書返金・追加請求税クラス</t>
  </si>
  <si>
    <t>UN01005996</t>
  </si>
  <si>
    <t>CIIL_ Supply Chain_ Trade Settlement. Applicable. CI_ Trade_ Tax</t>
  </si>
  <si>
    <t>明細文書決済／明細文書税グループ</t>
  </si>
  <si>
    <t>明細文書の税に関するグループ。
文書タイプが「統合文書」を指定する場合にこのグループは必須。「単一文書」を指定する場合はこのグループは実装しない。</t>
  </si>
  <si>
    <t>明細文書税クラス</t>
  </si>
  <si>
    <t>明細文書の税に関する情報からなるクラス</t>
  </si>
  <si>
    <t>明細文書課税分類税額</t>
  </si>
  <si>
    <t>明細文書税タイプコード</t>
  </si>
  <si>
    <t>明細文書課税分類譲渡資産合計金額（税抜き）</t>
  </si>
  <si>
    <t>明細行の課税分類毎の税抜き譲渡資産金額の合計金額
明細文書譲渡資産総合計金額（税抜き）＝∑明細行譲渡資産金額（税抜き）</t>
  </si>
  <si>
    <t>明細文書課税分類コード</t>
  </si>
  <si>
    <t>明細文書の課税分類（標準税率、軽減税率、不課税、非課税、免税等）を識別するコード</t>
  </si>
  <si>
    <t>明細文書課税分類名</t>
  </si>
  <si>
    <t>明細文書の課税分類（標準税率、軽減税率、不課税、非課税、免税等）の名称</t>
  </si>
  <si>
    <t>明細文書税率</t>
  </si>
  <si>
    <t>明細文書ヘッダの課税分類毎の税額計算のための率。</t>
  </si>
  <si>
    <t>明細文書課税分類譲渡資産合計金額(税込み)</t>
  </si>
  <si>
    <t>明細行の課税分類毎の税額を含む譲渡資産金額の合計金額</t>
  </si>
  <si>
    <t>明細文書税計算方式</t>
  </si>
  <si>
    <t>明細文書の金額の税込み、税抜きを指定。
デフォルトは「税抜き」</t>
  </si>
  <si>
    <t>明細文書適用税制識別子</t>
  </si>
  <si>
    <t>UN01005997</t>
  </si>
  <si>
    <t>明細文書決済／取引期間グループ</t>
  </si>
  <si>
    <t>明細文書の取引期間に関するグループ</t>
  </si>
  <si>
    <t>明細文書取引期間クラス</t>
  </si>
  <si>
    <t>取引期間に関する情報からなるクラス</t>
  </si>
  <si>
    <t>明細文書取引開始日</t>
  </si>
  <si>
    <t>この明細文書の取引開始日</t>
  </si>
  <si>
    <t>明細文書取引終了日</t>
  </si>
  <si>
    <t>この明細文書の取引終了日</t>
  </si>
  <si>
    <t>明細文書決済／合計金額グループ</t>
  </si>
  <si>
    <t>明細文書の合計金額に関するグループ。
文書タイプが「統合文書」を指定する場合にこのグループを実装。「単一文書」を指定する場合はこのグループは実装しない。</t>
  </si>
  <si>
    <t>UN01006006</t>
  </si>
  <si>
    <t>明細文書合計金額に関する情報からなるクラス</t>
  </si>
  <si>
    <t>明細文書合計税額</t>
  </si>
  <si>
    <t>明細文書の合計税額
統合請求書パターン１・パターン2の場合は明細文書の税額計算は行わない</t>
  </si>
  <si>
    <t>明細文書合計金額(税抜き)</t>
  </si>
  <si>
    <t>明細文書明細行の合計金額（税抜き）</t>
  </si>
  <si>
    <t>明細文書合計金額(税込み)</t>
  </si>
  <si>
    <t>明細文書明細行の合計金額（税込み）</t>
  </si>
  <si>
    <t>CIIL_ Trade Settlement_ Monetary Summation. Grand Total. Amount</t>
  </si>
  <si>
    <t>明細文書総合計金額</t>
  </si>
  <si>
    <t>明細文書の総合計金額（税込み）
=明細文書合計金額（税抜き）＋明細文書合計税額</t>
  </si>
  <si>
    <t>UN01006003</t>
  </si>
  <si>
    <t>明細文書決済／調整グループ</t>
  </si>
  <si>
    <t>明細文書の調整に関するグループ
調整ユースケースで文書タイプが「統合文書」を指定する場合にこのグループは必須。「単一文書」を指定する場合はこのグループは実装しない。</t>
  </si>
  <si>
    <t>明細文書調整クラス</t>
  </si>
  <si>
    <t>明細文書の調整に関する情報からなるクラス</t>
  </si>
  <si>
    <t>明細文書調整理由コード</t>
  </si>
  <si>
    <t>調明細文書の整理由を示す識別コード</t>
  </si>
  <si>
    <t>明細文書調整理由</t>
  </si>
  <si>
    <t>明細文書の調整理由を文字で表現した内容</t>
  </si>
  <si>
    <t>明細文書調整金額</t>
  </si>
  <si>
    <t>明細文書の調整金額
'=（修正インボイス明細金額ー前回インボイス明細金額）</t>
  </si>
  <si>
    <t>明細文書調整取引方向コード</t>
  </si>
  <si>
    <t>明細文書調整金額、および税額の＋ーを識別するコード
調整ユースケースでは必須</t>
  </si>
  <si>
    <t>明細文書調整／修正インボイス参照文書グループ</t>
  </si>
  <si>
    <t>明細文書の調整で修正インボイス文書が参照する文書に関するグループ</t>
  </si>
  <si>
    <t>修正インボイス参照明細文書クラス</t>
  </si>
  <si>
    <t>この明細文書調整で修正インボイス文書が参照する文書のクラス</t>
  </si>
  <si>
    <t>（明細文書調整）修正インボイス参照文書番号</t>
  </si>
  <si>
    <t>この明細文書調整で修正インボイス文書が参照する文書に記載の文書番号</t>
  </si>
  <si>
    <t>（明細文書調整）修正インボイス参照文書発行日</t>
  </si>
  <si>
    <t>この明細文書調整で修正インボイスが参照する文書に記載の発行日付</t>
  </si>
  <si>
    <t xml:space="preserve">（明細文書調整）修正インボイス参照文書参照タイプコード
</t>
  </si>
  <si>
    <t>この明細文書調整で修正インボイスが参照する文書の参照タイプを識別するコード
デフォルトは前回インボイス参照</t>
  </si>
  <si>
    <t>UNCL1153</t>
  </si>
  <si>
    <t>（明細文書調整）修正インボイス参照文書履歴番号</t>
  </si>
  <si>
    <t>この明細文書調整で修正インボイスが参照する文書の変更履歴を管理する番号。</t>
  </si>
  <si>
    <t>（明細文書調整）修正インボイス参照文書タイプコード</t>
  </si>
  <si>
    <t>この明細文書調整で修正インボイ文書が参照する文書のタイプを識別するコード</t>
  </si>
  <si>
    <t>（明細文書調整）修正インボイス参照文書サブタイプコード</t>
  </si>
  <si>
    <t>この明細文書調整で修正インボイ文書が参照する文書のサブタイプを識別するコード</t>
  </si>
  <si>
    <t>明細文書調整／調整税グループ</t>
  </si>
  <si>
    <t>明細文書の調整税クラスに関するグループ</t>
  </si>
  <si>
    <t>明細文書調整税クラス</t>
  </si>
  <si>
    <t>明細文書調整の税クラス</t>
  </si>
  <si>
    <t>明細文書調整税額</t>
  </si>
  <si>
    <t>明細文書の調整税額
＝明細文書課税分類税額ー明細文書調整参照文書課税分類税額</t>
  </si>
  <si>
    <t>明細文書調整税率</t>
  </si>
  <si>
    <t>明細文書調整の税率</t>
  </si>
  <si>
    <t>明細文書調整課税分類コード</t>
  </si>
  <si>
    <t>明細文書調整の課税分類コード</t>
  </si>
  <si>
    <t>UN01006004</t>
  </si>
  <si>
    <t>明細文書決済／参照インボイス文書グループ</t>
  </si>
  <si>
    <t>明細文書決済の参照インボイス文書に関するグループ</t>
  </si>
  <si>
    <t>明細文書参照インボイス文書クラス</t>
  </si>
  <si>
    <t>明細文書が参照するインボイス文書クラス</t>
  </si>
  <si>
    <t>明細文書参照インボイス文書番号</t>
  </si>
  <si>
    <t>この明細文書が参照するインボイス文書に記載の文書番号</t>
  </si>
  <si>
    <t>明細文書参照インボイス文書発行日</t>
  </si>
  <si>
    <t>この明細文書が参照するインボイス文書に記載の発行日付</t>
  </si>
  <si>
    <t>明細文書参照インボイス文書履歴番号</t>
  </si>
  <si>
    <t>この明細文書が参照するインボイス文書の変更履歴を管理する番号。</t>
  </si>
  <si>
    <t>明細文書参照インボイス文書タイプ</t>
  </si>
  <si>
    <t>この明細文書が参照するインボイス文書のタイプを識別するコード</t>
  </si>
  <si>
    <t>明細文書参照インボイス文書サブタイプ</t>
  </si>
  <si>
    <t>この明細文書が参照するインボイス文書のサブタイプを識別するコード</t>
  </si>
  <si>
    <t>明細文書決済／付加文書グループ</t>
  </si>
  <si>
    <t>明細文書決済の付加文書に関するグループ</t>
  </si>
  <si>
    <t>明細文書付加文書クラス</t>
  </si>
  <si>
    <t>明細文書の付加文書クラス</t>
  </si>
  <si>
    <t>明細文書付加文書番号</t>
  </si>
  <si>
    <t>この明細文書付加文書の文書番号</t>
  </si>
  <si>
    <t>明細文書参照付加文書発行日</t>
  </si>
  <si>
    <t>この明細文書付加文書に記載の発行日付</t>
  </si>
  <si>
    <t>明細文書付加文書履歴番号</t>
  </si>
  <si>
    <t>明細文書付加文書タイプ</t>
  </si>
  <si>
    <t>明細文書付加文書添付ファイル</t>
  </si>
  <si>
    <t>明細文書付加文書サブタイプコード</t>
  </si>
  <si>
    <t>CIIL_ Supply Chain_ Trade Line Item. Subordinate. CIILB_ Subordinate_ Trade Line Item</t>
  </si>
  <si>
    <t>CIILB_ Subordinate_ Trade Line Item. Details</t>
  </si>
  <si>
    <t>CIILB_ Subordinate_ Trade Line Item. Identification. Identifier</t>
  </si>
  <si>
    <t>CIILB_ Subordinate_ Trade Line Item. Category. Code</t>
  </si>
  <si>
    <t>CIILB_ Subordinate_ Trade Line Item. Specified. CIILB_ Supply Chain_ Trade Agreement</t>
  </si>
  <si>
    <t>CIILB_ Supply Chain_ Trade Agreement. Seller Order_ Referenced. CI_ Referenced_ Document</t>
  </si>
  <si>
    <t>（明細行参照）受注書明細行番号</t>
  </si>
  <si>
    <t>この明細行が参照する受注書に記載の明細行番号</t>
  </si>
  <si>
    <t>（明細行参照）受注書履歴番号</t>
  </si>
  <si>
    <t>この明細行が参照する受注書の変更履歴を管理する番号。</t>
  </si>
  <si>
    <t>（明細行参照）注文書履歴番号</t>
  </si>
  <si>
    <t>この明細行が参照する注文書の変更履歴を管理する番号。</t>
  </si>
  <si>
    <t>CIILB_ Supply Chain_ Trade Agreement. Additional_ Referenced. CI_ Referenced_ Document</t>
  </si>
  <si>
    <t>（明細行参照）文書履歴番号</t>
  </si>
  <si>
    <t>この明細行が参照する文書の変更履歴を管理する番号。</t>
  </si>
  <si>
    <t>CIILB_ Supply Chain_ Trade Agreement. Net Price_ Product. CI_ Trade_ Price</t>
  </si>
  <si>
    <t>CI_ Trade_ Price. Charge. Amount</t>
  </si>
  <si>
    <t>CI_ Trade_ Price. Basis. Quantity</t>
  </si>
  <si>
    <t>CIILB_ Subordinate_ Trade Line Item. Specified. CIILB_ Supply Chain_ Trade Delivery</t>
  </si>
  <si>
    <t>CIILB_ Supply Chain_ Trade Delivery. Details</t>
  </si>
  <si>
    <t>CIILB_ Supply Chain_ Trade Delivery. Package. Quantity</t>
  </si>
  <si>
    <t>この明細行品目がセットで請求された場合のセット数量
流通業の固有仕様</t>
  </si>
  <si>
    <t>CIILB_ Supply Chain_ Trade Delivery. Product_ Unit. Quantity</t>
  </si>
  <si>
    <t>この明細行品目が単体（バラ）で請求された場合の数量
流通業の固有仕様</t>
  </si>
  <si>
    <t>CIILB_ Supply Chain_ Trade Delivery. Per Package_ Unit. Quantity</t>
  </si>
  <si>
    <t>CIILB_ Supply Chain_ Trade Delivery. Billed. Quantity</t>
  </si>
  <si>
    <t>CIILB_ Subordinate_ Trade Line Item. Specified. CIILB_ Supply Chain_ Trade Settlement</t>
  </si>
  <si>
    <t>CIILB_ Supply Chain_ Trade Settlement. Direction. Code</t>
  </si>
  <si>
    <t>CIILB_ Supply Chain_ Trade Settlement. Invoice_ Referenced. CI_ Referenced_ Document</t>
  </si>
  <si>
    <t>明細行決済／参照インボイス文書グループ</t>
  </si>
  <si>
    <t>明細行インボイス参照文書クラス</t>
  </si>
  <si>
    <t>明細行が参照するインボイス文書クラス</t>
  </si>
  <si>
    <t>（明細行参照）インボイス文書番号</t>
  </si>
  <si>
    <t>この明細行が参照するインボイス文書の番号</t>
  </si>
  <si>
    <t>（明細行参照）インボイス文書発行日</t>
  </si>
  <si>
    <t>この明細行が参照するインボイス文書の発行日</t>
  </si>
  <si>
    <t>（明細行参照）インボイス明細文書番号</t>
  </si>
  <si>
    <t>この明細行が参照するインボイス文書の明細文書番号</t>
  </si>
  <si>
    <t>（明細行参照）インボイス文書履歴番号</t>
  </si>
  <si>
    <t>この明細行が参照するインボイス文書の変更履歴を管理する番号。</t>
  </si>
  <si>
    <t>（明細行参照）インボイス文書情報</t>
  </si>
  <si>
    <t>この明細行が参照するインボイス文書に記載の情報</t>
  </si>
  <si>
    <t>UN01012923</t>
  </si>
  <si>
    <t>（明細行参照）インボイス明細行番号</t>
  </si>
  <si>
    <t>この明細行が参照するインボイスの明細行番号</t>
  </si>
  <si>
    <t>この明細行が参照する文書のサブタイプコード</t>
  </si>
  <si>
    <t>CIILB_ Supply Chain_ Trade Settlement. Specified. CI_ Trade_ Allowance Charge</t>
  </si>
  <si>
    <t>明細行返金・追加請求識別コード</t>
  </si>
  <si>
    <t>明細行返金・追加請求金額</t>
  </si>
  <si>
    <t>CIILB_ Supply Chain_ Trade Settlement. Specified. CI_ Financial_ Adjustment</t>
  </si>
  <si>
    <t>明細行決済／調整グループ</t>
  </si>
  <si>
    <t>明細行決済の調整に関するグループ</t>
  </si>
  <si>
    <t>明細行調整クラス</t>
  </si>
  <si>
    <t>明細行の調整に関する情報からなるクラス</t>
  </si>
  <si>
    <t>明細行調整理由コード</t>
  </si>
  <si>
    <t>この明細行の調整理由を示す識別コード</t>
  </si>
  <si>
    <t>明細行調整理由</t>
  </si>
  <si>
    <t>この明細行の調整理由を文字で表現した内容</t>
  </si>
  <si>
    <t>明細行調整金額</t>
  </si>
  <si>
    <t>この明細行の調整金額
調整ユースケースの場合は必須</t>
  </si>
  <si>
    <t>CIILB_ Supply Chain_ Trade Settlement. Billing. CI_ Specified_ Period</t>
  </si>
  <si>
    <t>CIILB_ Subordinate_ Trade Line Item. Applicable. CI_ Trade_ Product</t>
  </si>
  <si>
    <t>CI_ Trade_ Product. Name. Text</t>
  </si>
  <si>
    <t>CI_ Trade_ Product. Description. Text</t>
  </si>
  <si>
    <t>END</t>
  </si>
  <si>
    <t>【凡例】</t>
  </si>
  <si>
    <t>中小企業共通EDI
対応</t>
  </si>
  <si>
    <t>中小企業共通EDI対応業務アプリの「必須」情報情報項目</t>
  </si>
  <si>
    <t>（〇）</t>
  </si>
  <si>
    <t>同じグループ内のいずれかの情報項目の記載が「必須」</t>
  </si>
  <si>
    <t>「選択必須」情報項目。業務アプリが実装しない場合は共通EDIプロバイダがデータセット（デフォルト、または補完データ）</t>
  </si>
  <si>
    <t>ユーザー非公開。共通EDIプロバイダがデータセット（デフォルト、または
データなし）</t>
  </si>
  <si>
    <t>すべての業種に共通して利用する「共通任意」情報項目</t>
  </si>
  <si>
    <t>利用しない情報項目</t>
  </si>
  <si>
    <t>iインボイス制度
対応</t>
  </si>
  <si>
    <t>適格請求書に記載が必要な「法的必須」情報項目</t>
  </si>
  <si>
    <t>業種マッピング
対応</t>
  </si>
  <si>
    <t>◇</t>
  </si>
  <si>
    <t>「業種固有必須」情報項目</t>
  </si>
  <si>
    <t>◆</t>
  </si>
  <si>
    <t>「業種固有任意」情報項目</t>
  </si>
  <si>
    <t>JP-PINT_v0.9
対応（参考）</t>
  </si>
  <si>
    <t>JP-PINT対応業務アプリの「必須」実装情報項目</t>
  </si>
  <si>
    <t>JP-PINT対応業務アプリの「任意」実装情報項目</t>
  </si>
  <si>
    <t>無印</t>
  </si>
  <si>
    <t>JP-PINTには該当する情報項目はない</t>
  </si>
  <si>
    <t>中小企業共通EDIプロバイダはBIE表記載の全情報項目の実装必須</t>
  </si>
  <si>
    <t>SME_ invoice</t>
  </si>
  <si>
    <t>単一請求書</t>
  </si>
  <si>
    <t>受注者が発注者に交付する月締め単一請求文書（メッセージ）</t>
  </si>
  <si>
    <t>文書が参照する受注書に関する情報からなるクラス。</t>
  </si>
  <si>
    <t>この文書が参照する受注書に記載の文書番号</t>
  </si>
  <si>
    <t>この文書が参照する受注書の変更履歴を管理する番号。</t>
  </si>
  <si>
    <t>文書が参照する注文書に関する情報からなるクラス。</t>
  </si>
  <si>
    <t>この文書が参照する注文書に記載の文書番号。</t>
  </si>
  <si>
    <t>この文書が参照する注文書の変更履歴を管理する番号。</t>
  </si>
  <si>
    <t>文書が参照する契約文書に関る情報からなるクラス。</t>
  </si>
  <si>
    <t>この文書が参照する契約書に記載の文書番号</t>
  </si>
  <si>
    <t>ID</t>
  </si>
  <si>
    <t>Id</t>
  </si>
  <si>
    <t>Business Term</t>
  </si>
  <si>
    <t>Card.</t>
  </si>
  <si>
    <t>ヘッダ</t>
  </si>
  <si>
    <t>ID2</t>
  </si>
  <si>
    <t>IBG-02</t>
  </si>
  <si>
    <t>PROCESS CONTROL</t>
  </si>
  <si>
    <t>A group of business terms providing information on the business process and rules applicable to the Invoice document.</t>
  </si>
  <si>
    <t>ID3</t>
  </si>
  <si>
    <t>IBT-023</t>
  </si>
  <si>
    <t>ID4</t>
  </si>
  <si>
    <t>ID5</t>
  </si>
  <si>
    <t>ID6</t>
  </si>
  <si>
    <t>ID7</t>
  </si>
  <si>
    <t>ID8</t>
  </si>
  <si>
    <t>ID9</t>
  </si>
  <si>
    <t>ID10</t>
  </si>
  <si>
    <t>ID11</t>
  </si>
  <si>
    <t>IBT-024</t>
  </si>
  <si>
    <t>ID12</t>
  </si>
  <si>
    <t>IBT-001</t>
  </si>
  <si>
    <t>Invoice number</t>
  </si>
  <si>
    <t>A unique identification of the Invoice.</t>
  </si>
  <si>
    <t>IID2</t>
  </si>
  <si>
    <t>IID3</t>
  </si>
  <si>
    <t>IBT-003</t>
  </si>
  <si>
    <t>Invoice type code</t>
  </si>
  <si>
    <t>A code specifying the functional type of the Invoice.</t>
  </si>
  <si>
    <t>IID4</t>
  </si>
  <si>
    <t>IBT-002</t>
  </si>
  <si>
    <t>Invoice issue date</t>
  </si>
  <si>
    <t>The date when the Invoice was issued.</t>
  </si>
  <si>
    <t>IID5</t>
  </si>
  <si>
    <t>IID6</t>
  </si>
  <si>
    <t>IID7</t>
  </si>
  <si>
    <t>IID8</t>
  </si>
  <si>
    <t>IID9</t>
  </si>
  <si>
    <t>IBT-022</t>
  </si>
  <si>
    <t>A textual note that gives unstructured information that is relevant to the Invoice as a whole.</t>
  </si>
  <si>
    <t>IID10</t>
  </si>
  <si>
    <t>IBG-24</t>
  </si>
  <si>
    <t>ADDITIONAL SUPPORTING DOCUMENTS</t>
  </si>
  <si>
    <t>A group of business terms providing information about additional supporting documents substantiating the claims made in the Invoice.</t>
  </si>
  <si>
    <t>IID11</t>
  </si>
  <si>
    <t>IBT-122</t>
  </si>
  <si>
    <t>An identifier of the supporting document.</t>
  </si>
  <si>
    <t>IID12</t>
  </si>
  <si>
    <t>IBT-026</t>
  </si>
  <si>
    <t>The date when the Preceding Invoice was issued.</t>
  </si>
  <si>
    <t>IID13</t>
  </si>
  <si>
    <t>IID14</t>
  </si>
  <si>
    <t>IBT-123</t>
  </si>
  <si>
    <t>A description of the supporting document.</t>
  </si>
  <si>
    <t>IID15</t>
  </si>
  <si>
    <t>IID16</t>
  </si>
  <si>
    <t>IBT-125</t>
  </si>
  <si>
    <t>An attached document embedded as binary object or sent together with the invoice.</t>
  </si>
  <si>
    <t>IID17</t>
  </si>
  <si>
    <t>IID18</t>
  </si>
  <si>
    <t>IID19</t>
  </si>
  <si>
    <t>ibt-125-2</t>
  </si>
  <si>
    <t>IID20</t>
  </si>
  <si>
    <t>IBT-124</t>
  </si>
  <si>
    <t>The URL (Uniform Resource Locator) that identifies where the external document is located.</t>
  </si>
  <si>
    <t>IID21</t>
  </si>
  <si>
    <t>ibt-125-1</t>
  </si>
  <si>
    <t>IID22</t>
  </si>
  <si>
    <t>IBG-04</t>
  </si>
  <si>
    <t>SELLER</t>
  </si>
  <si>
    <t>A group of business terms providing information about the Seller.</t>
  </si>
  <si>
    <t>IID23</t>
  </si>
  <si>
    <t>IBT-029</t>
  </si>
  <si>
    <t>An identification of the Seller.</t>
  </si>
  <si>
    <t>IID24</t>
  </si>
  <si>
    <t>IBT-030</t>
  </si>
  <si>
    <t>An identifier issued by an official registrar that identifies the Seller as a legal entity or person.</t>
  </si>
  <si>
    <t>IID25</t>
  </si>
  <si>
    <t>IBT-027</t>
  </si>
  <si>
    <t>The full formal name by which the Seller is registered in the national registry of legal entities or as a Taxable person or otherwise trades as a person or persons.</t>
  </si>
  <si>
    <t>IID26</t>
  </si>
  <si>
    <t>IBT-032</t>
  </si>
  <si>
    <t>The local identification (defined by the Seller’s address) of the Seller for tax purposes or a reference that enables the Seller to state his registered tax status.</t>
  </si>
  <si>
    <t>IBG-06</t>
  </si>
  <si>
    <t>A group of business terms providing contact information about the Seller.</t>
  </si>
  <si>
    <t>IID27</t>
  </si>
  <si>
    <t>IID28</t>
  </si>
  <si>
    <t>IBT-041</t>
  </si>
  <si>
    <t>A contact point for a legal entity or person.</t>
  </si>
  <si>
    <t>IID29</t>
  </si>
  <si>
    <t>IID30</t>
  </si>
  <si>
    <t>IID31</t>
  </si>
  <si>
    <t>IBT-042</t>
  </si>
  <si>
    <t>A phone number for the contact point.</t>
  </si>
  <si>
    <t>IID32</t>
  </si>
  <si>
    <t>IID33</t>
  </si>
  <si>
    <t>IBT-043</t>
  </si>
  <si>
    <t>An e-mail address for the contact point.</t>
  </si>
  <si>
    <t>IBG-05</t>
  </si>
  <si>
    <t>A group of business terms providing information about the address of the Seller.</t>
  </si>
  <si>
    <t>IID34</t>
  </si>
  <si>
    <t>IBT-038</t>
  </si>
  <si>
    <t>The identifier for an addressable group of properties according to the relevant postal service.</t>
  </si>
  <si>
    <t>IID35</t>
  </si>
  <si>
    <t>IBT-035</t>
  </si>
  <si>
    <t>The main address line in an address.</t>
  </si>
  <si>
    <t>IID36</t>
  </si>
  <si>
    <t>IBT-036</t>
  </si>
  <si>
    <t>An additional address line in an address that can be used to give further details supplementing the main line.</t>
  </si>
  <si>
    <t>IID37</t>
  </si>
  <si>
    <t>IBT-162</t>
  </si>
  <si>
    <t>IID38</t>
  </si>
  <si>
    <t>IBT-040</t>
  </si>
  <si>
    <t>A code that identifies the country.</t>
  </si>
  <si>
    <t>IBG-07</t>
  </si>
  <si>
    <t>BUYER</t>
  </si>
  <si>
    <t>A group of business terms providing information about the Buyer.</t>
  </si>
  <si>
    <t>IID39</t>
  </si>
  <si>
    <t>IID40</t>
  </si>
  <si>
    <t>IBT-046</t>
  </si>
  <si>
    <t>An identifier of the Buyer.</t>
  </si>
  <si>
    <t>IID41</t>
  </si>
  <si>
    <t>IBT-044</t>
  </si>
  <si>
    <t>The full name of the Buyer.</t>
  </si>
  <si>
    <t>IID42</t>
  </si>
  <si>
    <t>IBT-047</t>
  </si>
  <si>
    <t>An identifier issued by an official registrar that identifies the Buyer as a legal entity or person.</t>
  </si>
  <si>
    <t>IBG-09</t>
  </si>
  <si>
    <t>A group of business terms providing contact information relevant for the Buyer.</t>
  </si>
  <si>
    <t>IID43</t>
  </si>
  <si>
    <t>IID44</t>
  </si>
  <si>
    <t>IBT-056</t>
  </si>
  <si>
    <t>IID45</t>
  </si>
  <si>
    <t>IID46</t>
  </si>
  <si>
    <t>IID47</t>
  </si>
  <si>
    <t>IBT-057</t>
  </si>
  <si>
    <t>IID48</t>
  </si>
  <si>
    <t>IID49</t>
  </si>
  <si>
    <t>IBT-058</t>
  </si>
  <si>
    <t>IBG-08</t>
  </si>
  <si>
    <t>A group of business terms providing information about the postal address for the Buyer.</t>
  </si>
  <si>
    <t>IID50</t>
  </si>
  <si>
    <t>IBT-053</t>
  </si>
  <si>
    <t>IID51</t>
  </si>
  <si>
    <t>IBT-050</t>
  </si>
  <si>
    <t>IID52</t>
  </si>
  <si>
    <t>IBT-051</t>
  </si>
  <si>
    <t>IID53</t>
  </si>
  <si>
    <t>IBT-163</t>
  </si>
  <si>
    <t>IID54</t>
  </si>
  <si>
    <t>IBT-055</t>
  </si>
  <si>
    <t>IID55</t>
  </si>
  <si>
    <t>IBT-011</t>
  </si>
  <si>
    <t>Project reference</t>
  </si>
  <si>
    <t>The identification of the project the invoice refers to</t>
  </si>
  <si>
    <t>IID56</t>
  </si>
  <si>
    <t>IID57</t>
  </si>
  <si>
    <t>IBT-006</t>
  </si>
  <si>
    <t>Tax accounting currency</t>
  </si>
  <si>
    <t>The currency used for TAX accounting and reporting purposes as accepted or required in the country of the Seller.</t>
  </si>
  <si>
    <t>IID58</t>
  </si>
  <si>
    <t>IBT-005</t>
  </si>
  <si>
    <t>Invoice currency code</t>
  </si>
  <si>
    <t>IID59</t>
  </si>
  <si>
    <t>IBG-10</t>
  </si>
  <si>
    <t>PAYEE</t>
  </si>
  <si>
    <t>IID60</t>
  </si>
  <si>
    <t>IBT-060</t>
  </si>
  <si>
    <t>An identifier for the Payee.</t>
  </si>
  <si>
    <t>IID61</t>
  </si>
  <si>
    <t>IID62</t>
  </si>
  <si>
    <t>IBT-059</t>
  </si>
  <si>
    <t>The name of the Payee.</t>
  </si>
  <si>
    <t>IID63</t>
  </si>
  <si>
    <t>IID64</t>
  </si>
  <si>
    <t>IID65</t>
  </si>
  <si>
    <t>IID66</t>
  </si>
  <si>
    <t>IID67</t>
  </si>
  <si>
    <t>IID68</t>
  </si>
  <si>
    <t>IID69</t>
  </si>
  <si>
    <t>IID70</t>
  </si>
  <si>
    <t>IID71</t>
  </si>
  <si>
    <t>IID72</t>
  </si>
  <si>
    <t>IID73</t>
  </si>
  <si>
    <t>IID74</t>
  </si>
  <si>
    <t>IID75</t>
  </si>
  <si>
    <t>IBG-16</t>
  </si>
  <si>
    <t>PAYMENT INSTRUCTIONS</t>
  </si>
  <si>
    <t>A group of business terms providing information about the payment.</t>
  </si>
  <si>
    <t>IID129</t>
  </si>
  <si>
    <t>IBT-081</t>
  </si>
  <si>
    <t>IID130</t>
  </si>
  <si>
    <t>IBT-082</t>
  </si>
  <si>
    <t>IID131</t>
  </si>
  <si>
    <t>IBG-17</t>
  </si>
  <si>
    <t>A group of business terms to specify credit transfer payments.</t>
  </si>
  <si>
    <t>IID132</t>
  </si>
  <si>
    <t>IID133</t>
  </si>
  <si>
    <t>IBT-084</t>
  </si>
  <si>
    <t>IID134</t>
  </si>
  <si>
    <t>IID135</t>
  </si>
  <si>
    <t>IID136</t>
  </si>
  <si>
    <t>IID137</t>
  </si>
  <si>
    <t>IID138</t>
  </si>
  <si>
    <t>IBG-18</t>
  </si>
  <si>
    <t>A group of business terms providing information about card used for payment contemporaneous with invoice issuance.</t>
  </si>
  <si>
    <t>IID139</t>
  </si>
  <si>
    <t>IBT-087</t>
  </si>
  <si>
    <t>The Primary Account Number (PAN) of the card used for payment.</t>
  </si>
  <si>
    <t>IID140</t>
  </si>
  <si>
    <t>IID141</t>
  </si>
  <si>
    <t>IBT-088</t>
  </si>
  <si>
    <t>The name of the payment card holder.</t>
  </si>
  <si>
    <t>IID142</t>
  </si>
  <si>
    <t>IID143</t>
  </si>
  <si>
    <t>IBG-20</t>
  </si>
  <si>
    <t>DOCUMENT LEVEL ALLOWANCES</t>
  </si>
  <si>
    <t>A group of business terms providing information about allowances applicable to the Invoice as a whole.</t>
  </si>
  <si>
    <t>IID145</t>
  </si>
  <si>
    <t>IBT-096</t>
  </si>
  <si>
    <t>IID146</t>
  </si>
  <si>
    <t>IBT-092</t>
  </si>
  <si>
    <t>IID147</t>
  </si>
  <si>
    <t>IBT-095</t>
  </si>
  <si>
    <t>A coded identification of what TAX category applies to the document level allowance.</t>
  </si>
  <si>
    <t>IBG-23</t>
  </si>
  <si>
    <t>TAX BREAKDOWN</t>
  </si>
  <si>
    <t>IID148</t>
  </si>
  <si>
    <t>IBT-117</t>
  </si>
  <si>
    <t>The total TAX amount for a given TAX category.</t>
  </si>
  <si>
    <t>IID149</t>
  </si>
  <si>
    <t>IID150</t>
  </si>
  <si>
    <t>IBT-116</t>
  </si>
  <si>
    <t>Sum of all taxable amounts subject to a specific TAX category code and TAX category rate (if the TAX category rate is applicable).</t>
  </si>
  <si>
    <t>IID151</t>
  </si>
  <si>
    <t>IBT-118</t>
  </si>
  <si>
    <t>Coded identification of a TAX category.</t>
  </si>
  <si>
    <t>IID152</t>
  </si>
  <si>
    <t>IID153</t>
  </si>
  <si>
    <t>IID154</t>
  </si>
  <si>
    <t>IBT-119</t>
  </si>
  <si>
    <t>IID155</t>
  </si>
  <si>
    <t>IID156</t>
  </si>
  <si>
    <t>IID157</t>
  </si>
  <si>
    <t>IBG-14</t>
  </si>
  <si>
    <t>A group of business terms providing information on the invoice period.</t>
  </si>
  <si>
    <t>IID158</t>
  </si>
  <si>
    <t>IBT-073</t>
  </si>
  <si>
    <t>The date when the Invoice period starts.</t>
  </si>
  <si>
    <t>IID159</t>
  </si>
  <si>
    <t>IBT-074</t>
  </si>
  <si>
    <t>The date when the Invoice period ends.</t>
  </si>
  <si>
    <t>IBG-33</t>
  </si>
  <si>
    <t>INVOICE TERMS</t>
  </si>
  <si>
    <t>Information about the terms that apply to the settlement of the invoice amount.</t>
  </si>
  <si>
    <t>IID160</t>
  </si>
  <si>
    <t>IBT-020</t>
  </si>
  <si>
    <t>A textual description of the payment terms that apply to the amount due for payment (Including description of possible penalties).</t>
  </si>
  <si>
    <t>IID161</t>
  </si>
  <si>
    <t>IBT-177</t>
  </si>
  <si>
    <t>The date before end of which the terms amount shall be settled.</t>
  </si>
  <si>
    <t>IID162</t>
  </si>
  <si>
    <t>IBG-22</t>
  </si>
  <si>
    <t>DOCUMENT TOTALS</t>
  </si>
  <si>
    <t>A group of business terms providing the monetary totals for the Invoice.</t>
  </si>
  <si>
    <t>IID163</t>
  </si>
  <si>
    <t>IBT-108</t>
  </si>
  <si>
    <t>Sum of all charges on document level in the Invoice.</t>
  </si>
  <si>
    <t>IID164</t>
  </si>
  <si>
    <t>IBT-107</t>
  </si>
  <si>
    <t>Sum of all allowances on document level in the Invoice.</t>
  </si>
  <si>
    <t>IID165</t>
  </si>
  <si>
    <t>IBT-109</t>
  </si>
  <si>
    <t>The total amount of the Invoice without TAX.</t>
  </si>
  <si>
    <t>IID166</t>
  </si>
  <si>
    <t>IBT-110</t>
  </si>
  <si>
    <t>The total TAX amount for the Invoice.</t>
  </si>
  <si>
    <t>IID167</t>
  </si>
  <si>
    <t>IBT-112</t>
  </si>
  <si>
    <t>The total amount of the Invoice with tax.</t>
  </si>
  <si>
    <t>IID168</t>
  </si>
  <si>
    <t>IBT-113</t>
  </si>
  <si>
    <t>The sum of amounts which have been paid in advance.</t>
  </si>
  <si>
    <t>IID169</t>
  </si>
  <si>
    <t>IBT-115</t>
  </si>
  <si>
    <t>The outstanding amount that is requested to be paid.</t>
  </si>
  <si>
    <t>IID170</t>
  </si>
  <si>
    <t>IBT-106</t>
  </si>
  <si>
    <t>Sum of all Invoice line net amounts in the Invoice.</t>
  </si>
  <si>
    <t>IID171</t>
  </si>
  <si>
    <t>IID172</t>
  </si>
  <si>
    <t>IID173</t>
  </si>
  <si>
    <t>IID174</t>
  </si>
  <si>
    <t>IID175</t>
  </si>
  <si>
    <t>IID176</t>
  </si>
  <si>
    <t>IID177</t>
  </si>
  <si>
    <t>IID178</t>
  </si>
  <si>
    <t>IID179</t>
  </si>
  <si>
    <t>IID180</t>
  </si>
  <si>
    <t>IID182</t>
  </si>
  <si>
    <t>IID183</t>
  </si>
  <si>
    <t>IID184</t>
  </si>
  <si>
    <t>IID185</t>
  </si>
  <si>
    <t>IID186</t>
  </si>
  <si>
    <t>IID187</t>
  </si>
  <si>
    <t>IID188</t>
  </si>
  <si>
    <t>IID189</t>
  </si>
  <si>
    <t>IID190</t>
  </si>
  <si>
    <t>IID191</t>
  </si>
  <si>
    <t>IID192</t>
  </si>
  <si>
    <t>IID193</t>
  </si>
  <si>
    <t>IID194</t>
  </si>
  <si>
    <t>IID195</t>
  </si>
  <si>
    <t>IID196</t>
  </si>
  <si>
    <t>IID197</t>
  </si>
  <si>
    <t>IID206</t>
  </si>
  <si>
    <t>IBT-014</t>
  </si>
  <si>
    <t>Sales order reference</t>
  </si>
  <si>
    <t>An identifier of a referenced sales order issued by the Seller.</t>
  </si>
  <si>
    <t>IID207</t>
  </si>
  <si>
    <t>IID208</t>
  </si>
  <si>
    <t>IBT-013</t>
  </si>
  <si>
    <t>Purchase order reference</t>
  </si>
  <si>
    <t>IID209</t>
  </si>
  <si>
    <t>IID210</t>
  </si>
  <si>
    <t>IBT-012</t>
  </si>
  <si>
    <t>Contract reference</t>
  </si>
  <si>
    <t>The identification of a contract.</t>
  </si>
  <si>
    <t>IID211</t>
  </si>
  <si>
    <t>IBG-13</t>
  </si>
  <si>
    <t>DELIVERY INFORMATION</t>
  </si>
  <si>
    <t>A group of business terms providing information about where and when the goods and services invoiced are delivered.</t>
  </si>
  <si>
    <t>IID212</t>
  </si>
  <si>
    <t>IID213</t>
  </si>
  <si>
    <t>IID214</t>
  </si>
  <si>
    <t>IBT-070</t>
  </si>
  <si>
    <t>The name of the party to which the goods and services are delivered.</t>
  </si>
  <si>
    <t>IBG-15</t>
  </si>
  <si>
    <t>A group of business terms providing information about the address to which goods and services invoiced were or are delivered.</t>
  </si>
  <si>
    <t>IID215</t>
  </si>
  <si>
    <t>IBT-078</t>
  </si>
  <si>
    <t>IID216</t>
  </si>
  <si>
    <t>IBT-075</t>
  </si>
  <si>
    <t>IID217</t>
  </si>
  <si>
    <t>IBT-076</t>
  </si>
  <si>
    <t>IID218</t>
  </si>
  <si>
    <t>IBT-165</t>
  </si>
  <si>
    <t>IID219</t>
  </si>
  <si>
    <t>IBT-080</t>
  </si>
  <si>
    <t>IID220</t>
  </si>
  <si>
    <t>IBT-072</t>
  </si>
  <si>
    <t>the date on which the supply of goods or services was made or completed.</t>
  </si>
  <si>
    <t>IID221</t>
  </si>
  <si>
    <t>IBT-016</t>
  </si>
  <si>
    <t>Despatch advice reference</t>
  </si>
  <si>
    <t>An identifier of a referenced despatch advice.</t>
  </si>
  <si>
    <t>IID222</t>
  </si>
  <si>
    <t>IID223</t>
  </si>
  <si>
    <t>IID224</t>
  </si>
  <si>
    <t>IID225</t>
  </si>
  <si>
    <t>IBG-36</t>
  </si>
  <si>
    <t>IBT-188</t>
  </si>
  <si>
    <t>An identifiers for a document that the invoice line referes to.</t>
  </si>
  <si>
    <t>IID274</t>
  </si>
  <si>
    <t>IID275</t>
  </si>
  <si>
    <t>IID276</t>
  </si>
  <si>
    <t>IID277</t>
  </si>
  <si>
    <t>IBT-183</t>
  </si>
  <si>
    <t>IID278</t>
  </si>
  <si>
    <t>IBT-132</t>
  </si>
  <si>
    <t>IID279</t>
  </si>
  <si>
    <t>IBT-189</t>
  </si>
  <si>
    <t>A code that qualifies the type of the document that is referenced.</t>
  </si>
  <si>
    <t>IID280</t>
  </si>
  <si>
    <t>IID281</t>
  </si>
  <si>
    <t>IID282</t>
  </si>
  <si>
    <t>IID283</t>
  </si>
  <si>
    <t>IID284</t>
  </si>
  <si>
    <t>IID285</t>
  </si>
  <si>
    <t>IBG-29</t>
  </si>
  <si>
    <t>A group of business terms providing information about the price applied for the goods and services invoiced on the Invoice line.</t>
  </si>
  <si>
    <t>IBT-146</t>
  </si>
  <si>
    <t>IID289</t>
  </si>
  <si>
    <t>IBT-149</t>
  </si>
  <si>
    <t>The number of item units to which the price applies.</t>
  </si>
  <si>
    <t>IID290</t>
  </si>
  <si>
    <t>IBT-150</t>
  </si>
  <si>
    <t>The unit of measure that applies to the Item price base quantity.</t>
  </si>
  <si>
    <t>IID291</t>
  </si>
  <si>
    <t>IID292</t>
  </si>
  <si>
    <t>IID293</t>
  </si>
  <si>
    <t>IID294</t>
  </si>
  <si>
    <t>IBT-129</t>
  </si>
  <si>
    <t>The quantity of items (goods or services) that is charged in the Invoice line.</t>
  </si>
  <si>
    <t>IID295</t>
  </si>
  <si>
    <t>IBT-130</t>
  </si>
  <si>
    <t>The unit of measure that applies to the invoiced quantity.</t>
  </si>
  <si>
    <t>IID296</t>
  </si>
  <si>
    <t>IID297</t>
  </si>
  <si>
    <t>IID298</t>
  </si>
  <si>
    <t>IBT-131</t>
  </si>
  <si>
    <t>IID299</t>
  </si>
  <si>
    <t>IBT-151</t>
  </si>
  <si>
    <t>The TAX category code for the invoiced item.</t>
  </si>
  <si>
    <t>IID300</t>
  </si>
  <si>
    <t>IID301</t>
  </si>
  <si>
    <t>IBT-152</t>
  </si>
  <si>
    <t>IID302</t>
  </si>
  <si>
    <t>IBG-27</t>
  </si>
  <si>
    <t>A group of business terms providing information about allowances applicable to the individual Invoice line.</t>
  </si>
  <si>
    <t>IID311</t>
  </si>
  <si>
    <t>IID312</t>
  </si>
  <si>
    <t>IBT-137</t>
  </si>
  <si>
    <t>IID313</t>
  </si>
  <si>
    <t>IBT-140</t>
  </si>
  <si>
    <t>IID314</t>
  </si>
  <si>
    <t>IBT-139</t>
  </si>
  <si>
    <t>IBG-26</t>
  </si>
  <si>
    <t>A group of business terms providing information about the period relevant for the Invoice line.</t>
  </si>
  <si>
    <t>IID318</t>
  </si>
  <si>
    <t>IBT-134</t>
  </si>
  <si>
    <t>The date when the Invoice period for this Invoice line starts.</t>
  </si>
  <si>
    <t>IID319</t>
  </si>
  <si>
    <t>IBT-135</t>
  </si>
  <si>
    <t>The date when the Invoice period for this Invoice line ends.</t>
  </si>
  <si>
    <t>IBG-31</t>
  </si>
  <si>
    <t>A group of business terms providing information about the goods and services invoiced.</t>
  </si>
  <si>
    <t>IID320</t>
  </si>
  <si>
    <t>IID321</t>
  </si>
  <si>
    <t>IBT-153</t>
  </si>
  <si>
    <t>A name for an item.</t>
  </si>
  <si>
    <t>IID322</t>
  </si>
  <si>
    <t>IBT-154</t>
  </si>
  <si>
    <t>A description for an item.</t>
  </si>
  <si>
    <t>IID323</t>
  </si>
  <si>
    <t>CL1</t>
  </si>
  <si>
    <t>ID1</t>
  </si>
  <si>
    <t>CL2</t>
  </si>
  <si>
    <t>CL3</t>
  </si>
  <si>
    <t>CL4</t>
  </si>
  <si>
    <t>CL5</t>
  </si>
  <si>
    <t>ICL1</t>
  </si>
  <si>
    <t>IID1</t>
  </si>
  <si>
    <t>ICL2</t>
  </si>
  <si>
    <t>ICL3</t>
  </si>
  <si>
    <t>ICL4</t>
  </si>
  <si>
    <t>ICL5</t>
  </si>
  <si>
    <t>ICL6</t>
  </si>
  <si>
    <t>ICL7</t>
  </si>
  <si>
    <t>ICL8</t>
  </si>
  <si>
    <t>ICL9</t>
  </si>
  <si>
    <t>ICL10</t>
  </si>
  <si>
    <t>ICL11</t>
  </si>
  <si>
    <t>ICL12</t>
  </si>
  <si>
    <t>ICL13</t>
  </si>
  <si>
    <t>ICL15</t>
  </si>
  <si>
    <t>ICL27</t>
  </si>
  <si>
    <t>ICL28</t>
  </si>
  <si>
    <t>ICL29</t>
  </si>
  <si>
    <t>ICL30</t>
  </si>
  <si>
    <t>ICL31</t>
  </si>
  <si>
    <t>ICL32</t>
  </si>
  <si>
    <t>ICL33</t>
  </si>
  <si>
    <t>ICL34</t>
  </si>
  <si>
    <t>ICL35</t>
  </si>
  <si>
    <t>ICL36</t>
  </si>
  <si>
    <t>ICL37</t>
  </si>
  <si>
    <t>ICL38</t>
  </si>
  <si>
    <t>ICL39</t>
  </si>
  <si>
    <t>ICL40</t>
  </si>
  <si>
    <t>ICL41</t>
  </si>
  <si>
    <t>ICL42</t>
  </si>
  <si>
    <t>明細文書</t>
  </si>
  <si>
    <t>ICL43</t>
  </si>
  <si>
    <t>ICL46</t>
  </si>
  <si>
    <t>ICL47</t>
  </si>
  <si>
    <t>ICL48</t>
  </si>
  <si>
    <t>ICL49</t>
  </si>
  <si>
    <t>ICL50</t>
  </si>
  <si>
    <t>ICL51</t>
  </si>
  <si>
    <t>ICL52</t>
  </si>
  <si>
    <t>明細行</t>
  </si>
  <si>
    <t>この明細行の取引類型（資産譲渡、返金・追加請求、調整等）を識別するコード。
=101：資産譲渡（デフォルト）
＝102：返金
=103：追加請求
=104：調整（修正差月請求）</t>
  </si>
  <si>
    <t>ICL65</t>
  </si>
  <si>
    <t>ICL66</t>
  </si>
  <si>
    <t>ICL67</t>
  </si>
  <si>
    <t>単価基準数量単位コード</t>
  </si>
  <si>
    <t>単価基準数量単位のコード名</t>
  </si>
  <si>
    <t>ICL69</t>
  </si>
  <si>
    <t>数量単位コード</t>
  </si>
  <si>
    <t>数量単位のコード名</t>
  </si>
  <si>
    <t>ICL70</t>
  </si>
  <si>
    <t>ICL73</t>
  </si>
  <si>
    <t>ICL75</t>
  </si>
  <si>
    <t>ICL76</t>
  </si>
  <si>
    <t>Semmantic Sort</t>
  </si>
  <si>
    <t>Aligned Cardinality</t>
  </si>
  <si>
    <t>Level</t>
  </si>
  <si>
    <t>名称</t>
  </si>
  <si>
    <t>Semantic datatype</t>
  </si>
  <si>
    <t>Desc</t>
  </si>
  <si>
    <t>定義</t>
  </si>
  <si>
    <t>Explanation</t>
  </si>
  <si>
    <t>解説</t>
  </si>
  <si>
    <t>Example</t>
  </si>
  <si>
    <t>Syntax Sort</t>
  </si>
  <si>
    <t>UBL element</t>
  </si>
  <si>
    <t>UBL datatype</t>
  </si>
  <si>
    <t>selectors</t>
  </si>
  <si>
    <t>UBL syntax binding XPath</t>
  </si>
  <si>
    <t>Restricted syntax cardinality</t>
  </si>
  <si>
    <t>UBL Occurrence</t>
  </si>
  <si>
    <t>Invoice</t>
  </si>
  <si>
    <t>デジタルインボイス</t>
  </si>
  <si>
    <t>Commercial invoice</t>
  </si>
  <si>
    <t>請求書</t>
  </si>
  <si>
    <t>ubl:Invoice</t>
  </si>
  <si>
    <t>InvoiceType</t>
  </si>
  <si>
    <t>請求書番号</t>
  </si>
  <si>
    <t>Identifier</t>
  </si>
  <si>
    <t>請求書の一意識別番号。</t>
  </si>
  <si>
    <t>売り手が付番した請求書を一意に識別する番号または文字列。</t>
  </si>
  <si>
    <t>0156</t>
  </si>
  <si>
    <t>cbc:ID</t>
  </si>
  <si>
    <t>udt:IdentifierType</t>
  </si>
  <si>
    <t>ubl:Invoice/cbc:ID</t>
  </si>
  <si>
    <t>請求書発行日</t>
  </si>
  <si>
    <t>Date</t>
  </si>
  <si>
    <t>請求書の発行日付。</t>
  </si>
  <si>
    <t xml:space="preserve">The date is described in the Christian era and is YYYY-MM-DD. </t>
  </si>
  <si>
    <t>日付表示は西暦表示で、YYYY-MM-DD となる。</t>
  </si>
  <si>
    <t>cbc:IssueDate</t>
  </si>
  <si>
    <t>udt:DateType</t>
  </si>
  <si>
    <t>ubl:Invoice/cbc:IssueDate</t>
  </si>
  <si>
    <t>Invoice issue time</t>
  </si>
  <si>
    <t>請求書発行時刻</t>
  </si>
  <si>
    <t>Time</t>
  </si>
  <si>
    <t>The time of day when an invoice was issued</t>
  </si>
  <si>
    <t>請求書の発行時刻。</t>
  </si>
  <si>
    <t>cbc:IssueTime</t>
  </si>
  <si>
    <t>udt:TimeType</t>
  </si>
  <si>
    <t>ubl:Invoice/cbc:IssueTime</t>
  </si>
  <si>
    <t>請求書タイプコード</t>
  </si>
  <si>
    <t>Code</t>
  </si>
  <si>
    <t>この文書のタイプを識別するコード。請求書の機能を特定するためのコード。</t>
  </si>
  <si>
    <t>適格請求書は380</t>
  </si>
  <si>
    <t>cbc:InvoiceTypeCode</t>
  </si>
  <si>
    <t>udt:CodeType</t>
  </si>
  <si>
    <t>ubl:Invoice/cbc:InvoiceTypeCode</t>
  </si>
  <si>
    <t>請求書通貨コード</t>
  </si>
  <si>
    <t>The currency in which all Invoice amounts are given	 except for the Total TAX amount in accounting currency.</t>
  </si>
  <si>
    <t>請求書に記載された通貨を表すコード。会計通貨での請求書消費税合計金額を除き、請求書に記載されている全て金額の表示の通貨コード。</t>
  </si>
  <si>
    <t xml:space="preserve">The currency code must be the one listed in the ISO 4217 Currency codes. </t>
  </si>
  <si>
    <t>通貨コードは、ISO 4217 Currency codes で定められているものを使用しなければならない。</t>
  </si>
  <si>
    <t>JPY</t>
  </si>
  <si>
    <t>cbc:DocumentCurrencyCode</t>
  </si>
  <si>
    <t>ubl:Invoice/cbc:DocumentCurrencyCode</t>
  </si>
  <si>
    <t>税会計報告用通貨コード</t>
  </si>
  <si>
    <t>会計報告や税務報告に使用する通貨を表すコード。売り手の国で認められたもしくは要求された会計報告や税務報告に使用する通貨を表すコード。</t>
  </si>
  <si>
    <t>cbc:TaxCurrencyCode</t>
  </si>
  <si>
    <t>ubl:Invoice/cbc:TaxCurrencyCode</t>
  </si>
  <si>
    <t>TAX point date</t>
  </si>
  <si>
    <t>課税基準日</t>
  </si>
  <si>
    <t>The date when the TAX becomes accountable for the Seller and for the Buyer in so far as that date can be determined and differs from the date of issue of the invoice	 according to the TAX directive.</t>
  </si>
  <si>
    <t xml:space="preserve">The date is described in the Christian era and is YYYY-MM-DD. 
</t>
  </si>
  <si>
    <t>cbc:TaxPointDate</t>
  </si>
  <si>
    <t>ubl:Invoice/cbc:TaxPointDate</t>
  </si>
  <si>
    <t>TAX point date code</t>
  </si>
  <si>
    <t>課税基準日コード</t>
  </si>
  <si>
    <t>The code of the date when the TAX becomes accountable for the Seller and for the Buyer.</t>
  </si>
  <si>
    <t>売り手、買い手が税を記帳する日付が何であるかを示すコード。</t>
  </si>
  <si>
    <t>The TAX point date code must be the one listed in the UNCL2005 subset. 
3 Invoice document issue date time 
35 Delivery date/time	 actual
432 Paid to date</t>
  </si>
  <si>
    <t>VAT date code (UNCL2005 subset) から選択する。
3 Invoice document issue date time (請求書発行日付時刻)
35 Delivery date/time	 actual (実際納入日付時刻)
432 Paid to date (支払日)</t>
  </si>
  <si>
    <t>cbc:DescriptionCode</t>
  </si>
  <si>
    <t>ubl:Invoice/cac:InvoicePeriod/cbc:DescriptionCode</t>
  </si>
  <si>
    <t>Payment due date</t>
  </si>
  <si>
    <t>The date when the payment is due.</t>
  </si>
  <si>
    <t>支払条件で示された支払期日。</t>
  </si>
  <si>
    <t>cbc:DueDate</t>
  </si>
  <si>
    <t>ubl:Invoice/cbc:DueDate</t>
  </si>
  <si>
    <t>Buyer reference</t>
  </si>
  <si>
    <t>買い手参照</t>
  </si>
  <si>
    <t>Text</t>
  </si>
  <si>
    <t>An identifier assigned by the Buyer used for internal routing purposes.</t>
  </si>
  <si>
    <t>買い手によって割り当てられたIDで、買い手の請求書精算業務の処理ワークフローで使用する。</t>
  </si>
  <si>
    <t>The element is used for the reference of who ordered the products/services. Example being the name of the person ordering	 employee number or a code identifying this person or department/group. Your ref is often used for internal routing at recipient	 and hence it is important to fill this element with the correct values according to the need of the recipient.</t>
  </si>
  <si>
    <t>この項目は、誰が製品/サービスを注文したかを参照するために使用される。 たとえば、注文者の名前、従業員番号、またはこの人物または部門/グループを識別するコード。参照は受信者の自動処理ワークフローによく使用されるため、受信者の必要に応じてこの項目に正しい値を入力することが重要。</t>
  </si>
  <si>
    <t>0150abc</t>
  </si>
  <si>
    <t>cbc:BuyerReference</t>
  </si>
  <si>
    <t>udt:TextType</t>
  </si>
  <si>
    <t>ubl:Invoice/cbc:BuyerReference</t>
  </si>
  <si>
    <t>プロジェクト参照</t>
  </si>
  <si>
    <t>Document Reference</t>
  </si>
  <si>
    <t>インボイスが参照するプロジェクトのID。</t>
  </si>
  <si>
    <t>ubl:Invoice/cac:ProjectReference/cbc:ID</t>
  </si>
  <si>
    <t>契約書参照</t>
  </si>
  <si>
    <t>参照する契約書に記載された文書番号。</t>
  </si>
  <si>
    <t>ubl:Invoice/cac:ContractDocumentReference/cbc:ID</t>
  </si>
  <si>
    <t>購買発注参照</t>
  </si>
  <si>
    <t>An identifier of a referenced purchase order	 issued by the Buyer.</t>
  </si>
  <si>
    <t>買い手が発行した購買発注を参照する場合の当該購買発注に記載の文書番号。</t>
  </si>
  <si>
    <t>The customer will issue an order with a unique order number. 
This unique purchase order number should be supplied as the order reference on the invoice. If order reference is stated at header level	 the order reference element on line level can be used to state the order line numbers.</t>
  </si>
  <si>
    <t>買い手は一意の注文番号で注文を発行する。 この一意の注文番号は、請求書の購買発注参照として提供する必要がある。購買発注参照が文書レベルで記述されている場合、明細行の 購買発注参照を使用して、購買発注の明細行番号を記述することができる。</t>
  </si>
  <si>
    <t>O-998877</t>
  </si>
  <si>
    <t>ubl:Invoice/cac:OrderReference/cbc:ID</t>
  </si>
  <si>
    <t>受注参照</t>
  </si>
  <si>
    <t>売り手が発行した受注を参照する場合の当該受注に記載の文書番号。</t>
  </si>
  <si>
    <t>A sales order is issued by the seller	 confirming the sale of specified products. 
NOTE: In the invoice	 both a purchase order and a sales order reference can be given	 but be aware that an invoice instance cannot have a sales order reference	 without the corresponding purchase order reference.</t>
  </si>
  <si>
    <t>販売注文は、指定された製品の販売を確認する売り手によって発行される。 注: 請求書では、購買発注参照と販売注文に対応する受注参照の両方を指定できるが、対応する購買発注参照がなければ、請求書に受注参照を含めることはできないことに注意。</t>
  </si>
  <si>
    <t>SO-12343</t>
  </si>
  <si>
    <t>cbc:SalesOrderID</t>
  </si>
  <si>
    <t>ubl:Invoice/cac:OrderReference/cbc:SalesOrderID</t>
  </si>
  <si>
    <t>Receiving advice reference</t>
  </si>
  <si>
    <t>受取通知書参照</t>
  </si>
  <si>
    <t>An identifier of a referenced receiving advice.</t>
  </si>
  <si>
    <t>参照する受取通知書に買い手が付番した番号。</t>
  </si>
  <si>
    <t>ubl:Invoice/cac:ReceiptDocumentReference/cbc:ID</t>
  </si>
  <si>
    <t>出荷案内書参照</t>
  </si>
  <si>
    <t>参照する出荷案内書に売り手が付番した番号。</t>
  </si>
  <si>
    <t>ubl:Invoice/cac:DespatchDocumentReference/cbc:ID</t>
  </si>
  <si>
    <t>Tender or lot reference</t>
  </si>
  <si>
    <t>入札又はロット参照</t>
  </si>
  <si>
    <t>The identification of the call for tender or lot the invoice relates to.</t>
  </si>
  <si>
    <t>参照する入札またはロットの番号。</t>
  </si>
  <si>
    <t>ubl:Invoice/cac:OriginatorDocumentReference/cbc:ID</t>
  </si>
  <si>
    <t>Invoiced object identifier</t>
  </si>
  <si>
    <t>請求するオブジェクトID</t>
  </si>
  <si>
    <t>An identifier for an object on which the invoice is based	 given by the Seller.</t>
  </si>
  <si>
    <t>請求書の根拠となるIDで、売り手が指定。請求書の根拠となるオブジェクトのIDで、売り手が指定したもの。</t>
  </si>
  <si>
    <t>ubl:Invoice/cac:AdditionalDocumentReference/cbc:ID</t>
  </si>
  <si>
    <t>The identification scheme identifier of the Invoiced object identifier.</t>
  </si>
  <si>
    <t>請求するオブジェクトIDのスキーマID</t>
  </si>
  <si>
    <t>If it may be not clear for the receiver what scheme is used for the identifier	 a conditional scheme identifier should be used that shall be chosen from the UNTDID 1153 code list [6] entries.</t>
  </si>
  <si>
    <t>受信者にとって、IDにどのスキーマが使用されているかが明確でない場合は、UNTDID1153コードリストから選択される条件付きスキーマIDを使用する必要がある。</t>
  </si>
  <si>
    <t>@schemeID</t>
  </si>
  <si>
    <t>xsd:normalizedString</t>
  </si>
  <si>
    <t>ubl:Invoice/cac:AdditionalDocumentReference/cbc:ID/@schemeID</t>
  </si>
  <si>
    <t>Buyer accounting reference</t>
  </si>
  <si>
    <t>買い手会計参照</t>
  </si>
  <si>
    <t>A textual value that specifies where to book the relevant data into the Buyer’s financial accounts.</t>
  </si>
  <si>
    <t>買い手の財務勘定科目に関連データを記帳する場所を指定する。買い手のどの勘定に関連データを記帳すべきかを指定するためのテキスト値。</t>
  </si>
  <si>
    <t>4217:2323:2323</t>
  </si>
  <si>
    <t>cbc:AccountingCost</t>
  </si>
  <si>
    <t>支払条件</t>
  </si>
  <si>
    <t>請求金額の決済に適用される条件に関する情報。</t>
  </si>
  <si>
    <t>cac:PaymentTerms</t>
  </si>
  <si>
    <t>cac:PaymentTermsType</t>
  </si>
  <si>
    <t>ubl:Invoice/cac:PaymentTerms</t>
  </si>
  <si>
    <t>Terms payment instructions ID</t>
  </si>
  <si>
    <t>支払条件指示ID</t>
  </si>
  <si>
    <t>The payment instructions that apply to these payment terms.</t>
  </si>
  <si>
    <t>これらの支払条件を適用する支払指示。</t>
  </si>
  <si>
    <t>cbc:PaymentMeansID</t>
  </si>
  <si>
    <t>ubl:Invoice/cac:PaymentTerms/cbc:PaymentMeansID</t>
  </si>
  <si>
    <t>Payment terms</t>
  </si>
  <si>
    <t>支払額に適用される支払条件の説明(罰則の記載を含む)。支払条件の文字による説明。</t>
  </si>
  <si>
    <t>英語での慣用例文 PIA	 Net 30	EOM	21 MFI	1% 10 Net 30	COD	1MD	etc. 
振込手数料を売り手買い手のどちらが負担するかといった情報をテキスト情報として入れ込むことは可能。</t>
  </si>
  <si>
    <t>月末締め翌月20日払い	 銀行手数料振込人負担</t>
  </si>
  <si>
    <t>cbc:Note</t>
  </si>
  <si>
    <t>ubl:Invoice/cac:PaymentTerms/cbc:Note</t>
  </si>
  <si>
    <t>Terms amount</t>
  </si>
  <si>
    <t>支払条件金額</t>
  </si>
  <si>
    <t>Amount</t>
  </si>
  <si>
    <t>The payment amount that these terms apply to.</t>
  </si>
  <si>
    <t>これらの条件が適用される支払金額。</t>
  </si>
  <si>
    <t>cbc:Amount</t>
  </si>
  <si>
    <t>udt:AmountType</t>
  </si>
  <si>
    <t>ubl:Invoice/cac:PaymentTerms/cbc:Amount</t>
  </si>
  <si>
    <t>Terms installment due date</t>
  </si>
  <si>
    <t>分割支払支払期日</t>
  </si>
  <si>
    <t>分割支払の場合の各支払期日。</t>
  </si>
  <si>
    <t>cbc:InstallmentDueDate</t>
  </si>
  <si>
    <t>ubl:Invoice/cac:PaymentTerms/cbc:InstallmentDueDate</t>
  </si>
  <si>
    <t>Invoice note</t>
  </si>
  <si>
    <t>請求書注釈内容</t>
  </si>
  <si>
    <t>注釈の内容を入力するフリースペース。</t>
  </si>
  <si>
    <t>ubl:Invoice/cbc:Note</t>
  </si>
  <si>
    <t>プロセスコントロール</t>
  </si>
  <si>
    <t>請求書に適用するビジネスプロセス及びルールについての情報を提供するビジネス用語のグループ。</t>
  </si>
  <si>
    <t>Business process type</t>
  </si>
  <si>
    <t>ビジネスプロセスタイプ</t>
  </si>
  <si>
    <t>Identifies the business process context in which the transaction appears	 to enable the Buyer to process the Invoice in an appropriate way.</t>
  </si>
  <si>
    <t>取引プロセスの名称。買い手が適切な方法で請求書を処理することができるように、取引が行われたビジネスプロセスを識別する。</t>
  </si>
  <si>
    <t>urn:fdc:peppol.eu:2017:poacc:billing:01:1.0</t>
  </si>
  <si>
    <t>cbc:ProfileID</t>
  </si>
  <si>
    <t>ubl:Invoice/cbc:ProfileID</t>
  </si>
  <si>
    <t>Specification identifier</t>
  </si>
  <si>
    <t>仕様ID</t>
  </si>
  <si>
    <t>An identification of the specification containing the total set of rules regarding semantic content	 cardinalities and business rules to which the data contained in the instance document conforms.</t>
  </si>
  <si>
    <t>取引プロセスのID。セマンティックコンテンツ、カーディナリティや、インスタンス文書に含まれているデータが準拠すべきビジネスルールに関するルール一式を含む、仕様を識別する。</t>
  </si>
  <si>
    <t>urn:fdc:peppol:jp:billing:3.0</t>
  </si>
  <si>
    <t>cbc:CustomizationID</t>
  </si>
  <si>
    <t>ubl:Invoice/cbc:CustomizationID</t>
  </si>
  <si>
    <t>PRECEDING INVOICE REFERENCE</t>
  </si>
  <si>
    <t>先行請求書への参照</t>
  </si>
  <si>
    <t>A group of business terms providing information on one or more preceding Invoices.</t>
  </si>
  <si>
    <t>1つのあるいはそれ以上の先行請求書に関する情報を提供するビジネス用語のグループ。</t>
  </si>
  <si>
    <t>A credit note or negative invoice can refer to one or more initial invoice(s). 
This is done in the business group IBG-03 Preceding invoice reference	 providing the invoice number and issue date. 
The issue date shall be provided in case the preceding invoice reference is not unique. In case correction applies to a large number of invoices	 the invoicing period (IBG-14)	 as necessary combined with a clarifying invoice note (IBT-22)	 may instead be be given at document level.</t>
  </si>
  <si>
    <t>クレジットノートまたはマイナスの請求書は、1 つまたは複数の先行請求書を参照できる。 
これは、IBG-03 先行請求書への参照で行われ、請求書番号と発行日が提供される。 
発行日は、先行請求書参照が一意でない場合に提供されるものとする。 修正が多数の請求書に適用される場合、請求期間 (IBG-14) は、必要に応じて明確な請求書メモ (IBT-22) と組み合わせて、文書レベルで指定できる。</t>
  </si>
  <si>
    <t>cac:BillingReference</t>
  </si>
  <si>
    <t>cac:BillingReferenceType</t>
  </si>
  <si>
    <t>ubl:Invoice/cac:BillingReference</t>
  </si>
  <si>
    <t>Preceding Invoice reference</t>
  </si>
  <si>
    <t>The identification of an Invoice that was previously sent by the Seller.</t>
  </si>
  <si>
    <t>売り手が以前に送付した請求書番号。</t>
  </si>
  <si>
    <t>ubl:Invoice/cac:BillingReference/cac:InvoiceDocumentReference/cbc:ID</t>
  </si>
  <si>
    <t>Preceding Invoice issue date</t>
  </si>
  <si>
    <t>先行請求書発行日</t>
  </si>
  <si>
    <t>先行請求書の発行日。</t>
  </si>
  <si>
    <t>ubl:Invoice/cac:BillingReference/cac:InvoiceDocumentReference/cbc:IssueDate</t>
  </si>
  <si>
    <t>売り手</t>
  </si>
  <si>
    <t>売り手に係る情報を提供するビジネス用語のグループ。</t>
  </si>
  <si>
    <t>cac:AccountingSupplierParty</t>
  </si>
  <si>
    <t>cac:SupplierPartyType</t>
  </si>
  <si>
    <t>ubl:Invoice/cac:AccountingSupplierParty</t>
  </si>
  <si>
    <t>Seller name</t>
  </si>
  <si>
    <t>売り手名称</t>
  </si>
  <si>
    <t>売り手が所在国の法人登録簿に法人、または課税対象者として登録されている、またはその他の方法で1人または複数の人として登録されている完全な正式名称。</t>
  </si>
  <si>
    <t>株式会社 〇〇商事</t>
  </si>
  <si>
    <t>cbc:RegistrationName</t>
  </si>
  <si>
    <t>udt:NameType</t>
  </si>
  <si>
    <t>ubl:Invoice/cac:AccountingSupplierParty/cac:Party/cac:PartyLegalEntity/cbc:RegistrationName</t>
  </si>
  <si>
    <t>Seller trading name</t>
  </si>
  <si>
    <t>売り手商号</t>
  </si>
  <si>
    <t>A name by which the Seller is known	 other than Seller name (also known as Business name).</t>
  </si>
  <si>
    <t>売り手名称以外で、知られているビジネス上の名称（商号ともよばれる）。</t>
  </si>
  <si>
    <t>cbc:Name</t>
  </si>
  <si>
    <t>ubl:Invoice/cac:AccountingSupplierParty/cac:Party/cac:PartyName/cbc:Name</t>
  </si>
  <si>
    <t>Seller identifier</t>
  </si>
  <si>
    <t>売り手ID</t>
  </si>
  <si>
    <t>売り手を表すID。</t>
  </si>
  <si>
    <t>ubl:Invoice/cac:AccountingSupplierParty/cac:Party/cac:PartyIdentification/cbc:ID</t>
  </si>
  <si>
    <t>Seller identifier Scheme identifier</t>
  </si>
  <si>
    <t>スキーマID</t>
  </si>
  <si>
    <t>If used, the identification scheme identifier shall be chosen from the entries of the list published by the ISO/IEC 6523 maintenance agency.</t>
  </si>
  <si>
    <t>使用する場合、識別スキーマは、ISO/IEC6523保守機関として公開されているリストから選択しなければならない。</t>
  </si>
  <si>
    <t>ubl:Invoice/cac:AccountingSupplierParty/cac:Party/cac:PartyIdentification/cbc:ID/@schemeID</t>
  </si>
  <si>
    <t>Seller legal registration identifier</t>
  </si>
  <si>
    <t>売り手法人ID</t>
  </si>
  <si>
    <t>公的機関が発行した売り手を法人や個人として識別するID。</t>
  </si>
  <si>
    <t>cbc:CompanyID</t>
  </si>
  <si>
    <t>ubl:Invoice/cac:AccountingSupplierParty/cac:Party/cac:PartyLegalEntity/cbc:CompanyID</t>
  </si>
  <si>
    <t>Seller legal registration identifier Scheme identifier</t>
  </si>
  <si>
    <t>If used	 the identification scheme shall be chosen from the entries of the list published by the ISO/IEC 6523 maintenance agency.</t>
  </si>
  <si>
    <t>使用する場合、識別スキーマは、ISO/IEC 6523 保守機関が公開しているリストから選択しなければならない。</t>
  </si>
  <si>
    <t>For example	 0188 Corporate Number of The Social Security and Tax Number System</t>
  </si>
  <si>
    <t>ISO/IEC 6523 保守機関として登録されている番号。国税庁は0188。</t>
  </si>
  <si>
    <t>0188</t>
  </si>
  <si>
    <t>ubl:Invoice/cac:AccountingSupplierParty/cac:Party/cac:PartyLegalEntity/cbc:CompanyID/@schemeID</t>
  </si>
  <si>
    <t>Seller TAX identifier</t>
  </si>
  <si>
    <t>売り手税ID</t>
  </si>
  <si>
    <t>The Seller’s TAX identifier (also known as Seller TAX identification number).</t>
  </si>
  <si>
    <t>売り手の税ID(売り手の税識別番号ともよばれる）。</t>
  </si>
  <si>
    <t>日本の場合は、適格請求書発行事業者登録番号 T+法人番号（国税庁）。</t>
  </si>
  <si>
    <t>T1234567890123</t>
  </si>
  <si>
    <t>ubl:Invoice/cac:AccountingSupplierParty/cac:Party/cac:PartyTaxScheme/cbc:CompanyID</t>
  </si>
  <si>
    <t>Seller TAX registration identifier</t>
  </si>
  <si>
    <t>売り手税登録ID</t>
  </si>
  <si>
    <t>税務上の売り手の所在地における登録ID（売り手の住所で定義された値）。または売り手が登録済みの税務状況を示すことを可能にする参照ID。</t>
  </si>
  <si>
    <t>In case of Japan	 it is supposed that ibt-029	 ibt-030	 ibt-031 and ibt-034 are used in the following way. 
ibt-029 is used to set identifier issued by numbering agencies (such as JIPDEC	 TDB	 TSR)	 ibt-030 is used to set  identifier issued by government/tax authority	 ibt-031 is used to set Japan consumption tax registration number	 and ibt-034 is used to set user ID of Peppol eDelivery Network.</t>
  </si>
  <si>
    <t>Seller additional legal information</t>
  </si>
  <si>
    <t>売り手追加法的情報</t>
  </si>
  <si>
    <t>Additional legal information relevant for the Seller.</t>
  </si>
  <si>
    <t>売り手に関する追加の法的情報。</t>
  </si>
  <si>
    <t>Private Limited Company</t>
  </si>
  <si>
    <t>cbc:CompanyLegalForm</t>
  </si>
  <si>
    <t>ubl:Invoice/cac:AccountingSupplierParty/cac:Party/cac:PartyLegalEntity/cbc:CompanyLegalForm</t>
  </si>
  <si>
    <t>Seller electronic address</t>
  </si>
  <si>
    <t>売り手電子アドレス</t>
  </si>
  <si>
    <t>Identifies the Seller’s electronic address to which the application level response to the invoice may be delivered.</t>
  </si>
  <si>
    <t>請求書に対するアプリケーションレベルの応答が配信される売り手の電子アドレスを識別する。</t>
  </si>
  <si>
    <t>インボイス応答はインボイスおよびクレジットノート固有の応答メッセージであり、購入者の業務ルールおよび/または販売者/購入者契約に基づいて、購入者の承認および支払いプロセスにおけるインボイスの処理状況を売り手に通知するために使用できる。
(参照 https://docs.peppol.eu/poacc/upgrade-3/profiles/63-invoiceresponse/)</t>
  </si>
  <si>
    <t>cbc:EndpointID</t>
  </si>
  <si>
    <t>ubl:Invoice/cac:AccountingSupplierParty/cac:Party/cbc:EndpointID</t>
  </si>
  <si>
    <t>Seller electronic address Scheme identifier</t>
  </si>
  <si>
    <t>The scheme identifier shall be chosen from a list to be maintained by the Connecting Europe Facility.</t>
  </si>
  <si>
    <t>スキーマIDは、Connecting Europe Facility (CEF) が管理するリストから選択しなければならない。</t>
  </si>
  <si>
    <t xml:space="preserve">Request for Change has been submitted to OpenPEPPOL to add 0147 Standard Company Code	 0170 Teikoku Company Code and 0188 Corporate Number of The Social Security and Tax Number System to EAS list. </t>
  </si>
  <si>
    <t>0147 Standard Company Code (JIPDECが発番/管理しているコード)	 0170 Teikoku Company Code (帝国データバンクの企業コード)	 0188 Corporate Number of The Social Security and Tax Number System (社会保障・税制度の法人番号) をEASリストに追加してもらうよう、変更リクエストをOpenPEPPOLに提出済。</t>
  </si>
  <si>
    <t>ubl:Invoice/cac:AccountingSupplierParty/cac:Party/cbc:EndpointID/@schemeID</t>
  </si>
  <si>
    <t>Bank assigned creditor identifier</t>
  </si>
  <si>
    <t>銀行が採番した債権者の識別子</t>
  </si>
  <si>
    <t>Unique banking reference identifier of the Payee or Seller assigned by the Payee or Seller bank.</t>
  </si>
  <si>
    <t>売り手や支払先の取引銀行が一意に割り当てた売り手や支払先の銀行参照識別子。</t>
  </si>
  <si>
    <t>SEPA口座振替を買い手に事前に通知するために使用。</t>
  </si>
  <si>
    <t>123456:000123:0147:1</t>
  </si>
  <si>
    <t>SELLER POSTAL ADDRESS</t>
  </si>
  <si>
    <t>売り手住所</t>
  </si>
  <si>
    <t>売り手の住所に関する情報を提供するビジネス用語のグループ。</t>
  </si>
  <si>
    <t>cac:PostalAddress</t>
  </si>
  <si>
    <t>cac:AddressType</t>
  </si>
  <si>
    <t>ubl:Invoice/cac:AccountingSupplierParty/cac:Party/cac:PostalAddress</t>
  </si>
  <si>
    <t>Seller address line 1</t>
  </si>
  <si>
    <t>売り手住所欄1</t>
  </si>
  <si>
    <t>売り手の住所の主な記載欄。</t>
  </si>
  <si>
    <t>四谷4-XX-X</t>
  </si>
  <si>
    <t>cbc:StreetName</t>
  </si>
  <si>
    <t>ubl:Invoice/cac:AccountingSupplierParty/cac:Party/cac:PostalAddress/cbc:StreetName</t>
  </si>
  <si>
    <t>Seller address line 2</t>
  </si>
  <si>
    <t>売り手住所欄2</t>
  </si>
  <si>
    <t>売り手の住所の主な記載内容に加えて詳細な情報のために使用する追加記載欄。</t>
  </si>
  <si>
    <t>〇〇商事ビル</t>
  </si>
  <si>
    <t>cbc:AdditionalStreetName</t>
  </si>
  <si>
    <t>ubl:Invoice/cac:AccountingSupplierParty/cac:Party/cac:PostalAddress/cbc:AdditionalStreetName</t>
  </si>
  <si>
    <t>Seller address line 3</t>
  </si>
  <si>
    <t>売り手住所欄3</t>
  </si>
  <si>
    <t>売り手の住所の上記の記載内容に加えてより詳細な情報のために使用する追加記載欄。</t>
  </si>
  <si>
    <t>cbc:Line</t>
  </si>
  <si>
    <t>ubl:Invoice/cac:AccountingSupplierParty/cac:Party/cac:PostalAddress/cac:AddressLine/cbc:Line</t>
  </si>
  <si>
    <t>Seller city</t>
  </si>
  <si>
    <t>売り手住所 市区町村</t>
  </si>
  <si>
    <t>The common name of the city	 town or village	 where the Seller address is located.</t>
  </si>
  <si>
    <t>売り手が所在する市、町、村の通称。</t>
  </si>
  <si>
    <t>新宿区</t>
  </si>
  <si>
    <t>cbc:CityName</t>
  </si>
  <si>
    <t>ubl:Invoice/cac:AccountingSupplierParty/cac:Party/cac:PostalAddress/cbc:CityName</t>
  </si>
  <si>
    <t>Seller post code</t>
  </si>
  <si>
    <t>売り手郵便番号</t>
  </si>
  <si>
    <t>売り手の住所の郵便番号。</t>
  </si>
  <si>
    <t>1xx-xxxx</t>
  </si>
  <si>
    <t>cbc:PostalZone</t>
  </si>
  <si>
    <t>ubl:Invoice/cac:AccountingSupplierParty/cac:Party/cac:PostalAddress/cbc:PostalZone</t>
  </si>
  <si>
    <t>Seller country subdivision</t>
  </si>
  <si>
    <t>売り手住所 都道府県</t>
  </si>
  <si>
    <t>The subdivision of a country.</t>
  </si>
  <si>
    <t>売り手の住所の地方区分。</t>
  </si>
  <si>
    <t>日本の場合は、都道府県。</t>
  </si>
  <si>
    <t>東京都</t>
  </si>
  <si>
    <t>cbc:CountrySubentity</t>
  </si>
  <si>
    <t>ubl:Invoice/cac:AccountingSupplierParty/cac:Party/cac:PostalAddress/cbc:CountrySubentity</t>
  </si>
  <si>
    <t>Seller country code</t>
  </si>
  <si>
    <t>売り手国コード</t>
  </si>
  <si>
    <t>売り手の住所の国コード。</t>
  </si>
  <si>
    <t>ISO 3166で規定されたアルファベット2文字のコード。</t>
  </si>
  <si>
    <t>JP</t>
  </si>
  <si>
    <t>cbc:IdentificationCode</t>
  </si>
  <si>
    <t>ubl:Invoice/cac:AccountingSupplierParty/cac:Party/cac:PostalAddress/cac:Country/cbc:IdentificationCode</t>
  </si>
  <si>
    <t>SELLER CONTACT</t>
  </si>
  <si>
    <t>売り手連絡先</t>
  </si>
  <si>
    <t>売り手の連絡先に係る情報を提供するビジネス用語のグループ。</t>
  </si>
  <si>
    <t>cac:Contact</t>
  </si>
  <si>
    <t>cac:ContactType</t>
  </si>
  <si>
    <t>ubl:Invoice/cac:AccountingSupplierParty/cac:Party/cac:Contact</t>
  </si>
  <si>
    <t>Seller contact point</t>
  </si>
  <si>
    <t>売り手の連絡先の個人の、文字で表現された名前（部門名を含む）。</t>
  </si>
  <si>
    <t>法人営業2課</t>
  </si>
  <si>
    <t>ubl:Invoice/cac:AccountingSupplierParty/cac:Party/cac:Contact/cbc:Name</t>
  </si>
  <si>
    <t>Seller contact telephone number</t>
  </si>
  <si>
    <t>売り手連絡先電話番号</t>
  </si>
  <si>
    <t>売り手の連絡先電話番号。</t>
  </si>
  <si>
    <t>03-3xxx-1234</t>
  </si>
  <si>
    <t>cbc:Telephone</t>
  </si>
  <si>
    <t>ubl:Invoice/cac:AccountingSupplierParty/cac:Party/cac:Contact/cbc:Telephone</t>
  </si>
  <si>
    <t>Seller contact email address</t>
  </si>
  <si>
    <t>売り手連絡先電子メールアドレス</t>
  </si>
  <si>
    <t>売り手の連絡先電子メールアドレス。</t>
  </si>
  <si>
    <t>houjineigyou2@〇〇co.jp</t>
  </si>
  <si>
    <t>cbc:ElectronicMail</t>
  </si>
  <si>
    <t>ubl:Invoice/cac:AccountingSupplierParty/cac:Party/cac:Contact/cbc:ElectronicMail</t>
  </si>
  <si>
    <t>買い手</t>
  </si>
  <si>
    <t>買い手に係る情報を提供するビジネス用語のグループ。</t>
  </si>
  <si>
    <t>cac:AccountingCustomerParty</t>
  </si>
  <si>
    <t>cac:CustomerPartyType</t>
  </si>
  <si>
    <t>ubl:Invoice/cac:AccountingCustomerParty</t>
  </si>
  <si>
    <t>Buyer name</t>
  </si>
  <si>
    <t>買い手名称</t>
  </si>
  <si>
    <t>買い手の名称。</t>
  </si>
  <si>
    <t>株式会社 〇〇物産</t>
  </si>
  <si>
    <t>ubl:Invoice/cac:AccountingCustomerParty/cac:Party/cac:PartyLegalEntity/cbc:RegistrationName</t>
  </si>
  <si>
    <t>Buyer trading name</t>
  </si>
  <si>
    <t>買い手商号</t>
  </si>
  <si>
    <t>A name by which the Buyer is known	 other than Buyer name (also known as Business name).</t>
  </si>
  <si>
    <t>買い手名称以外で、知られているビジネス上の名称。</t>
  </si>
  <si>
    <t>ubl:Invoice/cac:AccountingCustomerParty/cac:Party/cac:PartyName/cbc:Name</t>
  </si>
  <si>
    <t>Buyer identifier</t>
  </si>
  <si>
    <t>買い手ID</t>
  </si>
  <si>
    <t>買い手を表すID。</t>
  </si>
  <si>
    <t>654321:000321:0147:1</t>
  </si>
  <si>
    <t>ubl:Invoice/cac:AccountingCustomerParty/cac:Party/cac:PartyIdentification/cbc:ID</t>
  </si>
  <si>
    <t>Buyer identifier Scheme identifier</t>
  </si>
  <si>
    <t>For example	 0147 Standard Company Code. Partner identification code which is registered with JIPDEC/ECPC. Issuing agency: JIPDEC	 Japan. It consists of company identification number (6 digit) + sub-number (6 digit). Company identification number (6 digit) is issued by JIPDEC	 on the other hand	 sub-number (6 digit)	 which is for identifying branch or division inside company	 is issued and managed by each company.</t>
  </si>
  <si>
    <t>例えば、0147 Standard Company Code は、JIPDEC が発番する標準企業コードであるが、企業識別コード6桁＋枝番6桁の合計12桁で構成されており、企業識別コード6桁は　JIPDEC が発番するが、枝番6桁は、支店や部署の識別のため、各企業が採番・管理を行うものであり、JIPDECのコードを用いて、支店や部署まで特定することが可能である。</t>
  </si>
  <si>
    <t>0147</t>
  </si>
  <si>
    <t>ubl:Invoice/cac:AccountingCustomerParty/cac:Party/cac:PartyIdentification/cbc:ID/@schemeID</t>
  </si>
  <si>
    <t>Buyer legal registration identifier</t>
  </si>
  <si>
    <t>買い手法人ID</t>
  </si>
  <si>
    <t>買い手を表す法人ID。</t>
  </si>
  <si>
    <t>ubl:Invoice/cac:AccountingCustomerParty/cac:Party/cac:PartyLegalEntity/cbc:CompanyID</t>
  </si>
  <si>
    <t>Buyer legal registration identifier Scheme identifier</t>
  </si>
  <si>
    <t>ubl:Invoice/cac:AccountingCustomerParty/cac:Party/cac:PartyLegalEntity/cbc:CompanyID/@schemeID</t>
  </si>
  <si>
    <t>Buyer TAX identifier</t>
  </si>
  <si>
    <t>買い手税ID</t>
  </si>
  <si>
    <t>The Buyer’s TAX identifier (also known as Buyer TAX identification number).</t>
  </si>
  <si>
    <t>買い手の税ID番号。日本の場合は、適格請求書発行事業者登録番号。</t>
  </si>
  <si>
    <t>T+法人番号（国税庁）。</t>
  </si>
  <si>
    <t>T3210987654321</t>
  </si>
  <si>
    <t>ubl:Invoice/cac:AccountingCustomerParty/cac:Party/cac:PartyTaxScheme/cbc:CompanyID</t>
  </si>
  <si>
    <t>Buyer electronic address</t>
  </si>
  <si>
    <t>買い手電子アドレス</t>
  </si>
  <si>
    <t>Identifies the Buyer’s electronic address to which the invoice is delivered.</t>
  </si>
  <si>
    <t>請求書の送信先となる買い手の電子アドレスを識別する。</t>
  </si>
  <si>
    <t>ubl:Invoice/cac:AccountingCustomerParty/cac:Party/cbc:EndpointID</t>
  </si>
  <si>
    <t>Buyer electronic address Scheme identifier</t>
  </si>
  <si>
    <t xml:space="preserve">Request for Change has been submitted to OpenPEPPOL to add  0188 Corporate Number of The Social Security and Tax Number System to EAS list. </t>
  </si>
  <si>
    <t>0188 Corporate Number of The Social Security and Tax Number System (社会保障・税制度の法人番号) をEASリストに追加。</t>
  </si>
  <si>
    <t>ubl:Invoice/cac:AccountingCustomerParty/cac:Party/cbc:EndpointID/@schemeID</t>
  </si>
  <si>
    <t>BUYER POSTAL ADDRESS</t>
  </si>
  <si>
    <t>買い手住所</t>
  </si>
  <si>
    <t>買い手の住所に関する情報を提供するビジネス用語のグループ。</t>
  </si>
  <si>
    <t>ubl:Invoice/cac:AccountingCustomerParty/cac:Party/cac:PostalAddress</t>
  </si>
  <si>
    <t>Buyer address line 1</t>
  </si>
  <si>
    <t>買い手住所欄1</t>
  </si>
  <si>
    <t>買い手の住所の主な記載欄。</t>
  </si>
  <si>
    <t>北区</t>
  </si>
  <si>
    <t>ubl:Invoice/cac:AccountingCustomerParty/cac:Party/cac:PostalAddress/cbc:StreetName</t>
  </si>
  <si>
    <t>Buyer address line 2</t>
  </si>
  <si>
    <t>買い手住所欄2</t>
  </si>
  <si>
    <t>買い手の住所の主な記載内容に加えて詳細な情報のために使用する追加記載欄。</t>
  </si>
  <si>
    <t>北xx条西xx-X</t>
  </si>
  <si>
    <t>ubl:Invoice/cac:AccountingCustomerParty/cac:Party/cac:PostalAddress/cbc:AdditionalStreetName</t>
  </si>
  <si>
    <t>Buyer address line 3</t>
  </si>
  <si>
    <t>買い手住所欄3</t>
  </si>
  <si>
    <t>買い手の住所の上記の記載内容に加えてより詳細な情報のために使用する追加記載欄。</t>
  </si>
  <si>
    <t>ubl:Invoice/cac:AccountingCustomerParty/cac:Party/cac:PostalAddress/cac:AddressLine/cbc:Line</t>
  </si>
  <si>
    <t>Buyer city</t>
  </si>
  <si>
    <t>買い手住所 市区町村</t>
  </si>
  <si>
    <t>The common name of the city	 town or village	 where the Buyer’s address is located.</t>
  </si>
  <si>
    <t>買い手が所在する市、町、村の通称。</t>
  </si>
  <si>
    <t>札幌市</t>
  </si>
  <si>
    <t>ubl:Invoice/cac:AccountingCustomerParty/cac:Party/cac:PostalAddress/cbc:CityName</t>
  </si>
  <si>
    <t>Buyer post code</t>
  </si>
  <si>
    <t>買い手郵便番号</t>
  </si>
  <si>
    <t>買い手の住所の郵便番号。</t>
  </si>
  <si>
    <t>001-xxxx</t>
  </si>
  <si>
    <t>ubl:Invoice/cac:AccountingCustomerParty/cac:Party/cac:PostalAddress/cbc:PostalZone</t>
  </si>
  <si>
    <t>Buyer country subdivision</t>
  </si>
  <si>
    <t>買い手住所 都道府県</t>
  </si>
  <si>
    <t>買い手の住所の地方区分。</t>
  </si>
  <si>
    <t>北海道</t>
  </si>
  <si>
    <t>ubl:Invoice/cac:AccountingCustomerParty/cac:Party/cac:PostalAddress/cbc:CountrySubentity</t>
  </si>
  <si>
    <t>Buyer country code</t>
  </si>
  <si>
    <t>買い手国コード</t>
  </si>
  <si>
    <t>買い手の住所の国コード。</t>
  </si>
  <si>
    <t>ubl:Invoice/cac:AccountingCustomerParty/cac:Party/cac:PostalAddress/cac:Country/cbc:IdentificationCode</t>
  </si>
  <si>
    <t>BUYER CONTACT</t>
  </si>
  <si>
    <t>買い手連絡先</t>
  </si>
  <si>
    <t>買い手の連絡先に係る情報を提供するビジネス用語のグループ。</t>
  </si>
  <si>
    <t>ubl:Invoice/cac:AccountingCustomerParty/cac:Party/cac:Contact</t>
  </si>
  <si>
    <t>Buyer contact point</t>
  </si>
  <si>
    <t>買い手の法人や個人の連絡先。</t>
  </si>
  <si>
    <t>個人情報保護の観点からは、個人名の使用を避け部署名を使用することが望ましい。</t>
  </si>
  <si>
    <t>株式会社 △山物産 札幌支社</t>
  </si>
  <si>
    <t>ubl:Invoice/cac:AccountingCustomerParty/cac:Party/cac:Contact/cbc:Name</t>
  </si>
  <si>
    <t>Buyer contact telephone number</t>
  </si>
  <si>
    <t>買い手連絡先電話番号</t>
  </si>
  <si>
    <t>買い手の連絡先電話番号。</t>
  </si>
  <si>
    <t>011-757-1xxx</t>
  </si>
  <si>
    <t>ubl:Invoice/cac:AccountingCustomerParty/cac:Party/cac:Contact/cbc:Telephone</t>
  </si>
  <si>
    <t>Buyer contact email address</t>
  </si>
  <si>
    <t>買い手連絡先電子メールアドレス</t>
  </si>
  <si>
    <t>買い手の連絡先電子メールアドレス。</t>
  </si>
  <si>
    <t>purchaser@△yamabussan.co.jp</t>
  </si>
  <si>
    <t>ubl:Invoice/cac:AccountingCustomerParty/cac:Party/cac:Contact/cbc:ElectronicMail</t>
  </si>
  <si>
    <t>支払先</t>
  </si>
  <si>
    <t>A group of business terms providing information about the Payee	 i.e. the role that receives the payment.</t>
  </si>
  <si>
    <t>支払先に係る情報を提供するビジネス用語のグループ。</t>
  </si>
  <si>
    <t>cac:PayeeParty</t>
  </si>
  <si>
    <t>cac:PartyType</t>
  </si>
  <si>
    <t>ubl:Invoice/cac:PayeeParty</t>
  </si>
  <si>
    <t>Payee name</t>
  </si>
  <si>
    <t>支払先の名称。</t>
  </si>
  <si>
    <t>Payee party</t>
  </si>
  <si>
    <t>ubl:Invoice/cac:PayeeParty/cac:PartyName/cbc:Name</t>
  </si>
  <si>
    <t>Payee identifier</t>
  </si>
  <si>
    <t>支払先ID</t>
  </si>
  <si>
    <t>支払先のID。</t>
  </si>
  <si>
    <t>123456:000124:0147:1</t>
  </si>
  <si>
    <t>ubl:Invoice/cac:PayeeParty/cac:PartyIdentification/cbc:ID</t>
  </si>
  <si>
    <t>Payee identifier Scheme identifier</t>
  </si>
  <si>
    <t>使用する場合、識別スキーマは、ISO/ IEC 6523 保守機関として公開されたリストから選択しなければならない。</t>
  </si>
  <si>
    <t>この欄には発番機関がISO/IEC 6523 保守機関として登録された番号を記載する。</t>
  </si>
  <si>
    <t>ubl:Invoice/cac:PayeeParty/cac:PartyIdentification/cbc:ID/@schemeID</t>
  </si>
  <si>
    <t>Payee legal registration identifier</t>
  </si>
  <si>
    <t>支払先登録企業ID</t>
  </si>
  <si>
    <t>An identifier issued by an official registrar that identifies the Payee as a legal entity or person.</t>
  </si>
  <si>
    <t>公的登録機関が発行した公的識別子としての支払先の国際企業ID。</t>
  </si>
  <si>
    <t>ubl:Invoice/cac:PayeeParty/cac:PartyLegalEntity/cbc:CompanyID</t>
  </si>
  <si>
    <t>Payee legal registration identifier Scheme identifier</t>
  </si>
  <si>
    <t>使用する場合、公的機登録機関の識別スキーマは、ISO/IEC6523保守機関として公開されているリストから選択しなければならない。</t>
  </si>
  <si>
    <t>ubl:Invoice/cac:PayeeParty/cac:PartyLegalEntity/cbc:CompanyID/@schemeID</t>
  </si>
  <si>
    <t>SELLER TAX REPRESENTATIVE PARTY</t>
  </si>
  <si>
    <t>売り手税務代理人</t>
  </si>
  <si>
    <t>A group of business terms providing information about the Seller’s tax representative.</t>
  </si>
  <si>
    <t>売り手の税務代理人に係る情報を提供するビジネス用語のグループ。</t>
  </si>
  <si>
    <t>Tax representative party for the seller is relevant for sellers delivering goods and services in a country without having a permanent establishment in that country. In such cases information on the tax representative shall be included in the invoice.</t>
  </si>
  <si>
    <t>売り手の税務代理人は、その国に恒久的施設を持たずに商品やサービスを提供する売り手に関連している。 そのような場合、税務代理人に関する情報が請求書に含まれるものとする。</t>
  </si>
  <si>
    <t>cac:TaxRepresentativeParty</t>
  </si>
  <si>
    <t>ubl:Invoice/cac:TaxRepresentativeParty</t>
  </si>
  <si>
    <t>Seller tax representative name</t>
  </si>
  <si>
    <t>売り手税務代理人名称</t>
  </si>
  <si>
    <t>The full name of the Seller’s tax representative party.</t>
  </si>
  <si>
    <t>売り手の税務代理人の名称。</t>
  </si>
  <si>
    <t>ubl:Invoice/cac:TaxRepresentativeParty/cac:PartyName/cbc:Name</t>
  </si>
  <si>
    <t>Seller tax representative TAX identifier</t>
  </si>
  <si>
    <t>売り手税務代理人税ID</t>
  </si>
  <si>
    <t>The TAX identifier of the Seller’s tax representative party.</t>
  </si>
  <si>
    <t>売り手の税務代理人の税ID。</t>
  </si>
  <si>
    <t>日本の場合は、国税庁が発行する税務代理人の適格請求書発行事業者登録番号(T+法人番号)。</t>
  </si>
  <si>
    <t>ubl:Invoice/cac:TaxRepresentativeParty/cac:PartyTaxScheme/cbc:CompanyID</t>
  </si>
  <si>
    <t>SELLER TAX REPRESENTATIVE POSTAL ADDRESS</t>
  </si>
  <si>
    <t>売り手税務代理人住所</t>
  </si>
  <si>
    <t>A group of business terms providing information about the postal address for the tax representative party.</t>
  </si>
  <si>
    <t>税務代理人の住所に関する情報を提供するビジネス用語のグループ。</t>
  </si>
  <si>
    <t>ubl:Invoice/cac:TaxRepresentativeParty/cac:PostalAddress</t>
  </si>
  <si>
    <t>Tax representative address line 1</t>
  </si>
  <si>
    <t>税務代理人住所欄1</t>
  </si>
  <si>
    <t>税務代理人の住所の主な記載欄。</t>
  </si>
  <si>
    <t>ubl:Invoice/cac:TaxRepresentativeParty/cac:PostalAddress/cbc:StreetName</t>
  </si>
  <si>
    <t>Tax representative address line 2</t>
  </si>
  <si>
    <t>税務代理人住所欄2</t>
  </si>
  <si>
    <t>税務代理人の住所の主な記載内容に加えて詳細な情報のために使用する追加記載欄。</t>
  </si>
  <si>
    <t>ubl:Invoice/cac:TaxRepresentativeParty/cac:PostalAddress/cbc:AdditionalStreetName</t>
  </si>
  <si>
    <t>Tax representative address line 3</t>
  </si>
  <si>
    <t>税務代理人住所欄3</t>
  </si>
  <si>
    <t>税務代理人の住所の上記の記載内容に加えてより詳細な情報のために使用する追加記載欄。</t>
  </si>
  <si>
    <t>ubl:Invoice/cac:TaxRepresentativeParty/cac:PostalAddress/cac:AddressLine/cbc:Line</t>
  </si>
  <si>
    <t>Tax representative city</t>
  </si>
  <si>
    <t>税務代理人住所 市区町村</t>
  </si>
  <si>
    <t>The common name of the city	 town or village	 where the tax representative address is located.</t>
  </si>
  <si>
    <t>税務代理人が所在する市、町、村の通称。</t>
  </si>
  <si>
    <t>ubl:Invoice/cac:TaxRepresentativeParty/cac:PostalAddress/cbc:CityName</t>
  </si>
  <si>
    <t>Tax representative post code</t>
  </si>
  <si>
    <t>税務代理人郵便番号</t>
  </si>
  <si>
    <t>税務代理人の住所の郵便番号。</t>
  </si>
  <si>
    <t>ubl:Invoice/cac:TaxRepresentativeParty/cac:PostalAddress/cbc:PostalZone</t>
  </si>
  <si>
    <t>Tax representative country subdivision</t>
  </si>
  <si>
    <t>税務代理人住所 都道府県</t>
  </si>
  <si>
    <t>税務代理人の住所の地方区分。</t>
  </si>
  <si>
    <t>ubl:Invoice/cac:TaxRepresentativeParty/cac:PostalAddress/cbc:CountrySubentity</t>
  </si>
  <si>
    <t>Tax representative country code</t>
  </si>
  <si>
    <t>税務代理人国コード</t>
  </si>
  <si>
    <t>税務代理人の住所の国コード。</t>
  </si>
  <si>
    <t>ubl:Invoice/cac:TaxRepresentativeParty/cac:PostalAddress/cac:Country/cbc:IdentificationCode</t>
  </si>
  <si>
    <t>納入先</t>
  </si>
  <si>
    <t>財又はサービスが何時何処に納入されたかに係る情報を提供するビジネス用語のグループ。</t>
  </si>
  <si>
    <t>Delivery details may be given at document level. 
Place and date of delivery is recommended	 and should be sent unless this does not affect the ability to ensure the correctness of the invoice. 
The delivery element contains information on name	 address and delivery location identifier /*/cac:Delivery/cac:DeliveryLocation/cbc:ID which may be used if the place of delivery is defined through an identifier. For example GLN (Global Location Number)issued by GS1.</t>
  </si>
  <si>
    <t>配達の詳細を文書 レベルで指定できる。
配達の場所と日付の記載が推奨されており、これが請求書の正確性を保証する能力に影響しない限り、送信する必要がある。
このグループには、名前、住所、および配送場所識別子 /*/cac:Delivery/cac:DeliveryLocation/cbc:ID に関する情報が含まれ、 たとえば、GS1 が発行する GLN (Global Location Number)などの識別子によって配送場所が定義されている場合に使用できる。</t>
  </si>
  <si>
    <t>cac:Delivery</t>
  </si>
  <si>
    <t>cac:DeliveryType</t>
  </si>
  <si>
    <t>ubl:Invoice/cac:Delivery</t>
  </si>
  <si>
    <t>Deliver to party name</t>
  </si>
  <si>
    <t>財又はサービスが納入された納入先の名称。</t>
  </si>
  <si>
    <t>ubl:Invoice/cac:Delivery/cac:DeliveryParty/cac:PartyName/cbc:Name</t>
  </si>
  <si>
    <t>Deliver to location identifier</t>
  </si>
  <si>
    <t>納入先ID</t>
  </si>
  <si>
    <t>An identifier for the location at which the goods and services are delivered.</t>
  </si>
  <si>
    <t>財又はサービスが納入された納入先の場所ID。</t>
  </si>
  <si>
    <t>ubl:Invoice/cac:Delivery/cac:DeliveryLocation/cbc:ID</t>
  </si>
  <si>
    <t>Deliver to location identifier Scheme identifier</t>
  </si>
  <si>
    <t>The identification scheme identifier of the Deliver to location identifier. If used	 the identification scheme shall be chosen from the entries of the list published by the ISO/IEC 6523 maintenance agency.</t>
  </si>
  <si>
    <t>納入された住所IDを発行した組織の識別スキーマID。使用する場合、識別スキーマは、ISO/IEC 6523 の保守機関によって公開されたリストから選択しなければならない。</t>
  </si>
  <si>
    <t>ubl:Invoice/cac:Delivery/cac:DeliveryLocation/cbc:ID/@schemeID</t>
  </si>
  <si>
    <t>Actual delivery date</t>
  </si>
  <si>
    <t>実際納入日</t>
  </si>
  <si>
    <t>財又はサービスが納入された、あるいはすべて提供された日付。</t>
  </si>
  <si>
    <t>cbc:ActualDeliveryDate</t>
  </si>
  <si>
    <t>ubl:Invoice/cac:Delivery/cbc:ActualDeliveryDate</t>
  </si>
  <si>
    <t>INVOICING PERIOD</t>
  </si>
  <si>
    <t>請求期間</t>
  </si>
  <si>
    <t>請求期間に関わる情報を提供するビジネス用語のグループ。</t>
  </si>
  <si>
    <t>cac:InvoicePeriod</t>
  </si>
  <si>
    <t>cac:PeriodType</t>
  </si>
  <si>
    <t>ubl:Invoice/cac:InvoicePeriod</t>
  </si>
  <si>
    <t>Invoicing period start date</t>
  </si>
  <si>
    <t>請求期間開始日</t>
  </si>
  <si>
    <t>請求期間開始日。</t>
  </si>
  <si>
    <t>cbc:StartDate</t>
  </si>
  <si>
    <t>ubl:Invoice/cac:InvoicePeriod/cbc:StartDate</t>
  </si>
  <si>
    <t>Invoicing period end date</t>
  </si>
  <si>
    <t>請求期間終了日</t>
  </si>
  <si>
    <t>請求期間終了日。</t>
  </si>
  <si>
    <t>cbc:EndDate</t>
  </si>
  <si>
    <t>ubl:Invoice/cac:InvoicePeriod/cbc:EndDate</t>
  </si>
  <si>
    <t>DELIVER TO ADDRESS</t>
  </si>
  <si>
    <t>納入先住所</t>
  </si>
  <si>
    <t>請求する財又はサービスの納入先の住所に関する情報を提供するビジネス用語のグループ。</t>
  </si>
  <si>
    <t>cac:Address</t>
  </si>
  <si>
    <t>ubl:Invoice/cac:Delivery/cac:DeliveryLocation/cac:Address</t>
  </si>
  <si>
    <t>Deliver to address line 1</t>
  </si>
  <si>
    <t>納入先住所欄1</t>
  </si>
  <si>
    <t>納入先の住所の主な記載欄。</t>
  </si>
  <si>
    <t>北xx条西XX-X</t>
  </si>
  <si>
    <t>ubl:Invoice/cac:Delivery/cac:DeliveryLocation/cac:Address/cbc:StreetName</t>
  </si>
  <si>
    <t>Deliver to address line 2</t>
  </si>
  <si>
    <t>納入先住所欄2</t>
  </si>
  <si>
    <t>納入先の住所の主な記載内容に加えて詳細な情報のために使用する追加記載欄。</t>
  </si>
  <si>
    <t>札幌第3倉庫</t>
  </si>
  <si>
    <t>ubl:Invoice/cac:Delivery/cac:DeliveryLocation/cac:Address/cbc:AdditionalStreetName</t>
  </si>
  <si>
    <t>Deliver to address line 3</t>
  </si>
  <si>
    <t>納入先住所欄3</t>
  </si>
  <si>
    <t>納入先の住所の上記の記載内容に加えてより詳細な情報のために使用する追加記載欄。</t>
  </si>
  <si>
    <t>Gate 15</t>
  </si>
  <si>
    <t>ubl:Invoice/cac:Delivery/cac:DeliveryLocation/cac:Address/cac:AddressLine/cbc:Line</t>
  </si>
  <si>
    <t>Deliver to city</t>
  </si>
  <si>
    <t>納入先住所 市区町村</t>
  </si>
  <si>
    <t>The common name of the city	 town or village	 where the deliver to address is located.</t>
  </si>
  <si>
    <t>納入先が所在する市、町、村の通称。</t>
  </si>
  <si>
    <t>ubl:Invoice/cac:Delivery/cac:DeliveryLocation/cac:Address/cbc:CityName</t>
  </si>
  <si>
    <t>Deliver to post code</t>
  </si>
  <si>
    <t>納入先の住所の郵便番号。</t>
  </si>
  <si>
    <t>ubl:Invoice/cac:Delivery/cac:DeliveryLocation/cac:Address/cbc:PostalZone</t>
  </si>
  <si>
    <t>Deliver to country subdivision</t>
  </si>
  <si>
    <t>納入先住所 都道府県</t>
  </si>
  <si>
    <t>納入先の住所の地方区分。</t>
  </si>
  <si>
    <t>ubl:Invoice/cac:Delivery/cac:DeliveryLocation/cac:Address/cbc:CountrySubentity</t>
  </si>
  <si>
    <t>Deliver to country code</t>
  </si>
  <si>
    <t>納入先国コード</t>
  </si>
  <si>
    <t>納入先の住所の国コード。</t>
  </si>
  <si>
    <t>ubl:Invoice/cac:Delivery/cac:DeliveryLocation/cac:Address/cac:Country/cbc:IdentificationCode</t>
  </si>
  <si>
    <t>支払指示</t>
  </si>
  <si>
    <t>取引条件のうち支払に関する情報を提供するビジネス用語のグループ。</t>
  </si>
  <si>
    <t>cac:PaymentMeans</t>
  </si>
  <si>
    <t>cac:PaymentMeansType</t>
  </si>
  <si>
    <t>ubl:Invoice/cac:PaymentMeans</t>
  </si>
  <si>
    <t>Payment Instructions ID</t>
  </si>
  <si>
    <t>支払指示ID</t>
  </si>
  <si>
    <t>An identifier for the payment instructions.</t>
  </si>
  <si>
    <t>各支払指示に対して割り当てられるID。</t>
  </si>
  <si>
    <t>ubl:Invoice/cac:PaymentMeans/cbc:ID</t>
  </si>
  <si>
    <t>Payment means type code</t>
  </si>
  <si>
    <t>The means	 expressed as code	 for how a payment is expected to be or has been settled.</t>
  </si>
  <si>
    <t>取引決済手段のタイプを識別するコード。</t>
  </si>
  <si>
    <t>cbc:PaymentMeansCode</t>
  </si>
  <si>
    <t>ubl:Invoice/cac:PaymentMeans/cbc:PaymentMeansCode</t>
  </si>
  <si>
    <t>Payment means text</t>
  </si>
  <si>
    <t>支払手段内容説明</t>
  </si>
  <si>
    <t>A textual description of the means/methods by which the payment is expected to be or has been settled.</t>
  </si>
  <si>
    <t>取引決済手段を説明するテキスト。</t>
  </si>
  <si>
    <t>Credit transfer</t>
  </si>
  <si>
    <t>@name</t>
  </si>
  <si>
    <t>xsd:string</t>
  </si>
  <si>
    <t>ubl:Invoice/cac:PaymentMeans/cbc:PaymentMeansCode/@name</t>
  </si>
  <si>
    <t>Remittance information</t>
  </si>
  <si>
    <t>送金情報</t>
  </si>
  <si>
    <t>A textual value used for payment routing or to establish a link between the payment and the Invoice.</t>
  </si>
  <si>
    <t>支払と請求書とを紐づけるために使用されるテキスト。</t>
  </si>
  <si>
    <t>cbc:PaymentID</t>
  </si>
  <si>
    <t>ubl:Invoice/cac:PaymentMeans/cbc:PaymentID</t>
  </si>
  <si>
    <t>Remittance information Scheme identifier</t>
  </si>
  <si>
    <t>The identification of the identification scheme. As example ABA</t>
  </si>
  <si>
    <t>スキーマID、例えば、ABA。</t>
  </si>
  <si>
    <t>ubl:Invoice/cac:PaymentMeans/cbc:PaymentID/@schemeID</t>
  </si>
  <si>
    <t>CREDIT TRANSFER</t>
  </si>
  <si>
    <t>銀行振込</t>
  </si>
  <si>
    <t>銀行振込による支払を指定する情報を提供するビジネス用語のグループ。</t>
  </si>
  <si>
    <t>cac:PayeeFinancialAccount</t>
  </si>
  <si>
    <t>cac:FinancialAccountType</t>
  </si>
  <si>
    <t>ubl:Invoice/cac:PaymentMeans/cac:PayeeFinancialAccount</t>
  </si>
  <si>
    <t>Payment account identifier</t>
  </si>
  <si>
    <t>支払先口座ID</t>
  </si>
  <si>
    <t>A unique identifier of the financial payment account	 at a payment service provider	 to which payment should be made.</t>
  </si>
  <si>
    <t>支払先となる金融機関の口座ID。IBAN(SEPA支払いの場合)など。</t>
  </si>
  <si>
    <t>1234:567:1:3242394</t>
  </si>
  <si>
    <t>ubl:Invoice/cac:PaymentMeans/cac:PayeeFinancialAccount/cbc:ID</t>
  </si>
  <si>
    <t>Payment account identifier Scheme identifier</t>
  </si>
  <si>
    <t>The identification of the identification scheme. As example IBAN</t>
  </si>
  <si>
    <t>口座IDを発行する発番組織のスキーマID、例えば、IBAN。</t>
  </si>
  <si>
    <t>ubl:Invoice/cac:PaymentMeans/cac:PayeeFinancialAccount/cbc:ID/@schemeID</t>
  </si>
  <si>
    <t>Payment account name</t>
  </si>
  <si>
    <t>支払先口座名義人名</t>
  </si>
  <si>
    <t>The name of the payment account	 at a payment service provider	 to which payment should be made.</t>
  </si>
  <si>
    <t>支払先口座の口座名義人名。</t>
  </si>
  <si>
    <t>ｶ)ﾏﾙﾏﾙｼﾖｳｼﾞ</t>
  </si>
  <si>
    <t>ubl:Invoice/cac:PaymentMeans/cac:PayeeFinancialAccount/cbc:Name</t>
  </si>
  <si>
    <t>Payment service provider identifier</t>
  </si>
  <si>
    <t>支払先金融機関ID</t>
  </si>
  <si>
    <t>An identifier for the payment service provider where a payment account is located.</t>
  </si>
  <si>
    <t>支払先口座がある金融機関ID。</t>
  </si>
  <si>
    <t>ubl:Invoice/cac:PaymentMeans/cac:PayeeFinancialAccount/cac:FinancialInstitutionBranch/cbc:ID</t>
  </si>
  <si>
    <t>FINANCIAL INSTITUTION ADDRESS</t>
  </si>
  <si>
    <t>住所</t>
  </si>
  <si>
    <t>The address of the financial institution or its branch that holds the payment account.</t>
  </si>
  <si>
    <t>支払い先口座がある金融機関やその支店の住所を提供するビジネス用語のグループ。</t>
  </si>
  <si>
    <t>ubl:Invoice/cac:PaymentMeans/cac:PayeeFinancialAccount/cac:FinancialInstitutionBranch/cac:Address</t>
  </si>
  <si>
    <t>Account address line 1</t>
  </si>
  <si>
    <t>支払先口座住所欄1</t>
  </si>
  <si>
    <t>ubl:Invoice/cac:PaymentMeans/cac:PayeeFinancialAccount/cac:FinancialInstitutionBranch/cac:Address/cbc:StreetName</t>
  </si>
  <si>
    <t>Account address line 2</t>
  </si>
  <si>
    <t>支払先口座住所欄2</t>
  </si>
  <si>
    <t>ubl:Invoice/cac:PaymentMeans/cac:PayeeFinancialAccount/cac:FinancialInstitutionBranch/cac:Address/cbc:AdditionalStreetName</t>
  </si>
  <si>
    <t>Account city</t>
  </si>
  <si>
    <t>支払先口座住所 市区町村</t>
  </si>
  <si>
    <t>The common name of the city	 town or village	 where the account address is located.</t>
  </si>
  <si>
    <t>ubl:Invoice/cac:PaymentMeans/cac:PayeeFinancialAccount/cac:FinancialInstitutionBranch/cac:Address/cbc:CityName</t>
  </si>
  <si>
    <t>Account post code</t>
  </si>
  <si>
    <t>支払先口座郵便番号</t>
  </si>
  <si>
    <t>ubl:Invoice/cac:PaymentMeans/cac:PayeeFinancialAccount/cac:FinancialInstitutionBranch/cac:Address/cbc:PostalZone</t>
  </si>
  <si>
    <t>Account country subdivision</t>
  </si>
  <si>
    <t>支払先口座住所 都道府県</t>
  </si>
  <si>
    <t>ubl:Invoice/cac:PaymentMeans/cac:PayeeFinancialAccount/cac:FinancialInstitutionBranch/cac:Address/cbc:CountrySubentity</t>
  </si>
  <si>
    <t>Account address line 3</t>
  </si>
  <si>
    <t>支払先口座住所欄3</t>
  </si>
  <si>
    <t>ubl:Invoice/cac:PaymentMeans/cac:PayeeFinancialAccount/cac:FinancialInstitutionBranch/cac:Address/cac:AddressLine/cbc:Line</t>
  </si>
  <si>
    <t>Account country code</t>
  </si>
  <si>
    <t>支払先口座国コード</t>
  </si>
  <si>
    <t>ubl:Invoice/cac:PaymentMeans/cac:PayeeFinancialAccount/cac:FinancialInstitutionBranch/cac:Address/cac:Country/cbc:IdentificationCode</t>
  </si>
  <si>
    <t>PAYMENT CARD INFORMATION</t>
  </si>
  <si>
    <t>支払カード情報</t>
  </si>
  <si>
    <t>請求書発行と同時に支払に使用されるカードに関する情報を提供するビジネス用語のグループ。</t>
  </si>
  <si>
    <t>買い手がクレジットカードやデビットカードなどの支払いカードを使用することを選択した場合にのみ使用。</t>
  </si>
  <si>
    <t>cac:CardAccount</t>
  </si>
  <si>
    <t>cac:CardAccountType</t>
  </si>
  <si>
    <t>ubl:Invoice/cac:PaymentMeans/cac:CardAccount</t>
  </si>
  <si>
    <t>Payment card primary account number</t>
  </si>
  <si>
    <t>支払カード番号</t>
  </si>
  <si>
    <t>支払に使用するカードの支払カード番号。</t>
  </si>
  <si>
    <t>カード支払セキュリティ基準に従って、請求書にはカードの主要口座番号を完全に含めない。
現時点では、PCI Security Standards Council は、最初の6桁と最後の4桁が表示される最大桁数であると定義。</t>
  </si>
  <si>
    <t>cbc:PrimaryAccountNumberID</t>
  </si>
  <si>
    <t>ubl:Invoice/cac:PaymentMeans/cac:CardAccount/cbc:PrimaryAccountNumberID</t>
  </si>
  <si>
    <t>Payment card holder name</t>
  </si>
  <si>
    <t>カード名義人氏名</t>
  </si>
  <si>
    <t>支払カード所有者の氏名。</t>
  </si>
  <si>
    <t>cbc:HolderName</t>
  </si>
  <si>
    <t>ubl:Invoice/cac:PaymentMeans/cac:CardAccount/cbc:HolderName</t>
  </si>
  <si>
    <t>DIRECT DEBIT</t>
  </si>
  <si>
    <t>自動口座引落</t>
  </si>
  <si>
    <t>A group of business terms to specify a direct debit.</t>
  </si>
  <si>
    <t>口座引落しを指定するビジネス条件の情報を提供するビジネス用語のグループ。</t>
  </si>
  <si>
    <t>cac:PaymentMandate</t>
  </si>
  <si>
    <t>cac:PaymentManudt:DateType</t>
  </si>
  <si>
    <t>ubl:Invoice/cac:PaymentMeans/cac:PaymentMandate</t>
  </si>
  <si>
    <t>Mandate reference identifier</t>
  </si>
  <si>
    <t>マンデーション参照ID</t>
  </si>
  <si>
    <t>Unique identifier assigned by the Payee for referencing the direct debit mandate.</t>
  </si>
  <si>
    <t>口座振替依頼を参照するために受取人によって割り当てられた固有ID。</t>
  </si>
  <si>
    <t>買い手に事前通知するために使用する。SEPA口座振替である旨を通知するために受取人(支払先)によって割り当てられた固有ID。</t>
  </si>
  <si>
    <t>ubl:Invoice/cac:PaymentMeans/cac:PaymentMandate/cbc:ID</t>
  </si>
  <si>
    <t>Debited account identifier</t>
  </si>
  <si>
    <t>自動引落口座ID</t>
  </si>
  <si>
    <t>The account to be debited by the direct debit.</t>
  </si>
  <si>
    <t>自動口座引落によって引き落としがされる銀行口座ID。</t>
  </si>
  <si>
    <t>ubl:Invoice/cac:PaymentMeans/cac:PaymentMandate/cac:PayerFinancialAccount/cbc:ID</t>
  </si>
  <si>
    <t>Paid amounts</t>
  </si>
  <si>
    <t>支払済金額</t>
  </si>
  <si>
    <t>Breakdown of the paid amount deducted from the amount due.</t>
  </si>
  <si>
    <t>請求書通貨での支払済金額を提供するビジネス用語のグループ。</t>
  </si>
  <si>
    <t>cac:PrepaidPayment</t>
  </si>
  <si>
    <t>cac:PaymentType</t>
  </si>
  <si>
    <t>ubl:Invoice/cac:PrepaidPayment</t>
  </si>
  <si>
    <t>Payment identifier</t>
  </si>
  <si>
    <t>支払ID</t>
  </si>
  <si>
    <t>An identifier that references the payment	 such as bank transfer identifier.</t>
  </si>
  <si>
    <t>銀行振込のIDなど、支払を参照するID</t>
  </si>
  <si>
    <t>ubl:Invoice/cac:PrepaidPayment/cbc:ID</t>
  </si>
  <si>
    <t>Paid amount</t>
  </si>
  <si>
    <t>The amount of the payment in the invoice currency.</t>
  </si>
  <si>
    <t>請求書通貨での支払済金額。</t>
  </si>
  <si>
    <t>日本では必須項目。</t>
  </si>
  <si>
    <t>cbc:PaidAmount</t>
  </si>
  <si>
    <t>ubl:Invoice/cac:PrepaidPayment/cbc:PaidAmount</t>
  </si>
  <si>
    <t>The date when the paid amount is debited to the invoice.</t>
  </si>
  <si>
    <t>支払済金額が請求書に差引記載される日</t>
  </si>
  <si>
    <t>The date when the prepaid amount was received by the seller.</t>
  </si>
  <si>
    <t>前払金額を売り手が受領した日。</t>
  </si>
  <si>
    <t>cbc:ReceivedDate</t>
  </si>
  <si>
    <t>ubl:Invoice/cac:PrepaidPayment/cbc:ReceivedDate</t>
  </si>
  <si>
    <t>Payment type</t>
  </si>
  <si>
    <t>支払タイプ</t>
  </si>
  <si>
    <t>The type of the the payment.</t>
  </si>
  <si>
    <t>支払いのタイプ。</t>
  </si>
  <si>
    <t>cbc:InstructionID</t>
  </si>
  <si>
    <t>ubl:Invoice/cac:PrepaidPayment/cbc:InstructionID</t>
  </si>
  <si>
    <t>請求書レベルの返金</t>
  </si>
  <si>
    <t>請求書レベルの返金に関する情報を提供するビジネス用語のグループ。</t>
  </si>
  <si>
    <t>cac:AllowanceCharge</t>
  </si>
  <si>
    <t>cac:AllowanceChargeType</t>
  </si>
  <si>
    <t>ubl:Invoice/cac:AllowanceCharge</t>
  </si>
  <si>
    <t>cbc:ChargeIndicator = false</t>
  </si>
  <si>
    <t>Document level allowance amount</t>
  </si>
  <si>
    <t>請求書レベルの返金金額(税抜き)</t>
  </si>
  <si>
    <t>The amount of an allowance	 without TAX.</t>
  </si>
  <si>
    <t>返金金額(税抜き)。</t>
  </si>
  <si>
    <t>ubl:Invoice/cac:AllowanceCharge/cbc:Amount</t>
  </si>
  <si>
    <t>Document level allowance base amount</t>
  </si>
  <si>
    <t>請求書レベルの返金金額の基準となる金額</t>
  </si>
  <si>
    <t>The base amount that may be used	 in conjunction with the document level allowance percentage	 to calculate the document level allowance amount.</t>
  </si>
  <si>
    <t>請求書レベルの返金の率を乗じて請求書レベルの返金金額を算出する際に使用される基準金額。</t>
  </si>
  <si>
    <t>cbc:BaseAmount</t>
  </si>
  <si>
    <t>ubl:Invoice/cac:AllowanceCharge/cbc:BaseAmount</t>
  </si>
  <si>
    <t>Document level allowance percentage</t>
  </si>
  <si>
    <t>請求書レベルの返金の率</t>
  </si>
  <si>
    <t>Percentage</t>
  </si>
  <si>
    <t>The percentage that may be used	 in conjunction with the document level allowance base amount	 to calculate the document level allowance amount.</t>
  </si>
  <si>
    <t>請求書レベルの返金基準金額に乗じて、請求書レベルの返金金額を算出する際に使用されるパーセント。</t>
  </si>
  <si>
    <t>cbc:MultiplierFactorNumeric</t>
  </si>
  <si>
    <t>udt:NumericType</t>
  </si>
  <si>
    <t>ubl:Invoice/cac:AllowanceCharge/cbc:MultiplierFactorNumeric</t>
  </si>
  <si>
    <t>Document level allowance reason</t>
  </si>
  <si>
    <t>請求書レベルの返金の理由</t>
  </si>
  <si>
    <t>The reason for the document level allowance	 expressed as text.</t>
  </si>
  <si>
    <t>請求書レベルの返金の理由をテキストで表現。</t>
  </si>
  <si>
    <t>値引</t>
  </si>
  <si>
    <t>cbc:AllowanceChargeReason</t>
  </si>
  <si>
    <t>ubl:Invoice/cac:AllowanceCharge/cbc:AllowanceChargeReason</t>
  </si>
  <si>
    <t>Document level allowance reason code</t>
  </si>
  <si>
    <t>請求書レベルの返金の理由コード</t>
  </si>
  <si>
    <t>The reason for the document level allowance	 expressed as a code.</t>
  </si>
  <si>
    <t>請求書レベルの返金の理由コード。</t>
  </si>
  <si>
    <t>cbc:AllowanceChargeReasonCode</t>
  </si>
  <si>
    <t>ubl:Invoice/cac:AllowanceCharge/cbc:AllowanceChargeReasonCode</t>
  </si>
  <si>
    <t>Document level allowance TAX category code</t>
  </si>
  <si>
    <t>請求書レベルの返金の課税分類コード</t>
  </si>
  <si>
    <t>請求書レベルの返金に適用される課税分類コード。</t>
  </si>
  <si>
    <t>Tax category code is for identifying the attribute of tax category in Japan Consumption Tax scheme	 like standard rate	 reduced rate	 etc. The operation in Japan is as follows.
S Standard rate Consumption Tax
AA Lower rate Consumption Tax
E Exempt from Tax 
G Free export item	 Consumption Tax not charged
O Outside scope of tax (The seller is not registered for Consumption Tax.)</t>
  </si>
  <si>
    <t>S</t>
  </si>
  <si>
    <t>ubl:Invoice/cac:AllowanceCharge/cac:TaxCategory/cbc:ID</t>
  </si>
  <si>
    <t>Document level allowance TAX category code Tax Scheme</t>
  </si>
  <si>
    <t>ubl:Invoice/cac:AllowanceCharge/cac:TaxCategory/cac:TaxScheme/cbc:ID</t>
  </si>
  <si>
    <t>Document level allowance TAX rate</t>
  </si>
  <si>
    <t>請求書レベルの返金の税率</t>
  </si>
  <si>
    <t>The TAX rate	 represented as percentage that applies to the document level allowance.</t>
  </si>
  <si>
    <t>請求書レベルの返金に適用される消費税率(パーセント)。</t>
  </si>
  <si>
    <t>cbc:Percent</t>
  </si>
  <si>
    <t>udt:PercentType</t>
  </si>
  <si>
    <t>ubl:Invoice/cac:AllowanceCharge/cac:TaxCategory/cbc:Percent</t>
  </si>
  <si>
    <t>DOCUMENT LEVEL CHARGES</t>
  </si>
  <si>
    <t>請求書レベルの追加請求</t>
  </si>
  <si>
    <t>A group of business terms providing information about charges and taxes other than TAX	 applicable to the Invoice as a whole.</t>
  </si>
  <si>
    <t>請求書レベルの追加請求や追加税(消費税以外)に関する情報を提供するビジネス用語のグループ。</t>
  </si>
  <si>
    <t>cbc:ChargeIndicator = true</t>
  </si>
  <si>
    <t>Document level charge amount</t>
  </si>
  <si>
    <t>請求書レベルの追加請求金額(税抜き)</t>
  </si>
  <si>
    <t>The amount of a charge	 without TAX.</t>
  </si>
  <si>
    <t>追加請求金額(税抜き)。</t>
  </si>
  <si>
    <t>Document level charge base amount</t>
  </si>
  <si>
    <t>請求書レベルの追加請求金額の基準となる金額</t>
  </si>
  <si>
    <t>The base amount that may be used	 in conjunction with the document level charge percentage	 to calculate the document level charge amount.</t>
  </si>
  <si>
    <t>請求書レベルの追加請求率を乗じて請求書レベルの追加請求金額を算出する際に使用される基準金額。</t>
  </si>
  <si>
    <t>Document level charge percentage</t>
  </si>
  <si>
    <t>請求書レベルの追加請求の率</t>
  </si>
  <si>
    <t>The percentage that may be used	 in conjunction with the document level charge base amount	 to calculate the document level charge amount.</t>
  </si>
  <si>
    <t>請求書レベルの追加請求基準金額に乗じて請求書レベルの追加請求金額を算出するために使用されるパーセント。</t>
  </si>
  <si>
    <t>Document level charge reason</t>
  </si>
  <si>
    <t>請求書レベルの追加請求の理由</t>
  </si>
  <si>
    <t>The reason for the document level charge	 expressed as text.</t>
  </si>
  <si>
    <t>請求書レベルの追加請求の理由をテキストで表現。</t>
  </si>
  <si>
    <t>配送サービス</t>
  </si>
  <si>
    <t>Document level charge reason code</t>
  </si>
  <si>
    <t>請求書レベルの追加請求の理由コード</t>
  </si>
  <si>
    <t>The reason for the document level charge	 expressed as a code.</t>
  </si>
  <si>
    <t>請求書レベルの追加請求の理由コード。</t>
  </si>
  <si>
    <t>FC</t>
  </si>
  <si>
    <t>Document level charge TAX category code</t>
  </si>
  <si>
    <t>請求書レベルの追加請求の課税分類コード</t>
  </si>
  <si>
    <t>A coded identification of what TAX category applies to the document level charge.</t>
  </si>
  <si>
    <t>請求書レベルの追加請求に適用される課税分類コード。</t>
  </si>
  <si>
    <t>Document level charge TAX category code Tax Scheme</t>
  </si>
  <si>
    <t>Document level charge TAX rate</t>
  </si>
  <si>
    <t>請求書レベルの追加請求の税率</t>
  </si>
  <si>
    <t>The TAX rate	 represented as percentage that applies to the document level charge.</t>
  </si>
  <si>
    <t>請求書レベルの追加請求に適用される消費税率(パーセント)。</t>
  </si>
  <si>
    <t>請求書総合計金額</t>
  </si>
  <si>
    <t>請求書合計金額に係る情報を提供するビジネス用語のグループ。</t>
  </si>
  <si>
    <t>cac:LegalMonetaryTotal</t>
  </si>
  <si>
    <t>cac:MonetaryTotalType</t>
  </si>
  <si>
    <t>ubl:Invoice/cac:LegalMonetaryTotal</t>
  </si>
  <si>
    <t>Sum of Invoice line net amount</t>
  </si>
  <si>
    <t>値引後請求書明細行金額の合計</t>
  </si>
  <si>
    <t>値引後明細行金額の合計金額。</t>
  </si>
  <si>
    <t xml:space="preserve">Since there is no business custom of cash discount in Japan	 "net amount" is interpreted as after discount. </t>
  </si>
  <si>
    <t>日本には現金割引の慣習がないため、値引後と解釈する。</t>
  </si>
  <si>
    <t>cbc:LineExtensionAmount</t>
  </si>
  <si>
    <t>ubl:Invoice/cac:LegalMonetaryTotal/cbc:LineExtensionAmount</t>
  </si>
  <si>
    <t>Sum of allowances on document level</t>
  </si>
  <si>
    <t>請求書レベルの返金の合計</t>
  </si>
  <si>
    <t>請求書レベルの返金の合計。</t>
  </si>
  <si>
    <t>cbc:AllowanceTotalAmount</t>
  </si>
  <si>
    <t>ubl:Invoice/cac:LegalMonetaryTotal/cbc:AllowanceTotalAmount</t>
  </si>
  <si>
    <t>Sum of charges on document level</t>
  </si>
  <si>
    <t>請求書レベルの追加請求の合計</t>
  </si>
  <si>
    <t>請求書レベルの追加請求の合計。</t>
  </si>
  <si>
    <t>cbc:ChargeTotalAmount</t>
  </si>
  <si>
    <t>ubl:Invoice/cac:LegalMonetaryTotal/cbc:ChargeTotalAmount</t>
  </si>
  <si>
    <t>Invoice total amount without TAX</t>
  </si>
  <si>
    <t>請求書合計金額(税抜き)</t>
  </si>
  <si>
    <t>請求書合計金額(税抜き)。</t>
  </si>
  <si>
    <t>ibt-109 請求書合計金額(税抜き) = Σibt-116 課税分類毎の課税基準額。</t>
  </si>
  <si>
    <t>cbc:TaxExclusiveAmount</t>
  </si>
  <si>
    <t>ubl:Invoice/cac:LegalMonetaryTotal/cbc:TaxExclusiveAmount</t>
  </si>
  <si>
    <t>Invoice total TAX amount</t>
  </si>
  <si>
    <t>請求書消費税合計金額</t>
  </si>
  <si>
    <t>請求書消費税合計金額。</t>
  </si>
  <si>
    <t>ibt-110 = Σ ibt-117 課税分類毎の消費税額。</t>
  </si>
  <si>
    <t>cbc:TaxAmount</t>
  </si>
  <si>
    <t>ubl:Invoice/cac:TaxTotal/cbc:TaxAmount</t>
  </si>
  <si>
    <t>Invoice total amount with TAX</t>
  </si>
  <si>
    <t>請求書合計金額(税込み)</t>
  </si>
  <si>
    <t>請求書合計金額(税込み)。</t>
  </si>
  <si>
    <t>ibt-112 請求書合計金額(税込み) = ibt-109 請求書合計金額(税抜き) + ibt-110 請求書消費税合計金額。</t>
  </si>
  <si>
    <t>cbc:TaxInclusiveAmount</t>
  </si>
  <si>
    <t>ubl:Invoice/cac:LegalMonetaryTotal/cbc:TaxInclusiveAmount</t>
  </si>
  <si>
    <t>事前に支払われた金額の合計。</t>
  </si>
  <si>
    <t>cbc:PrepaidAmount</t>
  </si>
  <si>
    <t>ubl:Invoice/cac:LegalMonetaryTotal/cbc:PrepaidAmount</t>
  </si>
  <si>
    <t>Rounding amount</t>
  </si>
  <si>
    <t>丸めるための金額</t>
  </si>
  <si>
    <t>The amount to be added to the invoice total to round the amount to be paid.</t>
  </si>
  <si>
    <t>支払金額に丸めるために請求書の合計金額に追加される金額。</t>
  </si>
  <si>
    <t>cbc:PayableRoundingAmount</t>
  </si>
  <si>
    <t>ubl:Invoice/cac:LegalMonetaryTotal/cbc:PayableRoundingAmount</t>
  </si>
  <si>
    <t>Amount due for payment</t>
  </si>
  <si>
    <t>差引請求金額</t>
  </si>
  <si>
    <t>買い手が支払を要求されている差引請求金額。</t>
  </si>
  <si>
    <t>cbc:PayableAmount</t>
  </si>
  <si>
    <t>ubl:Invoice/cac:LegalMonetaryTotal/cbc:PayableAmount</t>
  </si>
  <si>
    <t>DOCUMENT TOTALS IN TAX ACCOUNTING CURRENCY</t>
  </si>
  <si>
    <t>会計通貨での請求書総合計金額</t>
  </si>
  <si>
    <t>A group of business terms providing the monetary totals for the Invoice in the tax accounting currency.</t>
  </si>
  <si>
    <t>請求書の合計金額を税務会計通貨で提供するビジネス用語のグループ。</t>
  </si>
  <si>
    <t>cac:TaxTotal</t>
  </si>
  <si>
    <t>cac:TaxTotalType</t>
  </si>
  <si>
    <t>ubl:Invoice/cac:TaxTotal</t>
  </si>
  <si>
    <t>cac:TaxTotal/TaxAmount/@currency = cbc:TaxCurrencyCode</t>
  </si>
  <si>
    <t>Invoice total TAX amount in tax accounting currency</t>
  </si>
  <si>
    <t>会計通貨での請求書消費税合計金額</t>
  </si>
  <si>
    <t>The TAX total amount expressed in the accounting currency accepted or required in the country of the Seller.</t>
  </si>
  <si>
    <t>売り手の国で認められた、又は要求された会計通貨での消費税合計金額。</t>
  </si>
  <si>
    <t>The currency code must be the one listed in the ISO 4217 Currency codes.</t>
  </si>
  <si>
    <t>TAX BREAKDOWN IN ACCOUNTING CURRENCY</t>
  </si>
  <si>
    <t>会計通貨での税内訳情報</t>
  </si>
  <si>
    <t>A group of business terms providing information about TAX breakdown by different categories	 rates and exemption reasons in the invoice accounting currency.</t>
  </si>
  <si>
    <t>請求書の会計通貨でのさまざまな課税分類、税率、および免税理由による消費税の内訳に関する情報を提供するビジネス用語のグループ。</t>
  </si>
  <si>
    <t>cac:TaxSubtotal</t>
  </si>
  <si>
    <t>cac:TaxSubtotalType</t>
  </si>
  <si>
    <t>TAX category tax amount in accounting currency</t>
  </si>
  <si>
    <t>会計通貨での課税分類毎の消費税額</t>
  </si>
  <si>
    <t>The total TAX amount for a given TAX category in the invoice accounting currency.</t>
  </si>
  <si>
    <t>課税分類での請求書消費税合計の会計通貨での金額。</t>
  </si>
  <si>
    <t>TAX category code for tax category tax amount in accounting currency</t>
  </si>
  <si>
    <t>会計通貨での課税分類コード</t>
  </si>
  <si>
    <t>Coded identification of a TAX category in the invoice accounting currency.</t>
  </si>
  <si>
    <t xml:space="preserve"> 請求書会計通貨での課税分類のコード化された識別子。</t>
  </si>
  <si>
    <t>TAX category rate for tax category tax amount in accounting currency</t>
  </si>
  <si>
    <t>会計通貨での課税分類毎の税率</t>
  </si>
  <si>
    <t>The TAX rate	 represented as percentage that applies for the relevant TAX category in the invoice accounting currency.</t>
  </si>
  <si>
    <t>会計通貨での該当する課税分類に適用されるパーセンテージとして表した税率。</t>
  </si>
  <si>
    <t>税内訳情報</t>
  </si>
  <si>
    <t>A group of business terms providing information about TAX breakdown by different categories	 rates and exemption reasons</t>
  </si>
  <si>
    <t>課税分類、消費税率、非課税/不課税理由毎の、消費税内訳に関する情報を提供するビジネス用語のグループ。</t>
  </si>
  <si>
    <t>TAX category taxable amount</t>
  </si>
  <si>
    <t>課税分類毎の課税基準額</t>
  </si>
  <si>
    <t>課税分類/課税分類の消費税率毎の課税基準額の合計。</t>
  </si>
  <si>
    <t>cbc:TaxableAmount</t>
  </si>
  <si>
    <t>TAX category tax amount</t>
  </si>
  <si>
    <t>課税分類毎の消費税額</t>
  </si>
  <si>
    <t>課税分類毎の消費税額合計。</t>
  </si>
  <si>
    <t>TAX category code</t>
  </si>
  <si>
    <t>課税分類コード</t>
  </si>
  <si>
    <t>消費税の課税分類属性(標準税率、軽減税率など)を識別するためのコード。</t>
  </si>
  <si>
    <t>TAX category rate</t>
  </si>
  <si>
    <t>課税分類毎の税率</t>
  </si>
  <si>
    <t>The TAX rate	 represented as percentage that applies for the relevant TAX category.</t>
  </si>
  <si>
    <t>課税分類毎の税額計算のための率。</t>
  </si>
  <si>
    <t>添付書類</t>
  </si>
  <si>
    <t>請求書内で行われたクレームを実証する添付書類についての情報を提供するビジネス用語のグループ。</t>
  </si>
  <si>
    <t>The invoiced object identifier is the identifier for an object on which the invoice is based	 given by the Seller. 
Examples may be a subscription number	 telephone number	 meter point	 vehicle	 person etc.	 as applicable.
If it is not clear to the receiver what scheme is used for the identifier	 a conditional scheme identifier should be used	 that shall be chosen from the Invoiced object identifier scheme code list. 
The invoiced object reference is provided by using the element cac:AdditionalDocumentReference with the document type code = 130</t>
  </si>
  <si>
    <t>添付書類は、売り手が指定した、請求書の元となるオブジェクト。 
例としては、サブスクリプション番号、電話番号、メーター ポイント、車両、人物などが該当する場合がある。識別子にどのスキームが使用されているかが受信者に明確でない場合は、条件付きスキーム識別子を使用する必要がある。
これは、この項目に規定されたコードリストから選択する必要がある。 添付文書は、&lt; cac:AdditionalDocumentReference&gt;要素 をドキュメント タイプ コード = 130 と指定して使用することによって提供される。</t>
  </si>
  <si>
    <t>cac:AdditionalDocumentReference</t>
  </si>
  <si>
    <t>cac:DocumentReferenceType</t>
  </si>
  <si>
    <t>ubl:Invoice/cac:AdditionalDocumentReference</t>
  </si>
  <si>
    <t>cbc:DocumentTypeCode != 130</t>
  </si>
  <si>
    <t>Supporting document reference</t>
  </si>
  <si>
    <t>添付書類への参照</t>
  </si>
  <si>
    <t>添付書類のID。</t>
  </si>
  <si>
    <t>Supporting document description</t>
  </si>
  <si>
    <t>添付書類の説明</t>
  </si>
  <si>
    <t>添付書類の説明。</t>
  </si>
  <si>
    <t>cbc:DocumentDescription</t>
  </si>
  <si>
    <t>ubl:Invoice/cac:AdditionalDocumentReference/cbc:DocumentDescription</t>
  </si>
  <si>
    <t>Attached document</t>
  </si>
  <si>
    <t>Binary object</t>
  </si>
  <si>
    <t>バイナリオブジェクトとして埋め込まれた、または請求書と一緒に送られた添付書類。</t>
  </si>
  <si>
    <t>An invoice may contain a supportive document as informative.
 Examples of such documents may be work reports	 certificates or other documents that relate to the purchase or the invoiced items. 
A supportive document can be attached to the invoice in two ways: by providing a direct hyperlink through which the document can be downloaded or by embedding the document into the invoice. 
A compliant receiver is required to be able to receive an attached supportive document and	 in case of embedded files	 to convert it into a file but he is not required to handle the content of that file since it is only provited as informative.
When attaching a document using an uri the hyperlink shall point directly to the file that is to be downloaded.
An embedded document is contained in the invoice as binary object using base64 encoding and shall be supplemented with information about the name of the document file and a mime code indicating the type of the file. This allows the receiver to convert the binary code into a file that has the same name as the original file and allows him to associate the received file to a suitable application for viewing its content. 
The set of allowed codes for the file type (mime code) is limited to types that can be opened with applications that are commonly used and available.
As is with other file types	 when an attached file is an XML file the receiver is expected to be able to receive and convert the binary object into an XML file but the sender can not expect the receiver to view or process the content of that XML file. 
Any further handling of an embedded XML file attachment is optional for the receiver.</t>
  </si>
  <si>
    <t>請求書には、情報として裏付けとなる文書が含まれている場合がある。
このような文書の例としては、作業報告書、証明書、または購入または請求さ​​れた品目に関連するその他の文書がある。
裏付けとなる文書は、2 つの方法で請求書に添付できる。
文書をダウンロードするためのリンク先を提供する方法と、文書を請求書に埋め込む方法。受信者は、添付文書を受信できる必要があり、埋め込みファイルの場合はそれをファイルに変換する必要があるが、情報として提供されるだけであるため、そのファイルのコンテンツを処理する必要はない。
URI を使用してドキュメントを添付する場合、ハイパーリンクは、ダウンロードするファイルを直接指す必要がある。
埋め込みドキュメントは、base64 エンコーディングを使用したバイナリ オブジェクトとして請求書に含まれ、ファイルの名前とファイルの種類を示す MIME コードの情報が補足される。
この情報により、受信者はバイナリ コードを元のファイルと同じ名前のファイルに変換し、受信したファイルを適切なアプリケーションに関連付けてコンテンツを表示できる。
ファイルの種類 (MIME コード) に対して許可されるコードの範囲は、一般的に使用され、利用可能なアプリケーションで開くことができる種類に限定される。
他のファイル タイプと同様に、添付ファイルが XML ファイルの場合、受信者はバイナリ オブジェクトを受信して​​ XML ファイルに変換できると期待されるが、送信者は受信者がその XML のコンテンツを表示または処理することを期待できない。ファイルや埋め込まれた XML ファイルの添付ファイルをさらに処理するかどうかは、受信者による。</t>
  </si>
  <si>
    <t>cbc:EmbeddedDocumentBinaryObject</t>
  </si>
  <si>
    <t>udt:BinaryObjectType</t>
  </si>
  <si>
    <t>ubl:Invoice/cac:AdditionalDocumentReference/cac:Attachment/cbc:EmbeddedDocumentBinaryObject</t>
  </si>
  <si>
    <t>Attached document Mime code</t>
  </si>
  <si>
    <t>添付書類MIMEコード</t>
  </si>
  <si>
    <t>Allowed mime codes:
application/pdf
image/png
image/jpeg
text/csv
application/vnd.openxmlformats-officedocument.spreadsheetml.sheet
application/vnd.oasis.opendocument. spreadsheet</t>
  </si>
  <si>
    <t>許可されているMIMEコード:
application/pdf
image/png
image/jpeg
text/csv
application/vnd.openxmlformats-officedocument.spreadsheetml.sheet
application/vnd.oasis.opendocument. Spreadsheet</t>
  </si>
  <si>
    <t>@mimeCode</t>
  </si>
  <si>
    <t>ubl:Invoice/cac:AdditionalDocumentReference/cac:Attachment/cbc:EmbeddedDocumentBinaryObject/@mimeCode</t>
  </si>
  <si>
    <t>Attached document Filename</t>
  </si>
  <si>
    <t>添付書類ファイル名</t>
  </si>
  <si>
    <t>ー</t>
  </si>
  <si>
    <t>@filename</t>
  </si>
  <si>
    <t>ubl:Invoice/cac:AdditionalDocumentReference/cac:Attachment/cbc:EmbeddedDocumentBinaryObject/@filename</t>
  </si>
  <si>
    <t>External document location</t>
  </si>
  <si>
    <t>外部ドキュメントのロケーション</t>
  </si>
  <si>
    <t>外部ドキュメントの所在を示すURL（ユニフォームリソースロケータ）</t>
  </si>
  <si>
    <t>例えば、http://または ftp://.と買い手が請求書を補足するために追加情報を必要とする場合は、外部文書保管場所を使用するものとする。外部文書は請求書の一部ではない。外部文書へのアクセスにはリスクが伴う。外部文書にアクセスできなくても請求書を処理できなければならない。</t>
  </si>
  <si>
    <t>cbc:URI</t>
  </si>
  <si>
    <t>ubl:Invoice/cac:AdditionalDocumentReference/cac:Attachment/cac:ExternalReference/cbc:URI</t>
  </si>
  <si>
    <t>INVOICE LINE</t>
  </si>
  <si>
    <t>請求書明細行</t>
  </si>
  <si>
    <t>A group of business terms providing information on individual Invoice lines.</t>
  </si>
  <si>
    <t>請求書明細行に関する情報を提供するビジネス用語のグループ。</t>
  </si>
  <si>
    <t>cac:InvoiceLine</t>
  </si>
  <si>
    <t>cac:InvoiceLineType</t>
  </si>
  <si>
    <t>ubl:Invoice/cac:InvoiceLine</t>
  </si>
  <si>
    <t>Invoice line identifier</t>
  </si>
  <si>
    <t>請求書明細行ID</t>
  </si>
  <si>
    <t>A unique identifier for the individual line within the Invoice.</t>
  </si>
  <si>
    <t>この請求書内で個々の明細行を一意に識別するためのID。</t>
  </si>
  <si>
    <t>ubl:Invoice/cac:InvoiceLine/cbc:ID</t>
  </si>
  <si>
    <t>Invoice line note</t>
  </si>
  <si>
    <t>請求書明細行注釈</t>
  </si>
  <si>
    <t>A textual note that gives unstructured information that is relevant to the Invoice line.</t>
  </si>
  <si>
    <t>請求書明細行に関連する構造化されていない情報を提供するためのテキスト、注釈。</t>
  </si>
  <si>
    <t>ubl:Invoice/cac:InvoiceLine/cbc:Note</t>
  </si>
  <si>
    <t>ibg-36</t>
  </si>
  <si>
    <t>LINE DOCUMENT REFERENCE</t>
  </si>
  <si>
    <t>明細行文書参照</t>
  </si>
  <si>
    <t>An identifier for an object on which the invoice line is based	 given by the Seller.</t>
  </si>
  <si>
    <t>売り手によって指定された、請求書の明細行の請求の根拠となっているオブジェクトの識別子。</t>
  </si>
  <si>
    <t>cac:DocumentReference</t>
  </si>
  <si>
    <t>ubl:Invoice/cac:InvoiceLine/cac:DocumentReference</t>
  </si>
  <si>
    <t>ibt-188</t>
  </si>
  <si>
    <t>Invoice line document identifier</t>
  </si>
  <si>
    <t>明細行文書ID</t>
  </si>
  <si>
    <t>請求書明細行が参照する文書のID</t>
  </si>
  <si>
    <t>ubl:Invoice/cac:InvoiceLine/cac:DocumentReference/cbc:ID</t>
  </si>
  <si>
    <t>Document type code</t>
  </si>
  <si>
    <t>文書タイプコード</t>
  </si>
  <si>
    <t>参照する文書の種類を規定するコード</t>
  </si>
  <si>
    <t>cbc:DocumentTypeCode</t>
  </si>
  <si>
    <t>ubl:Invoice/cac:InvoiceLine/cac:DocumentReference/cbc:DocumentTypeCode</t>
  </si>
  <si>
    <t>ibt-128</t>
  </si>
  <si>
    <t>Invoice line object identifier</t>
  </si>
  <si>
    <t>請求書明細行オブジェクトID</t>
  </si>
  <si>
    <t>売り手によって提供された、請求書明細行の根拠となるオブジェクトのID。(注：必要に応じて、予約番号、電話番号、メーターポイントなどを指定できる。）</t>
  </si>
  <si>
    <t>ibt-128-1</t>
  </si>
  <si>
    <t>Invoice line object identifier Scheme identifier</t>
  </si>
  <si>
    <t>請求書が参照する文書を識別するためのスキーマID。注：受信者にどのスキーマを使用したか明らかにしていない場合は、UNTDID 1153 code list  から選択した、スキーマIDを使用しなければならない。</t>
  </si>
  <si>
    <t>ubl:Invoice/cac:InvoiceLine/cac:DocumentReference/cbc:ID/@schemeID</t>
  </si>
  <si>
    <t>Invoiced quantity</t>
  </si>
  <si>
    <t>請求する数量</t>
  </si>
  <si>
    <t>Quantity</t>
  </si>
  <si>
    <t>請求書明細行で請求する品目(財又はサービス)の数量。</t>
  </si>
  <si>
    <t>In the numerical representation	 for data type quantity	 the decimal point is . (period)	 and the integer part is not separated by 1000 units.</t>
  </si>
  <si>
    <t>【例1】一箱１ダース（12本）入りの鉛筆10箱を購入したとき、ibt-150 品目単価基準数量の数量単位コードがDZNであれば、数量は、10。
Ｉｂｔ-131 = ibt-146 x ibt-129 / ibt-149 = 1200*10/1 = 12	000
【例2】一箱１ダース（12本）入りの鉛筆10箱を購入したとき、ibt-150 品目単価基準数量の数量単位コードがEAであれば、ibt-149 品目単価基準数量が1で、数量は、120 
Ｉｂｔ-131 = ibt-146 x ibt-129 / ibt-149 = 100*120/1 = 12	000
いづれの場合もibt-149品目単価基準数量はデフォルト値の1。数値表現は、データ型 Quantity については、小数点はピリオド、整数部分の1000単位の区切りはなし。</t>
  </si>
  <si>
    <t>cbc:InvoicedQuantity</t>
  </si>
  <si>
    <t>udt:QuantityType</t>
  </si>
  <si>
    <t>ubl:Invoice/cac:InvoiceLine/cbc:InvoicedQuantity</t>
  </si>
  <si>
    <t>Invoiced quantity unit of measure code</t>
  </si>
  <si>
    <t>請求する数量の数量単位コード</t>
  </si>
  <si>
    <t>請求数量に適用する数量単位コード。</t>
  </si>
  <si>
    <t>数量単位は	 UN/ECE勧告のリストから選択しなければならない。 
勧告第 20 号： 国際取引に用いられる単位のコード および 
勧告第 21 号： 乗客、貨物種類、梱包、梱包材コードに記載された方法を適用する。　
ほとんどの場合、買い手と売り手がソフトウェアにこれらのリストを完全に実装する必要はない。　売り手は、自社の商品やサービスに必要な単位をサポートするだけでよいし、買い手は、請求書で使用されている単位が他の文書で使用されている単位と等しいことを確認するだけで済む(契約書、カタログ、注文書、および出荷案内書など)。　</t>
  </si>
  <si>
    <t>H87</t>
  </si>
  <si>
    <t>@unitCode</t>
  </si>
  <si>
    <t>ubl:Invoice/cac:InvoiceLine/cbc:InvoicedQuantity/@unitCode</t>
  </si>
  <si>
    <t>Tax inclusive line net amount (UBL 2.3)</t>
  </si>
  <si>
    <t>値引後請求書明細行金額(税込み)</t>
  </si>
  <si>
    <t>The total amount of the Invoice line (after tax).</t>
  </si>
  <si>
    <t>値引後の請求書明細行の合計金額(税込み)。</t>
  </si>
  <si>
    <t>cbc:TaxInclusiveLineExtensionAmount</t>
  </si>
  <si>
    <t>ubl:Invoice/cac:InvoiceLine/cbc:TaxInclusiveLineExtensionAmount</t>
  </si>
  <si>
    <t>Invoice line net amount</t>
  </si>
  <si>
    <t>値引後請求書明細行金額(税抜き)</t>
  </si>
  <si>
    <t>The total amount of the Invoice line (before tax).</t>
  </si>
  <si>
    <t>値引後の請求書明細行の合計金額(税抜き)。</t>
  </si>
  <si>
    <t xml:space="preserve">ibt−131 値引後請求書明細行金額(税抜き) = 
  ibt-146 品目単価(値引/割引後)(税抜き) × (ibt-129 請求される数量 ÷ ibt-149 品目単価基準数量) + 
  Σ ibt-141 請求書明細行の追加請求金額(税抜き) −    
  Σ ibt-136 請求書明細行の返金金額(税抜き)
欧州規格では、消費税課税対象金額(税抜き)は小数点以下第2位に四捨五入する必要があるため、計算のさまざまな部分を個別に四捨五入する必要があることに注意。
請求される数量 の結果は、小数点以下第2位に四捨五入する必要がある。
請求書明細行の追加請求金額(税抜き)の合計 及び請求書明細行の追加請求金額(税抜き)の合計も個別に四捨五入される。
</t>
  </si>
  <si>
    <t>ubl:Invoice/cac:InvoiceLine/cbc:LineExtensionAmount</t>
  </si>
  <si>
    <t>購買発注書参照</t>
  </si>
  <si>
    <t>An identifier for a referenced purchase order	 issued by the Buyer.</t>
  </si>
  <si>
    <t>買い手が付番した発注番号を参照するためのID。</t>
  </si>
  <si>
    <t>2023-POIU-8745</t>
  </si>
  <si>
    <t>ubl:Invoice/cac:InvoiceLine/cac:OrderLineReference/cac:OrderReference/cbc:ID</t>
  </si>
  <si>
    <t>Referenced purchase order line reference</t>
  </si>
  <si>
    <t>購買発注明細行参照</t>
  </si>
  <si>
    <t>An identifier for a referenced line within a purchase order	 issued by the Buyer.</t>
  </si>
  <si>
    <t>買い手が付番した発注書内の明細行を参照するためのID。</t>
  </si>
  <si>
    <t>2023-POIU-8745#001</t>
  </si>
  <si>
    <t>cbc:LineID</t>
  </si>
  <si>
    <t>ubl:Invoice/cac:InvoiceLine/cac:OrderLineReference/cbc:LineID</t>
  </si>
  <si>
    <t>An identifier for a referenced despatch advice.</t>
  </si>
  <si>
    <t>この請求書が参照する出荷案内書を参照するためのID。</t>
  </si>
  <si>
    <t>When an invoice is charging items that have been delivered with separate dispatches the references should be provided on the line level as follows. 
When the invoiced quantity of an item has been delivered by more than one dispatch the invoice shall have separate lines for each dispatch. 
When dispatches are referenced on line level there shall not be a reference on document level.</t>
  </si>
  <si>
    <t>請求書が個別の出荷で配達された品目について請求している場合、次のように明細行での参照を提供する必要がある。 
品目の請求された数量が複数の出荷によって配送された場合、請求書には発送ごとに別々の行を定義する。
出荷が明細行で参照される場合、文書レベルでの参照はない。</t>
  </si>
  <si>
    <t>ubl:Invoice/cac:InvoiceLine/cac:DespatchLineReference/cac:DocumentReference/cbc:ID</t>
  </si>
  <si>
    <t>Invoice line Buyer accounting reference</t>
  </si>
  <si>
    <t>請求書明細行買い手会計参照</t>
  </si>
  <si>
    <t>請求書明細行に関連したデータを買い手のどの勘定科目で記帳するかを指定するテキスト。</t>
  </si>
  <si>
    <t>必要に応じて、請求書を発するときに、この参照情報を買い手が売り手に提供する。</t>
  </si>
  <si>
    <t>ubl:Invoice/cac:InvoiceLine/cbc:AccountingCost</t>
  </si>
  <si>
    <t>INVOICE LINE PERIOD</t>
  </si>
  <si>
    <t>請求書明細行の期間</t>
  </si>
  <si>
    <t>請求書明細行に関連する期間に関する情報</t>
  </si>
  <si>
    <t>ubl:Invoice/cac:InvoiceLine/cac:InvoicePeriod</t>
  </si>
  <si>
    <t>Invoice line period start date</t>
  </si>
  <si>
    <t>請求書明細行の期間開始日</t>
  </si>
  <si>
    <t>請求書明細行の請求期間が開始する日付</t>
  </si>
  <si>
    <t>ubl:Invoice/cac:InvoiceLine/cac:InvoicePeriod/cbc:StartDate</t>
  </si>
  <si>
    <t>Invoice line period end date</t>
  </si>
  <si>
    <t>請求書明細行の期間終了日</t>
  </si>
  <si>
    <t>請求書明細行の請求期間が終了する日付</t>
  </si>
  <si>
    <t>ubl:Invoice/cac:InvoiceLine/cac:InvoicePeriod/cbc:EndDate</t>
  </si>
  <si>
    <t>INVOICE LINE ALLOWANCES</t>
  </si>
  <si>
    <t>請求書明細行の返金</t>
  </si>
  <si>
    <t>請求書明細行に適用される返金に関する情報を提供するビジネス用語のグループ。</t>
  </si>
  <si>
    <t>ubl:Invoice/cac:InvoiceLine/cac:AllowanceCharge</t>
  </si>
  <si>
    <t>Invoice line allowance amount</t>
  </si>
  <si>
    <t>請求書明細行の返金金額(税抜き)</t>
  </si>
  <si>
    <t>ubl:Invoice/cac:InvoiceLine/cac:AllowanceCharge/cbc:Amount</t>
  </si>
  <si>
    <t>Invoice line allowance base amount</t>
  </si>
  <si>
    <t>請求書明細行の返金金額の基準金額</t>
  </si>
  <si>
    <t>The base amount that may be used	 in conjunction with the Invoice line allowance percentage	 to calculate the Invoice line allowance amount.</t>
  </si>
  <si>
    <t>請求書明細行の返金率を乗じて請求書明細行の返金金額を算出する際に使用される基準金額。</t>
  </si>
  <si>
    <t>ubl:Invoice/cac:InvoiceLine/cac:AllowanceCharge/cbc:BaseAmount</t>
  </si>
  <si>
    <t>Invoice line allowance percentage</t>
  </si>
  <si>
    <t>請求書明細行の返金の率</t>
  </si>
  <si>
    <t>The percentage that may be used	 in conjunction with the Invoice line allowance base amount	 to calculate the Invoice line allowance amount.</t>
  </si>
  <si>
    <t>請求書明細行の返金基準金額を乗じて請求書明細行の返金金額を算出する際に使用されるパーセント。</t>
  </si>
  <si>
    <t>ubl:Invoice/cac:InvoiceLine/cac:AllowanceCharge/cbc:MultiplierFactorNumeric</t>
  </si>
  <si>
    <t>Invoice line allowance reason</t>
  </si>
  <si>
    <t>請求書明細行の返金理由</t>
  </si>
  <si>
    <t>The reason for the Invoice line allowance	 expressed as text.</t>
  </si>
  <si>
    <t>請求書明細行の返金理由をテキストで表現。</t>
  </si>
  <si>
    <t>ubl:Invoice/cac:InvoiceLine/cac:AllowanceCharge/cbc:AllowanceChargeReason</t>
  </si>
  <si>
    <t>Invoice line allowance reason code</t>
  </si>
  <si>
    <t>請求書明細行の返金理由コード</t>
  </si>
  <si>
    <t>The reason for the Invoice line allowance	 expressed as a code.</t>
  </si>
  <si>
    <t>請求書明細行の返金理由をコードで表現。</t>
  </si>
  <si>
    <t>ubl:Invoice/cac:InvoiceLine/cac:AllowanceCharge/cbc:AllowanceChargeReasonCode</t>
  </si>
  <si>
    <t>INVOICE LINE CHARGES</t>
  </si>
  <si>
    <t>請求書明細行の追加請求</t>
  </si>
  <si>
    <t>A group of business terms providing information about charges and taxes other than TAX applicable to the individual Invoice line.</t>
  </si>
  <si>
    <t>請求書明細行に適用される追加請求に関する情報を提供するビジネス用語のグループ。</t>
  </si>
  <si>
    <t>Invoice line charge amount</t>
  </si>
  <si>
    <t>請求書明細行の追加請求金額(税抜き)</t>
  </si>
  <si>
    <t>Invoice line charge base amount</t>
  </si>
  <si>
    <t>請求書明細行の追加請求の基準金額</t>
  </si>
  <si>
    <t>The base amount that may be used	 in conjunction with the Invoice line charge percentage	 to calculate the Invoice line charge amount.</t>
  </si>
  <si>
    <t>請求書明細行の追加請求金額を計算するために、請求書明細行の追加請求率が適用される基準金額。</t>
  </si>
  <si>
    <t>Invoice line charge percentage</t>
  </si>
  <si>
    <t>請求書明細行の追加請求の率</t>
  </si>
  <si>
    <t>The percentage that may be used	 in conjunction with the Invoice line charge base amount	 to calculate the Invoice line charge amount.</t>
  </si>
  <si>
    <t>請求書明細行の追加請求基準金額に対して請求書明細行の追加請求金額の計算に使用するパーセント。</t>
  </si>
  <si>
    <t>Invoice line charge reason</t>
  </si>
  <si>
    <t>請求書明細行の追加請求理由</t>
  </si>
  <si>
    <t>The reason for the Invoice line charge	 expressed as text.</t>
  </si>
  <si>
    <t>請求書明細行の追加請求理由をテキストで表現。</t>
  </si>
  <si>
    <t>Invoice line charge reason code</t>
  </si>
  <si>
    <t>請求書明細行の追加請求理由コード</t>
  </si>
  <si>
    <t>The reason for the Invoice line charge	 expressed as a code.</t>
  </si>
  <si>
    <t>請求書明細行の追加請求理由をコードで表現。</t>
  </si>
  <si>
    <t>PRICE DETAILS</t>
  </si>
  <si>
    <t>取引価格詳細</t>
  </si>
  <si>
    <t>請求書明細行で請求する財又はサービスに適用される価格に係る情報を提供するビジネス用語のグループ。</t>
  </si>
  <si>
    <t>cac:Price</t>
  </si>
  <si>
    <t>cac:PriceType</t>
  </si>
  <si>
    <t>ubl:Invoice/cac:InvoiceLine/cac:Price</t>
  </si>
  <si>
    <t>Item net price</t>
  </si>
  <si>
    <t>品目単価(値引後)(税抜き)</t>
  </si>
  <si>
    <t>Unit Price Amount</t>
  </si>
  <si>
    <t>The price of an item	 exclusive of TAX	 after subtracting item price discount.</t>
  </si>
  <si>
    <t>値引金額を差し引いた後の、消費税を除く品目単価。</t>
  </si>
  <si>
    <t>ibt-146 = ibt-148 品目単価(値引/割引前)(税抜き) - ibt-147 品目単価値引/割引(税抜き)欧州規格は税抜き。ビジネスルールをXML Schematronで検証するときの記述を明瞭にするため税抜きと税込みを別項目として定義する。</t>
  </si>
  <si>
    <t>cbc:PriceAmount</t>
  </si>
  <si>
    <t>ubl:Invoice/cac:InvoiceLine/cac:Price/cbc:PriceAmount</t>
  </si>
  <si>
    <t>ibt-147</t>
  </si>
  <si>
    <t>Item price discount</t>
  </si>
  <si>
    <t>品目単価値引(税抜き)</t>
  </si>
  <si>
    <t>The total discount subtracted from the Item gross price to calculate the Item net price.</t>
  </si>
  <si>
    <t>品目単価(値引後)(税抜き)を計算するために、品目単価(値引前)(税抜き)から差し引かれる値引。</t>
  </si>
  <si>
    <t>ubl:Invoice/cac:InvoiceLine/cac:Price/cac:AllowanceCharge/cbc:Amount</t>
  </si>
  <si>
    <t>ibt-148</t>
  </si>
  <si>
    <t>Item gross price</t>
  </si>
  <si>
    <t>品目単価(値引前)(税抜き)</t>
  </si>
  <si>
    <t>The unit price	 exclusive of TAX	 before subtracting Item price discount.</t>
  </si>
  <si>
    <t>値引(税抜き)を差し引く前の、品目単価(税抜き)。</t>
  </si>
  <si>
    <t>ubl:Invoice/cac:InvoiceLine/cac:Price/cac:AllowanceCharge/cbc:BaseAmount</t>
  </si>
  <si>
    <t>Item price base quantity</t>
  </si>
  <si>
    <t>品目単価基準数量</t>
  </si>
  <si>
    <t>単価が適用される品目の数量単位での基準数。</t>
  </si>
  <si>
    <t>【例1】一箱１ダース（12本）入りの鉛筆10箱を購入したとき、数量単位コードがDZNであれば、ibt-149 品目単価基準数量は、1　
【例2】一箱１ダース（12本）入りの鉛筆10箱を購入したとき、数量単位コードがEAであれば、このときもibt-149品目単価基準数量は、1　</t>
  </si>
  <si>
    <t>cbc:BaseQuantity</t>
  </si>
  <si>
    <t>ubl:Invoice/cac:InvoiceLine/cac:Price/cbc:BaseQuantity</t>
  </si>
  <si>
    <t>Item price base quantity unit of measure code</t>
  </si>
  <si>
    <t>品目単価基準数量の数量単位コード</t>
  </si>
  <si>
    <t>品目単価基準数量に適用される数量単位。</t>
  </si>
  <si>
    <t>Valid unit codes shall be from UN/ECE Recommendation 20	 Revision 11 (2015). 
Unless codes for unit of measure are not in common daily use	 implementers should as necessary provide a function for clarification of codes when invoices are visualised.
Codes for unit of packaging from UNECE Recommendation No. 21 can be used in accordance with the descriptions in the "Intro" section of UN/ECE Recommendation 20	 Revision 11 (2015):
The 2 character alphanumeric code values in UNECE Recommendation 21 shall be used. 
To avoid duplication with existing code values in UNECE Recommendation No. 20	 each code value from UNECE Recommendation 21 shall be prefixed with an “X”	 resulting in a 3 alphanumeric code when used as a unit of measure.
(Source：https://docs.peppol.eu/poacc/billing/3.0/bis/#uom)</t>
  </si>
  <si>
    <t>有効な数量単位コードは、UN/ECE勧告20、改訂11（2015）のものでなければならない。 数量単位コードが日常的に使用されていないときには必要に応じて、インボイスを視覚化するときに数量コードを明確にする機能を提供する必要がある。UNECE勧告No.21の包装単位のコードは、UN / ECE勧告20、改訂11（2015）の「はじめに」セクションの説明に従って使用できる。UNECE勧告21の2文字の英数字コード値を使用するものとする。 UNECE勧告No.20の既存のコード値との重複を避けるために、UNECE勧告21の各コード値には、接頭辞「X」を付ける必要がある。これにより、数量単位は3文字の英数字コードになる。</t>
  </si>
  <si>
    <t>ubl:Invoice/cac:InvoiceLine/cac:Price/cbc:BaseQuantity/@unitCode</t>
  </si>
  <si>
    <t>LINE TAX INFORMATION</t>
  </si>
  <si>
    <t>請求書明細行税情報</t>
  </si>
  <si>
    <t>A group of business terms providing information about the TAX applicable for the goods and services invoiced on the Invoice line.</t>
  </si>
  <si>
    <t>請求書明細行で請求する財又はサービスに適用される消費税に係る情報を提供するビジネス用語のグループ。</t>
  </si>
  <si>
    <t>日本では必須項目。複数指定可能。</t>
  </si>
  <si>
    <t>cac:ClassifiedTaxCategory</t>
  </si>
  <si>
    <t>cac:TaxCategoryType</t>
  </si>
  <si>
    <t>ubl:Invoice/cac:InvoiceLine/cac:Item/cac:ClassifiedTaxCategory</t>
  </si>
  <si>
    <t>Invoiced item TAX category code</t>
  </si>
  <si>
    <t>請求する品目に対する課税分類コード</t>
  </si>
  <si>
    <t>請求する品目に対して適用される課税分類コード。</t>
  </si>
  <si>
    <t>ubl:Invoice/cac:InvoiceLine/cac:Item/cac:ClassifiedTaxCategory/cbc:ID</t>
  </si>
  <si>
    <t>Invoiced item TAX rate</t>
  </si>
  <si>
    <t>請求する品目に対する税率</t>
  </si>
  <si>
    <t>The TAX rate	 represented as percentage that applies to the invoiced item.</t>
  </si>
  <si>
    <t>請求する品目に対して適用される税率で、パーセントで表現。</t>
  </si>
  <si>
    <t>ubl:Invoice/cac:InvoiceLine/cac:Item/cac:ClassifiedTaxCategory/cbc:Percent</t>
  </si>
  <si>
    <t>Unit TAX (amount)</t>
  </si>
  <si>
    <t>請求する品目に対する単位数量当たりの税金額</t>
  </si>
  <si>
    <t>A TAX amount that applied to each item unit.</t>
  </si>
  <si>
    <t>請求する品目の単位数量に対して適用される税金額で、パーセントでなく金額で表現。</t>
  </si>
  <si>
    <t>cbc:PerUnitAmount</t>
  </si>
  <si>
    <t>ubl:Invoice/cac:InvoiceLine/cac:Item/cac:ClassifiedTaxCategory/cbc:PerUnitAmount</t>
  </si>
  <si>
    <t>Tax Scheme</t>
  </si>
  <si>
    <t>税スキーマ</t>
  </si>
  <si>
    <t>A code indicating the type of tax</t>
  </si>
  <si>
    <t>税の種類を示すコード。</t>
  </si>
  <si>
    <t>"VAT" is used for Japan Consumption Tax.</t>
  </si>
  <si>
    <t>日本の消費税については、VAT を使用する。</t>
  </si>
  <si>
    <t>VAT</t>
  </si>
  <si>
    <t>ubl:Invoice/cac:InvoiceLine/cac:Item/cac:ClassifiedTaxCategory/cac:TaxScheme/cbc:ID</t>
  </si>
  <si>
    <t>ITEM INFORMATION</t>
  </si>
  <si>
    <t>品目情報</t>
  </si>
  <si>
    <t>請求する財又はサービスに係る情報を提供するビジネス用語のグループ。</t>
  </si>
  <si>
    <t>cac:Item</t>
  </si>
  <si>
    <t>cac:ItemType</t>
  </si>
  <si>
    <t>ubl:Invoice/cac:InvoiceLine/cac:Item</t>
  </si>
  <si>
    <t>Item name</t>
  </si>
  <si>
    <t>取引品目の品名。</t>
  </si>
  <si>
    <t>デスクチェア</t>
  </si>
  <si>
    <t>ubl:Invoice/cac:InvoiceLine/cac:Item/cbc:Name</t>
  </si>
  <si>
    <t>Item description</t>
  </si>
  <si>
    <t>取引品目を説明した文章。</t>
  </si>
  <si>
    <t>cbc:Description</t>
  </si>
  <si>
    <t>ubl:Invoice/cac:InvoiceLine/cac:Item/cbc:Description</t>
  </si>
  <si>
    <t>Item Seller's identifier</t>
  </si>
  <si>
    <t>売り手による品目ID</t>
  </si>
  <si>
    <t>An identifier	 assigned by the Seller	 for the item.</t>
  </si>
  <si>
    <t>売り手が取引品目に割当てたID</t>
  </si>
  <si>
    <t>ubl:Invoice/cac:InvoiceLine/cac:Item/cac:SellersItemIdentification/cbc:ID</t>
  </si>
  <si>
    <t>Item Buyer's identifier</t>
  </si>
  <si>
    <t>買い手による品目ID</t>
  </si>
  <si>
    <t>An identifier	 assigned by the Buyer	 for the item.</t>
  </si>
  <si>
    <t>買い手が取引品目に割当てたID</t>
  </si>
  <si>
    <t>ubl:Invoice/cac:InvoiceLine/cac:Item/cac:BuyersItemIdentification/cbc:ID</t>
  </si>
  <si>
    <t>Item standard identifier</t>
  </si>
  <si>
    <t>品目標準ID</t>
  </si>
  <si>
    <t>An item identifier based on a registered scheme.</t>
  </si>
  <si>
    <t>登録されているスキーマに基づいた品目ID。</t>
  </si>
  <si>
    <t>ubl:Invoice/cac:InvoiceLine/cac:Item/cac:StandardItemIdentification/cbc:ID</t>
  </si>
  <si>
    <t>Item standard identifier Scheme identifier</t>
  </si>
  <si>
    <t>The identification scheme shall be identified from the entries of the list published by the ISO/IEC 6523 maintenance agency.</t>
  </si>
  <si>
    <t>ubl:Invoice/cac:InvoiceLine/cac:Item/cac:StandardItemIdentification/cbc:ID/@schemeID</t>
  </si>
  <si>
    <t>Item classification identifier</t>
  </si>
  <si>
    <t>品目分類ID</t>
  </si>
  <si>
    <t>A code for classifying the item by its type or nature.</t>
  </si>
  <si>
    <t>種類や性質によって品目を分類するコード。</t>
  </si>
  <si>
    <t>分類コードは、さまざまな目的で類似したアイテムをグループ化できるようにするために使用。公共調達（CPV、eコマース（UNSPSC）など。</t>
  </si>
  <si>
    <t>cbc:ItemClassificationCode</t>
  </si>
  <si>
    <t>ubl:Invoice/cac:InvoiceLine/cac:Item/cac:CommodityClassification/cbc:ItemClassificationCode</t>
  </si>
  <si>
    <t>Item classification identifier Scheme identifier</t>
  </si>
  <si>
    <t>The identification scheme shall be chosen from the entries in UNTDID 7143 [6].</t>
  </si>
  <si>
    <t>品目分類IDの識別スキーマIDは、UNTDID 7143にある項目から選択すること。</t>
  </si>
  <si>
    <t>An item classification identifier has a mandatory scheme attribute. 
The value shall be chosen from UN/CEFACT code list 7143	 D.16B.
Source: https://docs.peppol.eu/poacc/billing/3.0/bis/#_item_classification_identifier）</t>
  </si>
  <si>
    <t>品目分類識別子のスキーマ属性は必須であり、その値は、UN/CEFACTコードリスト7143、D.16Bから選択する必要がある。
UNTDID[6]は、EN 16931-1UnitedのBibliographyに列挙されている参考文献。 
Nations Trade Data Interchange Directory (UNTDID)http://www.unece.org/fileadmin/DAM/trade/untdid/d16b/tred/tredi2.htm</t>
  </si>
  <si>
    <t>@listID</t>
  </si>
  <si>
    <t>ubl:Invoice/cac:InvoiceLine/cac:Item/cac:CommodityClassification/cbc:ItemClassificationCode/@listID</t>
  </si>
  <si>
    <t>Item classification identifier Scheme version identifier</t>
  </si>
  <si>
    <t>スキーマのバージョンID</t>
  </si>
  <si>
    <t>The version of the identification scheme.</t>
  </si>
  <si>
    <t>スキーマのバージョン。</t>
  </si>
  <si>
    <t>@listVersionID</t>
  </si>
  <si>
    <t>ubl:Invoice/cac:InvoiceLine/cac:Item/cac:CommodityClassification/cbc:ItemClassificationCode/@listVersionID</t>
  </si>
  <si>
    <t>Item country of origin</t>
  </si>
  <si>
    <t>品目の原産国</t>
  </si>
  <si>
    <t>The code identifying the country from which the item originates.</t>
  </si>
  <si>
    <t>品目の原産国を識別するコード。</t>
  </si>
  <si>
    <t>ubl:Invoice/cac:InvoiceLine/cac:Item/cac:OriginCountry/cbc:IdentificationCode</t>
  </si>
  <si>
    <t>ITEM ATTRIBUTES</t>
  </si>
  <si>
    <t>品目属性</t>
  </si>
  <si>
    <t>A group of business terms providing information about properties of the goods and services invoiced.</t>
  </si>
  <si>
    <t>品目およびサービスのプロパティに関する情報を提供するビジネス用語のグループ。</t>
  </si>
  <si>
    <t>cac:AdditionalItemProperty</t>
  </si>
  <si>
    <t>cac:ItemPropertyType</t>
  </si>
  <si>
    <t>ubl:Invoice/cac:InvoiceLine/cac:Item/cac:AdditionalItemProperty</t>
  </si>
  <si>
    <t>Item attribute name</t>
  </si>
  <si>
    <t>品目属性名</t>
  </si>
  <si>
    <t>The name of the attribute or property of the item.</t>
  </si>
  <si>
    <t>品目の属性またはプロパティの名称。</t>
  </si>
  <si>
    <t>(Example) Size	 Color	 Counting way in Japanese</t>
  </si>
  <si>
    <t>(例) サイズ、色、数え方(日本語)</t>
  </si>
  <si>
    <t>ubl:Invoice/cac:InvoiceLine/cac:Item/cac:AdditionalItemProperty/cbc:Name</t>
  </si>
  <si>
    <t>Item attribute value</t>
  </si>
  <si>
    <t>品目属性値</t>
  </si>
  <si>
    <t>The value of the attribute or property of the item.</t>
  </si>
  <si>
    <t>品目の属性またはプロパティの値。</t>
  </si>
  <si>
    <t>(Example) SML	 Red Blue Green	 MAI</t>
  </si>
  <si>
    <t>(例) SML、赤青緑、枚</t>
  </si>
  <si>
    <t>cbc:Value</t>
  </si>
  <si>
    <t>ubl:Invoice/cac:InvoiceLine/cac:Item/cac:AdditionalItemProperty/cbc:Value</t>
  </si>
  <si>
    <t>cac:OrderReference</t>
  </si>
  <si>
    <t>cac:OrderReferenceType</t>
  </si>
  <si>
    <t>ubl:Invoice/cac:OrderReference</t>
  </si>
  <si>
    <t>cac:InvoiceDocumentReference</t>
  </si>
  <si>
    <t>ubl:Invoice/cac:BillingReference/cac:InvoiceDocumentReference</t>
  </si>
  <si>
    <t>cac:DespatchDocumentReference</t>
  </si>
  <si>
    <t>ubl:Invoice/cac:DespatchDocumentReference</t>
  </si>
  <si>
    <t>cac:ReceiptDocumentReference</t>
  </si>
  <si>
    <t>ubl:Invoice/cac:ReceiptDocumentReference</t>
  </si>
  <si>
    <t>cac:OriginatorDocumentReference</t>
  </si>
  <si>
    <t>ubl:Invoice/cac:OriginatorDocumentReference</t>
  </si>
  <si>
    <t>cac:ContractDocumentReference</t>
  </si>
  <si>
    <t>ubl:Invoice/cac:ContractDocumentReference</t>
  </si>
  <si>
    <t>cbc:DocumentTypeCode = 130</t>
  </si>
  <si>
    <t>cac:Attachment</t>
  </si>
  <si>
    <t>cac:AttachmentType</t>
  </si>
  <si>
    <t>ubl:Invoice/cac:AdditionalDocumentReference/cac:Attachment</t>
  </si>
  <si>
    <t>cac:ExternalReference</t>
  </si>
  <si>
    <t>cac:ExternalReferenceType</t>
  </si>
  <si>
    <t>ubl:Invoice/cac:AdditionalDocumentReference/cac:Attachment/cac:ExternalReference</t>
  </si>
  <si>
    <t>cac:ProjectReference</t>
  </si>
  <si>
    <t>cac:ProjectReferenceType</t>
  </si>
  <si>
    <t>ubl:Invoice/cac:ProjectReference</t>
  </si>
  <si>
    <t>cac:Party</t>
  </si>
  <si>
    <t>ubl:Invoice/cac:AccountingSupplierParty/cac:Party</t>
  </si>
  <si>
    <t>cac:PartyIdentification</t>
  </si>
  <si>
    <t>cac:PartyIdentificationType</t>
  </si>
  <si>
    <t>ubl:Invoice/cac:AccountingSupplierParty/cac:Party/cac:PartyIdentification</t>
  </si>
  <si>
    <t>[cbc:ID/@schemeID="SEPA"]</t>
  </si>
  <si>
    <t>[not(cbc:ID/@schemeID="SEPA")]</t>
  </si>
  <si>
    <t>cac:PartyName</t>
  </si>
  <si>
    <t>cac:PartyNameType</t>
  </si>
  <si>
    <t>ubl:Invoice/cac:AccountingSupplierParty/cac:Party/cac:PartyName</t>
  </si>
  <si>
    <t>cac:AddressLine</t>
  </si>
  <si>
    <t>cac:AddressLineType</t>
  </si>
  <si>
    <t>ubl:Invoice/cac:AccountingSupplierParty/cac:Party/cac:PostalAddress/cac:AddressLine</t>
  </si>
  <si>
    <t>cac:Country</t>
  </si>
  <si>
    <t>cac:CountryType</t>
  </si>
  <si>
    <t>ubl:Invoice/cac:AccountingSupplierParty/cac:Party/cac:PostalAddress/cac:Country</t>
  </si>
  <si>
    <t>cac:PartyTaxScheme</t>
  </si>
  <si>
    <t>cac:PartyTaxSchemeType</t>
  </si>
  <si>
    <t>ubl:Invoice/cac:AccountingSupplierParty/cac:Party/cac:PartyTaxScheme</t>
  </si>
  <si>
    <t>cac:TaxScheme = "VAT"</t>
  </si>
  <si>
    <t>cac:TaxScheme</t>
  </si>
  <si>
    <t>cac:TaxSchemeType</t>
  </si>
  <si>
    <t>ubl:Invoice/cac:AccountingSupplierParty/cac:Party/cac:PartyTaxScheme/cac:TaxScheme</t>
  </si>
  <si>
    <t>ubl:Invoice/cac:AccountingSupplierParty/cac:Party/cac:PartyTaxScheme/cac:TaxScheme/cbc:ID</t>
  </si>
  <si>
    <t>cac:TaxScheme != "VAT"</t>
  </si>
  <si>
    <t>cac:PartyLegalEntity</t>
  </si>
  <si>
    <t>cac:PartyLegalEntityType</t>
  </si>
  <si>
    <t>ubl:Invoice/cac:AccountingSupplierParty/cac:Party/cac:PartyLegalEntity</t>
  </si>
  <si>
    <t>ubl:Invoice/cac:AccountingCustomerParty/cac:Party</t>
  </si>
  <si>
    <t>ubl:Invoice/cac:AccountingCustomerParty/cac:Party/cac:PartyIdentification</t>
  </si>
  <si>
    <t>ubl:Invoice/cac:AccountingCustomerParty/cac:Party/cac:PartyName</t>
  </si>
  <si>
    <t>ubl:Invoice/cac:AccountingCustomerParty/cac:Party/cac:PostalAddress/cac:AddressLine</t>
  </si>
  <si>
    <t>ubl:Invoice/cac:AccountingCustomerParty/cac:Party/cac:PostalAddress/cac:Country</t>
  </si>
  <si>
    <t>ubl:Invoice/cac:AccountingCustomerParty/cac:Party/cac:PartyTaxScheme</t>
  </si>
  <si>
    <t>ubl:Invoice/cac:AccountingCustomerParty/cac:Party/cac:PartyTaxScheme/cbc:CompanyID/@schemeID</t>
  </si>
  <si>
    <t>ubl:Invoice/cac:AccountingCustomerParty/cac:Party/cac:PartyTaxScheme/cac:TaxScheme</t>
  </si>
  <si>
    <t>ubl:Invoice/cac:AccountingCustomerParty/cac:Party/cac:PartyTaxScheme/cac:TaxScheme/cbc:ID</t>
  </si>
  <si>
    <t>ubl:Invoice/cac:AccountingCustomerParty/cac:Party/cac:PartyLegalEntity</t>
  </si>
  <si>
    <t>ubl:Invoice/cac:PayeeParty/cac:PartyIdentification</t>
  </si>
  <si>
    <t>ubl:Invoice/cac:PayeeParty/cac:PartyName</t>
  </si>
  <si>
    <t>ubl:Invoice/cac:PayeeParty/cac:PartyLegalEntity</t>
  </si>
  <si>
    <t>ubl:Invoice/cac:TaxRepresentativeParty/cac:PartyName</t>
  </si>
  <si>
    <t>ubl:Invoice/cac:TaxRepresentativeParty/cac:PostalAddress/cac:AddressLine</t>
  </si>
  <si>
    <t>ubl:Invoice/cac:TaxRepresentativeParty/cac:PostalAddress/cac:Country</t>
  </si>
  <si>
    <t>ubl:Invoice/cac:TaxRepresentativeParty/cac:PartyTaxScheme</t>
  </si>
  <si>
    <t>ubl:Invoice/cac:TaxRepresentativeParty/cac:PartyTaxScheme/cac:TaxScheme</t>
  </si>
  <si>
    <t>ubl:Invoice/cac:TaxRepresentativeParty/cac:PartyTaxScheme/cac:TaxScheme/cbc:ID</t>
  </si>
  <si>
    <t>cac:DeliveryLocation</t>
  </si>
  <si>
    <t>cac:LocationType</t>
  </si>
  <si>
    <t>ubl:Invoice/cac:Delivery/cac:DeliveryLocation</t>
  </si>
  <si>
    <t>ubl:Invoice/cac:Delivery/cac:DeliveryLocation/cac:Address/cac:AddressLine</t>
  </si>
  <si>
    <t>ubl:Invoice/cac:Delivery/cac:DeliveryLocation/cac:Address/cac:Country</t>
  </si>
  <si>
    <t>cac:DeliveryParty</t>
  </si>
  <si>
    <t>ubl:Invoice/cac:Delivery/cac:DeliveryParty</t>
  </si>
  <si>
    <t>ubl:Invoice/cac:Delivery/cac:DeliveryParty/cac:PartyName</t>
  </si>
  <si>
    <t>cbc:NetworkID</t>
  </si>
  <si>
    <t>ubl:Invoice/cac:PaymentMeans/cac:CardAccount/cbc:NetworkID</t>
  </si>
  <si>
    <t>cac:FinancialInstitutionBranch</t>
  </si>
  <si>
    <t>cac:BranchType</t>
  </si>
  <si>
    <t>ubl:Invoice/cac:PaymentMeans/cac:PayeeFinancialAccount/cac:FinancialInstitutionBranch</t>
  </si>
  <si>
    <t>ubl:Invoice/cac:PaymentMeans/cac:PayeeFinancialAccount/cac:FinancialInstitutionBranch/cac:Address/cac:AddressLine</t>
  </si>
  <si>
    <t>ubl:Invoice/cac:PaymentMeans/cac:PayeeFinancialAccount/cac:FinancialInstitutionBranch/cac:Address/cac:Country</t>
  </si>
  <si>
    <t>cac:PayerFinancialAccount</t>
  </si>
  <si>
    <t>ubl:Invoice/cac:PaymentMeans/cac:PaymentMandate/cac:PayerFinancialAccount</t>
  </si>
  <si>
    <t>cbc:ChargeIndicator</t>
  </si>
  <si>
    <t>udt:IndicatorType</t>
  </si>
  <si>
    <t>ubl:Invoice/cac:AllowanceCharge/cbc:ChargeIndicator</t>
  </si>
  <si>
    <t>@currencyID</t>
  </si>
  <si>
    <t>ubl:Invoice/cac:AllowanceCharge/cbc:Amount/@currencyID</t>
  </si>
  <si>
    <t>ubl:Invoice/cac:AllowanceCharge/cbc:BaseAmount/@currencyID</t>
  </si>
  <si>
    <t>cac:TaxCategory</t>
  </si>
  <si>
    <t>ubl:Invoice/cac:AllowanceCharge/cac:TaxCategory</t>
  </si>
  <si>
    <t>ubl:Invoice/cac:AllowanceCharge/cac:TaxCategory/cac:TaxScheme</t>
  </si>
  <si>
    <t>ubl:Invoice/cac:AllowanceCharge/cbc:AllowanceChargeReasonCode/cbc:ChargeIndicator</t>
  </si>
  <si>
    <t>cac:TaxTotal/TaxAmount/@currency = cbc:DocumentCurrencyCode</t>
  </si>
  <si>
    <t>ubl:Invoice/cac:TaxTotal/cbc:TaxAmount/@currencyID</t>
  </si>
  <si>
    <t>ubl:Invoice/cac:TaxTotal/cac:TaxSubtotal/cbc:TaxableAmount/@currencyID</t>
  </si>
  <si>
    <t>ubl:Invoice/cac:TaxTotal/cac:TaxSubtotal/cbc:TaxAmount/@currencyID</t>
  </si>
  <si>
    <t>ubl:Invoice/cac:TaxTotal/cac:TaxSubtotal/cac:TaxCategory</t>
  </si>
  <si>
    <t>ubl:Invoice/cac:TaxTotal/cac:TaxSubtotal/cac:TaxCategory/cac:TaxScheme</t>
  </si>
  <si>
    <t>ubl:Invoice/cac:TaxTotal/cac:TaxSubtotal/cac:TaxCategory/cac:TaxScheme/cbc:ID</t>
  </si>
  <si>
    <t>ubl:Invoice/cac:LegalMonetaryTotal/cbc:LineExtensionAmount/@currencyID</t>
  </si>
  <si>
    <t>ubl:Invoice/cac:LegalMonetaryTotal/cbc:TaxExclusiveAmount/@currencyID</t>
  </si>
  <si>
    <t>ubl:Invoice/cac:LegalMonetaryTotal/cbc:TaxInclusiveAmount/@currencyID</t>
  </si>
  <si>
    <t>ubl:Invoice/cac:LegalMonetaryTotal/cbc:AllowanceTotalAmount/@currencyID</t>
  </si>
  <si>
    <t>ubl:Invoice/cac:LegalMonetaryTotal/cbc:ChargeTotalAmount/@currencyID</t>
  </si>
  <si>
    <t>ubl:Invoice/cac:LegalMonetaryTotal/cbc:PrepaidAmount/@currencyID</t>
  </si>
  <si>
    <t>ubl:Invoice/cac:LegalMonetaryTotal/cbc:PayableRoundingAmount/@currencyID</t>
  </si>
  <si>
    <t>ubl:Invoice/cac:LegalMonetaryTotal/cbc:PayableAmount/@currencyID</t>
  </si>
  <si>
    <t>ubl:Invoice/cac:InvoiceLine/cbc:LineExtensionAmount/@currencyID</t>
  </si>
  <si>
    <t>cac:OrderLineReference</t>
  </si>
  <si>
    <t>cac:OrderLineReferenceType</t>
  </si>
  <si>
    <t>ubl:Invoice/cac:InvoiceLine/cac:OrderLineReference</t>
  </si>
  <si>
    <t>ubl:Invoice/cac:InvoiceLine/cac:OrderLineReference/cac:OrderReference</t>
  </si>
  <si>
    <t>cac:DespatchLineReference</t>
  </si>
  <si>
    <t>cac:LineReferenceType</t>
  </si>
  <si>
    <t>ubl:Invoice/cac:InvoiceLine/cac:DespatchLineReference</t>
  </si>
  <si>
    <t>ubl:Invoice/cac:InvoiceLine/cac:DespatchLineReference/cbc:LineID</t>
  </si>
  <si>
    <t>ubl:Invoice/cac:InvoiceLine/cac:DespatchLineReference/cac:DocumentReference</t>
  </si>
  <si>
    <t>ubl:Invoice/cac:InvoiceLine/cac:AllowanceCharge/cbc:ChargeIndicator</t>
  </si>
  <si>
    <t>ubl:Invoice/cac:InvoiceLine/cac:AllowanceCharge/cbc:Amount/@currencyID</t>
  </si>
  <si>
    <t>ubl:Invoice/cac:InvoiceLine/cac:AllowanceCharge/cbc:BaseAmount/@currencyID</t>
  </si>
  <si>
    <t>cac:BuyersItemIdentification</t>
  </si>
  <si>
    <t>cac:ItemIdentificationType</t>
  </si>
  <si>
    <t>ubl:Invoice/cac:InvoiceLine/cac:Item/cac:BuyersItemIdentification</t>
  </si>
  <si>
    <t>cac:SellersItemIdentification</t>
  </si>
  <si>
    <t>ubl:Invoice/cac:InvoiceLine/cac:Item/cac:SellersItemIdentification</t>
  </si>
  <si>
    <t>cac:StandardItemIdentification</t>
  </si>
  <si>
    <t>ubl:Invoice/cac:InvoiceLine/cac:Item/cac:StandardItemIdentification</t>
  </si>
  <si>
    <t>cac:OriginCountry</t>
  </si>
  <si>
    <t>ubl:Invoice/cac:InvoiceLine/cac:Item/cac:OriginCountry</t>
  </si>
  <si>
    <t>cac:CommodityClassification</t>
  </si>
  <si>
    <t>cac:CommodityClassificationType</t>
  </si>
  <si>
    <t>ubl:Invoice/cac:InvoiceLine/cac:Item/cac:CommodityClassification</t>
  </si>
  <si>
    <t>ubl:Invoice/cac:InvoiceLine/cac:Item/cac:ClassifiedTaxCategory/cac:TaxScheme</t>
  </si>
  <si>
    <t>ubl:Invoice/cac:InvoiceLine/cac:Price/cbc:PriceAmount/@currencyID</t>
  </si>
  <si>
    <t>ubl:Invoice/cac:InvoiceLine/cac:Price/cac:AllowanceCharge</t>
  </si>
  <si>
    <t>ubl:Invoice/cac:InvoiceLine/cac:Price/cac:AllowanceCharge/cbc:ChargeIndicator</t>
  </si>
  <si>
    <t>ubl:Invoice/cac:InvoiceLine/cac:Price/cac:AllowanceCharge/cbc:Amount/@currencyID</t>
  </si>
  <si>
    <t>ubl:Invoice/cac:InvoiceLine/cac:Price/cac:AllowanceCharge/cbc:BaseAmount/@currencyID</t>
  </si>
  <si>
    <t/>
  </si>
  <si>
    <t>/rsm:CrossIndustryInvoice/rsm:ExchangedDocumentContext</t>
  </si>
  <si>
    <t>/rsm:CrossIndustryInvoice/rsm:ExchangedDocumentContext/ram:BusinessProcessSpecifiedDocumentContextParameter/ram:ID</t>
  </si>
  <si>
    <t>/rsm:CrossIndustryInvoice/rsm:ExchangedDocumentContext/ram:GuidelineSpecifiedDocumentContextParameter/ram:ID</t>
  </si>
  <si>
    <t>/rsm:CrossIndustryInvoice/rsm:ExchangedDocument/ram:ID</t>
  </si>
  <si>
    <t>/rsm:CrossIndustryInvoice/rsm:ExchangedDocument/ram:TypeCode</t>
  </si>
  <si>
    <t>/rsm:CrossIndustryInvoice/rsm:ExchangedDocument/ram:IssueDateTime/udt:DateTimeString[@format='102']</t>
  </si>
  <si>
    <t>/rsm:CrossIndustryInvoice/rsm:ExchangedDocument/ram:IncludedNote</t>
  </si>
  <si>
    <t>IBG-01</t>
  </si>
  <si>
    <t>/rsm:CrossIndustryInvoice/rsm:ExchangedDocument/ram:IncludedNote/ram:Content</t>
  </si>
  <si>
    <t>/rsm:CrossIndustryInvoice/rsm:ExchangedDocument/ram:IncludedNote/ram:SubjectCode</t>
  </si>
  <si>
    <t>IBT-021</t>
  </si>
  <si>
    <t>/rsm:CrossIndustryInvoice/rsm:SupplyChainTradeTransaction/ram:ApplicableHeaderTradeAgreement/ram:AdditionalReferencedDocument</t>
  </si>
  <si>
    <t>/rsm:CrossIndustryInvoice/rsm:SupplyChainTradeTransaction/ram:ApplicableHeaderTradeAgreement/ram:AdditionalReferencedDocument/ram:IssuerAssignedID</t>
  </si>
  <si>
    <t>/rsm:CrossIndustryInvoice/rsm:SupplyChainTradeTransaction/ram:ApplicableHeaderTradeAgreement/ram:AdditionalReferencedDocument/ram:Name</t>
  </si>
  <si>
    <t>/rsm:CrossIndustryInvoice/rsm:SupplyChainTradeTransaction/ram:ApplicableHeaderTradeAgreement/ram:AdditionalReferencedDocument/ram:AttachmentBinaryObject</t>
  </si>
  <si>
    <t>/rsm:CrossIndustryInvoice/rsm:SupplyChainTradeTransaction/ram:ApplicableHeaderTradeAgreement/ram:AdditionalReferencedDocument/ram:URIID</t>
  </si>
  <si>
    <t>/rsm:CrossIndustryInvoice/rsm:SupplyChainTradeTransaction/ram:ApplicableHeaderTradeAgreement/ram:SellerTradeParty/ram:ID</t>
  </si>
  <si>
    <t>/rsm:CrossIndustryInvoice/rsm:SupplyChainTradeTransaction/ram:ApplicableHeaderTradeAgreement/ram:SellerTradeParty/ram:SpecifiedLegalOrganization/ram:ID</t>
  </si>
  <si>
    <t>/rsm:CrossIndustryInvoice/rsm:SupplyChainTradeTransaction/ram:ApplicableHeaderTradeAgreement/ram:SellerTradeParty/ram:Name</t>
  </si>
  <si>
    <t>/rsm:CrossIndustryInvoice/rsm:SupplyChainTradeTransaction/ram:ApplicableHeaderTradeAgreement/ram:SellerTradeParty/ram:SpecifiedTaxRegistration/ram:ID[@schemeID='TC']</t>
  </si>
  <si>
    <t>/rsm:CrossIndustryInvoice/rsm:SupplyChainTradeTransaction/ram:ApplicableHeaderTradeAgreement/ram:SellerTradeParty/ram:DefinedTradeContact</t>
  </si>
  <si>
    <t>/rsm:CrossIndustryInvoice/rsm:SupplyChainTradeTransaction/ram:ApplicableHeaderTradeAgreement/ram:SellerTradeParty/ram:DefinedTradeContact/ram:PersonName</t>
  </si>
  <si>
    <t>/rsm:CrossIndustryInvoice/rsm:SupplyChainTradeTransaction/ram:ApplicableHeaderTradeAgreement/ram:SellerTradeParty/ram:DefinedTradeContact/ram:TelephoneUniversalCommunication/ram:CompleteNumber</t>
  </si>
  <si>
    <t>/rsm:CrossIndustryInvoice/rsm:SupplyChainTradeTransaction/ram:ApplicableHeaderTradeAgreement/ram:SellerTradeParty/ram:DefinedTradeContact/ram:EmailURIUniversalCommunication/ram:URIID</t>
  </si>
  <si>
    <t>/rsm:CrossIndustryInvoice/rsm:SupplyChainTradeTransaction/ram:ApplicableHeaderTradeAgreement/ram:SellerTradeParty</t>
  </si>
  <si>
    <t>/rsm:CrossIndustryInvoice/rsm:SupplyChainTradeTransaction/ram:ApplicableHeaderTradeAgreement/ram:SellerTradeParty/ram:PostalTradeAddress/ram:PostcodeCode</t>
  </si>
  <si>
    <t>/rsm:CrossIndustryInvoice/rsm:SupplyChainTradeTransaction/ram:ApplicableHeaderTradeAgreement/ram:SellerTradeParty/ram:PostalTradeAddress/ram:LineOne</t>
  </si>
  <si>
    <t>/rsm:CrossIndustryInvoice/rsm:SupplyChainTradeTransaction/ram:ApplicableHeaderTradeAgreement/ram:SellerTradeParty/ram:PostalTradeAddress/ram:LineTwo</t>
  </si>
  <si>
    <t>/rsm:CrossIndustryInvoice/rsm:SupplyChainTradeTransaction/ram:ApplicableHeaderTradeAgreement/ram:SellerTradeParty/ram:PostalTradeAddress/ram:LineThree</t>
  </si>
  <si>
    <t>/rsm:CrossIndustryInvoice/rsm:SupplyChainTradeTransaction/ram:ApplicableHeaderTradeAgreement/ram:SellerTradeParty/ram:PostalTradeAddress/ram:CityName</t>
  </si>
  <si>
    <t>IBT-037</t>
  </si>
  <si>
    <t>/rsm:CrossIndustryInvoice/rsm:SupplyChainTradeTransaction/ram:ApplicableHeaderTradeAgreement/ram:SellerTradeParty/ram:PostalTradeAddress/ram:CountrySubDivisionName</t>
  </si>
  <si>
    <t>IBT-039</t>
  </si>
  <si>
    <t>/rsm:CrossIndustryInvoice/rsm:SupplyChainTradeTransaction/ram:ApplicableHeaderTradeAgreement/ram:SellerTradeParty/ram:PostalTradeAddress/ram:CountryID</t>
  </si>
  <si>
    <t>/rsm:CrossIndustryInvoice/rsm:SupplyChainTradeTransaction/ram:ApplicableHeaderTradeAgreement/ram:BuyerTradeParty</t>
  </si>
  <si>
    <t>/rsm:CrossIndustryInvoice/rsm:SupplyChainTradeTransaction/ram:ApplicableHeaderTradeAgreement/ram:BuyerTradeParty/ram:ID</t>
  </si>
  <si>
    <t>/rsm:CrossIndustryInvoice/rsm:SupplyChainTradeTransaction/ram:ApplicableHeaderTradeAgreement/ram:BuyerTradeParty/ram:SpecifiedLegalOrganization/ram:ID</t>
  </si>
  <si>
    <t>/rsm:CrossIndustryInvoice/rsm:SupplyChainTradeTransaction/ram:ApplicableHeaderTradeAgreement/ram:BuyerTradeParty/ram:Name</t>
  </si>
  <si>
    <t>/rsm:CrossIndustryInvoice/rsm:SupplyChainTradeTransaction/ram:ApplicableHeaderTradeAgreement/ram:BuyerTradeParty/ram:SpecifiedTaxRegistration/ram:ID[@schemeID='VA']</t>
  </si>
  <si>
    <t>IBT-048</t>
  </si>
  <si>
    <t>/rsm:CrossIndustryInvoice/rsm:SupplyChainTradeTransaction/ram:ApplicableHeaderTradeAgreement/ram:BuyerTradeParty/ram:DefinedTradeContact</t>
  </si>
  <si>
    <t>/rsm:CrossIndustryInvoice/rsm:SupplyChainTradeTransaction/ram:ApplicableHeaderTradeAgreement/ram:BuyerTradeParty/ram:DefinedTradeContact/ram:PersonName</t>
  </si>
  <si>
    <t>/rsm:CrossIndustryInvoice/rsm:SupplyChainTradeTransaction/ram:ApplicableHeaderTradeAgreement/ram:BuyerTradeParty/ram:DefinedTradeContact/ram:TelephoneUniversalCommunication/ram:CompleteNumber</t>
  </si>
  <si>
    <t>/rsm:CrossIndustryInvoice/rsm:SupplyChainTradeTransaction/ram:ApplicableHeaderTradeAgreement/ram:BuyerTradeParty/ram:DefinedTradeContact/ram:EmailURIUniversalCommunication/ram:URIID</t>
  </si>
  <si>
    <t>/rsm:CrossIndustryInvoice/rsm:SupplyChainTradeTransaction/ram:ApplicableHeaderTradeAgreement/ram:BuyerTradeParty/ram:PostalTradeAddress</t>
  </si>
  <si>
    <t>/rsm:CrossIndustryInvoice/rsm:SupplyChainTradeTransaction/ram:ApplicableHeaderTradeAgreement/ram:BuyerTradeParty/ram:PostalTradeAddress/ram:PostcodeCode</t>
  </si>
  <si>
    <t>/rsm:CrossIndustryInvoice/rsm:SupplyChainTradeTransaction/ram:ApplicableHeaderTradeAgreement/ram:BuyerTradeParty/ram:PostalTradeAddress/ram:LineOne</t>
  </si>
  <si>
    <t>/rsm:CrossIndustryInvoice/rsm:SupplyChainTradeTransaction/ram:ApplicableHeaderTradeAgreement/ram:BuyerTradeParty/ram:PostalTradeAddress/ram:LineTwo</t>
  </si>
  <si>
    <t>/rsm:CrossIndustryInvoice/rsm:SupplyChainTradeTransaction/ram:ApplicableHeaderTradeAgreement/ram:BuyerTradeParty/ram:PostalTradeAddress/ram:LineThree</t>
  </si>
  <si>
    <t>/rsm:CrossIndustryInvoice/rsm:SupplyChainTradeTransaction/ram:ApplicableHeaderTradeAgreement/ram:BuyerTradeParty/ram:PostalTradeAddress/ram:CityName</t>
  </si>
  <si>
    <t>IBT-052</t>
  </si>
  <si>
    <t>/rsm:CrossIndustryInvoice/rsm:SupplyChainTradeTransaction/ram:ApplicableHeaderTradeAgreement/ram:BuyerTradeParty/ram:PostalTradeAddress/ram:CountrySubDivisionName</t>
  </si>
  <si>
    <t>IBT-054</t>
  </si>
  <si>
    <t>/rsm:CrossIndustryInvoice/rsm:SupplyChainTradeTransaction/ram:ApplicableHeaderTradeAgreement/ram:BuyerTradeParty/ram:PostalTradeAddress/ram:CountryID</t>
  </si>
  <si>
    <t>/rsm:CrossIndustryInvoice/rsm:SupplyChainTradeTransaction/ram:ApplicableHeaderTradeAgreement/ram:SpecifiedProcuringProject/ram:ID</t>
  </si>
  <si>
    <t>/rsm:CrossIndustryInvoice/rsm:SupplyChainTradeTransaction/ram:ApplicableHeaderTradeSettlement/ram:TaxCurrencyCode</t>
  </si>
  <si>
    <t>/rsm:CrossIndustryInvoice/rsm:SupplyChainTradeTransaction/ram:ApplicableHeaderTradeSettlement/ram:InvoiceCurrencyCode</t>
  </si>
  <si>
    <t>IBT-061</t>
  </si>
  <si>
    <t>/rsm:CrossIndustryInvoice/rsm:SupplyChainTradeTransaction/ram:ApplicableHeaderTradeSettlement/ram:SpecifiedTradeSettlementPaymentMeans</t>
  </si>
  <si>
    <t>/rsm:CrossIndustryInvoice/rsm:SupplyChainTradeTransaction/ram:ApplicableHeaderTradeSettlement/ram:SpecifiedTradeSettlementPaymentMeans/ram:TypeCode</t>
  </si>
  <si>
    <t>/rsm:CrossIndustryInvoice/rsm:SupplyChainTradeTransaction/ram:ApplicableHeaderTradeSettlement/ram:SpecifiedTradeSettlementPaymentMeans/ram:Information</t>
  </si>
  <si>
    <t>/rsm:CrossIndustryInvoice/rsm:SupplyChainTradeTransaction/ram:ApplicableHeaderTradeSettlement/ram:SpecifiedTradeSettlementPaymentMeans/ram:PayeePartyCreditorFinancialAccount</t>
  </si>
  <si>
    <t>/rsm:CrossIndustryInvoice/rsm:SupplyChainTradeTransaction/ram:ApplicableHeaderTradeSettlement/ram:SpecifiedTradeSettlementPaymentMeans/ram:PayeePartyCreditorFinancialAccount/ram:AccountName</t>
  </si>
  <si>
    <t>IBT-085</t>
  </si>
  <si>
    <t>/rsm:CrossIndustryInvoice/rsm:SupplyChainTradeTransaction/ram:ApplicableHeaderTradeSettlement/ram:SpecifiedTradeSettlementPaymentMeans/ram:PayeePartyCreditorFinancialAccount/ram:IBANID</t>
  </si>
  <si>
    <t>IBT-084-1</t>
  </si>
  <si>
    <t>/rsm:CrossIndustryInvoice/rsm:SupplyChainTradeTransaction/ram:ApplicableHeaderTradeSettlement/ram:SpecifiedTradeSettlementPaymentMeans/ram:PayeeSpecifiedCreditorFinancialInstitution/ram:BICID</t>
  </si>
  <si>
    <t>IBT-086</t>
  </si>
  <si>
    <t>/rsm:CrossIndustryInvoice/rsm:SupplyChainTradeTransaction/ram:ApplicableHeaderTradeSettlement/ram:SpecifiedTradeSettlementPaymentMeans/ram:ApplicableTradeSettlementFinancialCard</t>
  </si>
  <si>
    <t>/rsm:CrossIndustryInvoice/rsm:SupplyChainTradeTransaction/ram:ApplicableHeaderTradeSettlement/ram:SpecifiedTradeSettlementPaymentMeans/ram:ApplicableTradeSettlementFinancialCard/ram:ID</t>
  </si>
  <si>
    <t>/rsm:CrossIndustryInvoice/rsm:SupplyChainTradeTransaction/ram:ApplicableHeaderTradeSettlement/ram:SpecifiedTradeSettlementPaymentMeans/ram:ApplicableTradeSettlementFinancialCard/ram:CardholderName</t>
  </si>
  <si>
    <t>/rsm:CrossIndustryInvoice/rsm:SupplyChainTradeTransaction/ram:ApplicableHeaderTradeSettlement/ram:SpecifiedTradeAllowanceCharge[ram:ChargeIndicator/udt:Indicator=false()]</t>
  </si>
  <si>
    <t>/rsm:CrossIndustryInvoice/rsm:SupplyChainTradeTransaction/ram:ApplicableHeaderTradeSettlement/ram:SpecifiedTradeAllowanceCharge[ram:ChargeIndicator/udt:Indicator=false()]/ram:ActualAmount</t>
  </si>
  <si>
    <t>/rsm:CrossIndustryInvoice/rsm:SupplyChainTradeTransaction/ram:ApplicableHeaderTradeSettlement/ram:SpecifiedTradeAllowanceCharge[ram:ChargeIndicator/udt:Indicator=false()]/ram:BasisAmount</t>
  </si>
  <si>
    <t>IBT-093</t>
  </si>
  <si>
    <t>/rsm:CrossIndustryInvoice/rsm:SupplyChainTradeTransaction/ram:ApplicableHeaderTradeSettlement/ram:SpecifiedTradeAllowanceCharge[ram:ChargeIndicator/udt:Indicator=false()]/ram:CalculationPercent</t>
  </si>
  <si>
    <t>IBT-094</t>
  </si>
  <si>
    <t>/rsm:CrossIndustryInvoice/rsm:SupplyChainTradeTransaction/ram:ApplicableHeaderTradeSettlement/ram:SpecifiedTradeAllowanceCharge[ram:ChargeIndicator/udt:Indicator=false()]/ram:Reason</t>
  </si>
  <si>
    <t>IBT-097</t>
  </si>
  <si>
    <t>/rsm:CrossIndustryInvoice/rsm:SupplyChainTradeTransaction/ram:ApplicableHeaderTradeSettlement/ram:SpecifiedTradeAllowanceCharge[ram:ChargeIndicator/udt:Indicator=false()]/ram:ReasonCode</t>
  </si>
  <si>
    <t>IBT-098</t>
  </si>
  <si>
    <t>/rsm:CrossIndustryInvoice/rsm:SupplyChainTradeTransaction/ram:ApplicableHeaderTradeSettlement/ram:SpecifiedTradeAllowanceCharge[ram:ChargeIndicator/udt:Indicator=false()]/ram:CategoryTradeTax/ram:RateApplicablePercent</t>
  </si>
  <si>
    <t>/rsm:CrossIndustryInvoice/rsm:SupplyChainTradeTransaction/ram:ApplicableHeaderTradeSettlement/ram:SpecifiedTradeAllowanceCharge[ram:ChargeIndicator/udt:Indicator=false()]/ram:CategoryTradeTax/ram:TypeCode</t>
  </si>
  <si>
    <t>/rsm:CrossIndustryInvoice/rsm:SupplyChainTradeTransaction/ram:ApplicableHeaderTradeSettlement/ram:SpecifiedTradeAllowanceCharge[ram:ChargeIndicator/udt:Indicator=true()]</t>
  </si>
  <si>
    <t>IBG-21</t>
  </si>
  <si>
    <t>/rsm:CrossIndustryInvoice/rsm:SupplyChainTradeTransaction/ram:ApplicableHeaderTradeSettlement/ram:SpecifiedTradeAllowanceCharge[ram:ChargeIndicator/udt:Indicator=true()]/ram:ActualAmount</t>
  </si>
  <si>
    <t>IBT-099</t>
  </si>
  <si>
    <t>/rsm:CrossIndustryInvoice/rsm:SupplyChainTradeTransaction/ram:ApplicableHeaderTradeSettlement/ram:SpecifiedTradeAllowanceCharge[ram:ChargeIndicator/udt:Indicator=true()]/ram:BasisAmount</t>
  </si>
  <si>
    <t>IBT-100</t>
  </si>
  <si>
    <t>/rsm:CrossIndustryInvoice/rsm:SupplyChainTradeTransaction/ram:ApplicableHeaderTradeSettlement/ram:SpecifiedTradeAllowanceCharge[ram:ChargeIndicator/udt:Indicator=true()]/ram:CalculationPercent</t>
  </si>
  <si>
    <t>IBT-101</t>
  </si>
  <si>
    <t>/rsm:CrossIndustryInvoice/rsm:SupplyChainTradeTransaction/ram:ApplicableHeaderTradeSettlement/ram:SpecifiedTradeAllowanceCharge[ram:ChargeIndicator/udt:Indicator=true()]/ram:Reason</t>
  </si>
  <si>
    <t>IBT-104</t>
  </si>
  <si>
    <t>/rsm:CrossIndustryInvoice/rsm:SupplyChainTradeTransaction/ram:ApplicableHeaderTradeSettlement/ram:SpecifiedTradeAllowanceCharge[ram:ChargeIndicator/udt:Indicator=true()]/ram:ReasonCode</t>
  </si>
  <si>
    <t>IBT-105</t>
  </si>
  <si>
    <t>/rsm:CrossIndustryInvoice/rsm:SupplyChainTradeTransaction/ram:ApplicableHeaderTradeSettlement/ram:SpecifiedTradeAllowanceCharge[ram:ChargeIndicator/udt:Indicator=true()]/ram:CategoryTradeTax/ram:RateApplicablePercent</t>
  </si>
  <si>
    <t>IBT-103</t>
  </si>
  <si>
    <t>/rsm:CrossIndustryInvoice/rsm:SupplyChainTradeTransaction/ram:ApplicableHeaderTradeSettlement/ram:SpecifiedTradeAllowanceCharge[ram:ChargeIndicator/udt:Indicator=true()]/ram:CategoryTradeTax/ram:TypeCode</t>
  </si>
  <si>
    <t>IBT-102</t>
  </si>
  <si>
    <t>/rsm:CrossIndustryInvoice/rsm:SupplyChainTradeTransaction/ram:ApplicableHeaderTradeSettlement/ram:ApplicableTradeTax</t>
  </si>
  <si>
    <t>/rsm:CrossIndustryInvoice/rsm:SupplyChainTradeTransaction/ram:ApplicableHeaderTradeSettlement/ram:ApplicableTradeTax/ram:CalculatedAmount</t>
  </si>
  <si>
    <t>/rsm:CrossIndustryInvoice/rsm:SupplyChainTradeTransaction/ram:ApplicableHeaderTradeSettlement/ram:ApplicableTradeTax/ram:BasisAmount</t>
  </si>
  <si>
    <t>/rsm:CrossIndustryInvoice/rsm:SupplyChainTradeTransaction/ram:ApplicableHeaderTradeSettlement/ram:ApplicableTradeTax/ram:TypeCode</t>
  </si>
  <si>
    <t>/rsm:CrossIndustryInvoice/rsm:SupplyChainTradeTransaction/ram:ApplicableHeaderTradeSettlement/ram:ApplicableTradeTax/ram:RateApplicablePercent</t>
  </si>
  <si>
    <t>/rsm:CrossIndustryInvoice/rsm:SupplyChainTradeTransaction/ram:ApplicableHeaderTradeSettlement/ram:SpecifiedTradeSettlementHeaderMonetarySummation/ram:GrandTotalAmount</t>
  </si>
  <si>
    <t>/rsm:CrossIndustryInvoice/rsm:SupplyChainTradeTransaction/ram:ApplicableHeaderTradeSettlement/ram:BillingSpecifiedPeriod</t>
  </si>
  <si>
    <t>/rsm:CrossIndustryInvoice/rsm:SupplyChainTradeTransaction/ram:ApplicableHeaderTradeSettlement/ram:BillingSpecifiedPeriod/ram:StartDateTime/udt:DateTimeString[@format='102']</t>
  </si>
  <si>
    <t>/rsm:CrossIndustryInvoice/rsm:SupplyChainTradeTransaction/ram:ApplicableHeaderTradeSettlement/ram:BillingSpecifiedPeriod/ram:EndDateTime/udt:DateTimeString[@format='102']</t>
  </si>
  <si>
    <t>/rsm:CrossIndustryInvoice/rsm:SupplyChainTradeTransaction/ram:ApplicableHeaderTradeSettlement/ram:SpecifiedTradePaymentTerms/ram:Description</t>
  </si>
  <si>
    <t>/rsm:CrossIndustryInvoice/rsm:SupplyChainTradeTransaction/ram:ApplicableHeaderTradeSettlement/ram:SpecifiedTradeSettlementHeaderMonetarySummation</t>
  </si>
  <si>
    <t>/rsm:CrossIndustryInvoice/rsm:SupplyChainTradeTransaction/ram:ApplicableHeaderTradeSettlement/ram:SpecifiedTradeSettlementHeaderMonetarySummation/ram:ChargeTotalAmount</t>
  </si>
  <si>
    <t>/rsm:CrossIndustryInvoice/rsm:SupplyChainTradeTransaction/ram:ApplicableHeaderTradeSettlement/ram:SpecifiedTradeSettlementHeaderMonetarySummation/ram:AllowanceTotalAmount</t>
  </si>
  <si>
    <t>/rsm:CrossIndustryInvoice/rsm:SupplyChainTradeTransaction/ram:ApplicableHeaderTradeSettlement/ram:SpecifiedTradeSettlementHeaderMonetarySummation/ram:TaxBasisTotalAmount</t>
  </si>
  <si>
    <t>/rsm:CrossIndustryInvoice/rsm:SupplyChainTradeTransaction/ram:ApplicableHeaderTradeSettlement/ram:SpecifiedTradeSettlementHeaderMonetarySummation/ram:TaxTotalAmount</t>
  </si>
  <si>
    <t>/rsm:CrossIndustryInvoice/rsm:SupplyChainTradeTransaction/ram:ApplicableHeaderTradeSettlement/ram:SpecifiedTradeSettlementHeaderMonetarySummation/ram:DuePayableAmount</t>
  </si>
  <si>
    <t>/rsm:CrossIndustryInvoice/rsm:SupplyChainTradeTransaction/ram:ApplicableHeaderTradeSettlement/ram:SpecifiedTradeSettlementHeaderMonetarySummation/ram:TotalPrepaidAmount</t>
  </si>
  <si>
    <t>/rsm:CrossIndustryInvoice/rsm:SupplyChainTradeTransaction/ram:ApplicableHeaderTradeSettlement/ram:SpecifiedTradeSettlementHeaderMonetarySummation/ram:LineTotalAmount</t>
  </si>
  <si>
    <t>/rsm:CrossIndustryInvoice/rsm:SupplyChainTradeTransaction/ram:IncludedSupplyChainTradeLineItem/ram:AssociatedDocumentLineDocument/ram:LineID</t>
  </si>
  <si>
    <t>IBT-126</t>
  </si>
  <si>
    <t>/rsm:CrossIndustryInvoice/rsm:SupplyChainTradeTransaction/ram:ApplicableHeaderTradeAgreement/ram:SellerOrderReferencedDocument/ram:IssuerAssignedID</t>
  </si>
  <si>
    <t>/rsm:CrossIndustryInvoice/rsm:SupplyChainTradeTransaction/ram:ApplicableHeaderTradeAgreement/ram:BuyerOrderReferencedDocument/ram:IssuerAssignedID</t>
  </si>
  <si>
    <t>/rsm:CrossIndustryInvoice/rsm:SupplyChainTradeTransaction/ram:ApplicableHeaderTradeAgreement/ram:ContractReferencedDocument/ram:IssuerAssignedID</t>
  </si>
  <si>
    <t>/rsm:CrossIndustryInvoice/rsm:SupplyChainTradeTransaction/ram:ApplicableHeaderTradeDelivery/ram:ShipToTradeParty</t>
  </si>
  <si>
    <t>/rsm:CrossIndustryInvoice/rsm:SupplyChainTradeTransaction/ram:ApplicableHeaderTradeDelivery/ram:ShipToTradeParty/ram:Name</t>
  </si>
  <si>
    <t>/rsm:CrossIndustryInvoice/rsm:SupplyChainTradeTransaction/ram:ApplicableHeaderTradeDelivery/ram:ShipToTradeParty/ram:ID</t>
  </si>
  <si>
    <t>IBT-071</t>
  </si>
  <si>
    <t>/rsm:CrossIndustryInvoice/rsm:SupplyChainTradeTransaction/ram:ApplicableHeaderTradeDelivery/ram:ShipToTradeParty/ram:PostalTradeAddress/ram:CountryID</t>
  </si>
  <si>
    <t>IBT-071-1</t>
  </si>
  <si>
    <t>/rsm:CrossIndustryInvoice/rsm:SupplyChainTradeTransaction/ram:ApplicableHeaderTradeDelivery/ram:ShipToTradeParty/ram:PostalTradeAddress</t>
  </si>
  <si>
    <t>/rsm:CrossIndustryInvoice/rsm:SupplyChainTradeTransaction/ram:ApplicableHeaderTradeDelivery/ram:ShipToTradeParty/ram:PostalTradeAddress/ram:PostcodeCode</t>
  </si>
  <si>
    <t>/rsm:CrossIndustryInvoice/rsm:SupplyChainTradeTransaction/ram:ApplicableHeaderTradeDelivery/ram:ShipToTradeParty/ram:PostalTradeAddress/ram:LineOne</t>
  </si>
  <si>
    <t>/rsm:CrossIndustryInvoice/rsm:SupplyChainTradeTransaction/ram:ApplicableHeaderTradeDelivery/ram:ShipToTradeParty/ram:PostalTradeAddress/ram:LineTwo</t>
  </si>
  <si>
    <t>/rsm:CrossIndustryInvoice/rsm:SupplyChainTradeTransaction/ram:ApplicableHeaderTradeDelivery/ram:ShipToTradeParty/ram:PostalTradeAddress/ram:LineThree</t>
  </si>
  <si>
    <t>/rsm:CrossIndustryInvoice/rsm:SupplyChainTradeTransaction/ram:ApplicableHeaderTradeDelivery/ram:ShipToTradeParty/ram:PostalTradeAddress/ram:CityName</t>
  </si>
  <si>
    <t>IBT-077</t>
  </si>
  <si>
    <t>/rsm:CrossIndustryInvoice/rsm:SupplyChainTradeTransaction/ram:ApplicableHeaderTradeDelivery/ram:ShipToTradeParty/ram:PostalTradeAddress/ram:CountrySubDivisionName</t>
  </si>
  <si>
    <t>IBT-079</t>
  </si>
  <si>
    <t>/rsm:CrossIndustryInvoice/rsm:SupplyChainTradeTransaction/ram:ApplicableHeaderTradeDelivery/ram:ActualDeliverySupplyChainEvent/ram:OccurrenceDateTime/udt:DateTimeString[@format='102']</t>
  </si>
  <si>
    <t>/rsm:CrossIndustryInvoice/rsm:SupplyChainTradeTransaction/ram:ApplicableHeaderTradeDelivery/ram:DespatchAdviceReferencedDocument/ram:IssuerAssignedID</t>
  </si>
  <si>
    <t>/rsm:CrossIndustryInvoice/rsm:SupplyChainTradeTransaction/ram:IncludedSupplyChainTradeLineItem</t>
  </si>
  <si>
    <t>IBG-25</t>
  </si>
  <si>
    <t>/rsm:CrossIndustryInvoice/rsm:SupplyChainTradeTransaction/ram:IncludedSupplyChainTradeLineItem/ram:SpecifiedLineTradeAgreement/ram:BuyerOrderReferencedDocument/ram:LineID</t>
  </si>
  <si>
    <t>/rsm:CrossIndustryInvoice/rsm:SupplyChainTradeTransaction/ram:IncludedSupplyChainTradeLineItem/ram:SpecifiedLineTradeAgreement</t>
  </si>
  <si>
    <t>/rsm:CrossIndustryInvoice/rsm:SupplyChainTradeTransaction/ram:IncludedSupplyChainTradeLineItem/ram:SpecifiedLineTradeAgreement/ram:NetPriceProductTradePrice/ram:ChargeAmount</t>
  </si>
  <si>
    <t>/rsm:CrossIndustryInvoice/rsm:SupplyChainTradeTransaction/ram:IncludedSupplyChainTradeLineItem/ram:SpecifiedLineTradeAgreement/ram:GrossPriceProductTradePrice/ram:BasisQuantity</t>
  </si>
  <si>
    <t>/rsm:CrossIndustryInvoice/rsm:SupplyChainTradeTransaction/ram:IncludedSupplyChainTradeLineItem/ram:SpecifiedLineTradeAgreement/ram:GrossPriceProductTradePrice/ram:BasisQuantity/@unitCode</t>
  </si>
  <si>
    <t>/rsm:CrossIndustryInvoice/rsm:SupplyChainTradeTransaction/ram:IncludedSupplyChainTradeLineItem/ram:SpecifiedLineTradeDelivery/ram:BilledQuantity</t>
  </si>
  <si>
    <t>/rsm:CrossIndustryInvoice/rsm:SupplyChainTradeTransaction/ram:IncludedSupplyChainTradeLineItem/ram:SpecifiedLineTradeDelivery/ram:BilledQuantity/@unitCode</t>
  </si>
  <si>
    <t>/rsm:CrossIndustryInvoice/rsm:SupplyChainTradeTransaction/ram:IncludedSupplyChainTradeLineItem/ram:SpecifiedLineTradeSettlement/ram:ApplicableTradeTax</t>
  </si>
  <si>
    <t>IBG-30</t>
  </si>
  <si>
    <t>/rsm:CrossIndustryInvoice/rsm:SupplyChainTradeTransaction/ram:IncludedSupplyChainTradeLineItem/ram:SpecifiedLineTradeSettlement/ram:SpecifiedTradeSettlementLineMonetarySummation/ram:LineTotalAmount</t>
  </si>
  <si>
    <t>/rsm:CrossIndustryInvoice/rsm:SupplyChainTradeTransaction/ram:IncludedSupplyChainTradeLineItem/ram:SpecifiedLineTradeSettlement/ram:ApplicableTradeTax/ram:TypeCode</t>
  </si>
  <si>
    <t>/rsm:CrossIndustryInvoice/rsm:SupplyChainTradeTransaction/ram:IncludedSupplyChainTradeLineItem/ram:SpecifiedLineTradeSettlement/ram:ApplicableTradeTax/ram:RateApplicablePercent</t>
  </si>
  <si>
    <t>IBT-166</t>
  </si>
  <si>
    <t>/rsm:CrossIndustryInvoice/rsm:SupplyChainTradeTransaction/ram:IncludedSupplyChainTradeLineItem/ram:SpecifiedLineTradeSettlement/ram:SpecifiedTradeAllowanceCharge[ram:ChargeIndicator/udt:Indicator=false()]</t>
  </si>
  <si>
    <t>IBT-136</t>
  </si>
  <si>
    <t>/rsm:CrossIndustryInvoice/rsm:SupplyChainTradeTransaction/ram:IncludedSupplyChainTradeLineItem/ram:SpecifiedLineTradeSettlement/ram:SpecifiedTradeAllowanceCharge[ram:ChargeIndicator/udt:Indicator=false()]/ram:BasisAmount</t>
  </si>
  <si>
    <t>IBT-138</t>
  </si>
  <si>
    <t>/rsm:CrossIndustryInvoice/rsm:SupplyChainTradeTransaction/ram:IncludedSupplyChainTradeLineItem/ram:SpecifiedLineTradeSettlement/ram:SpecifiedTradeAllowanceCharge[ram:ChargeIndicator/udt:Indicator=false()]/ram:ReasonCode</t>
  </si>
  <si>
    <t>/rsm:CrossIndustryInvoice/rsm:SupplyChainTradeTransaction/ram:IncludedSupplyChainTradeLineItem/ram:SpecifiedLineTradeSettlement/ram:SpecifiedTradeAllowanceCharge[ram:ChargeIndicator/udt:Indicator=false()]/ram:Reason</t>
  </si>
  <si>
    <t>/rsm:CrossIndustryInvoice/rsm:SupplyChainTradeTransaction/ram:IncludedSupplyChainTradeLineItem/ram:SpecifiedLineTradeSettlement/ram:SpecifiedTradeAllowanceCharge[ram:ChargeIndicator/udt:Indicator=true()]</t>
  </si>
  <si>
    <t>IBG-28</t>
  </si>
  <si>
    <t>IBT-141</t>
  </si>
  <si>
    <t>/rsm:CrossIndustryInvoice/rsm:SupplyChainTradeTransaction/ram:IncludedSupplyChainTradeLineItem/ram:SpecifiedLineTradeSettlement/ram:SpecifiedTradeAllowanceCharge[ram:ChargeIndicator/udt:Indicator=true()]/ram:BasisAmount</t>
  </si>
  <si>
    <t>IBT-142</t>
  </si>
  <si>
    <t>IBT-143</t>
  </si>
  <si>
    <t>/rsm:CrossIndustryInvoice/rsm:SupplyChainTradeTransaction/ram:IncludedSupplyChainTradeLineItem/ram:SpecifiedLineTradeSettlement/ram:SpecifiedTradeAllowanceCharge[ram:ChargeIndicator/udt:Indicator=true()]/ram:ReasonCode</t>
  </si>
  <si>
    <t>IBT-145</t>
  </si>
  <si>
    <t>/rsm:CrossIndustryInvoice/rsm:SupplyChainTradeTransaction/ram:IncludedSupplyChainTradeLineItem/ram:SpecifiedLineTradeSettlement/ram:SpecifiedTradeAllowanceCharge[ram:ChargeIndicator/udt:Indicator=true()]/ram:Reason</t>
  </si>
  <si>
    <t>IBT-144</t>
  </si>
  <si>
    <t>/rsm:CrossIndustryInvoice/rsm:SupplyChainTradeTransaction/ram:IncludedSupplyChainTradeLineItem/ram:SpecifiedLineTradeSettlement/ram:BillingSpecifiedPeriod</t>
  </si>
  <si>
    <t>/rsm:CrossIndustryInvoice/rsm:SupplyChainTradeTransaction/ram:IncludedSupplyChainTradeLineItem/ram:SpecifiedLineTradeSettlement/ram:BillingSpecifiedPeriod/ram:StartDateTime/udt:DateTimeString[@format='102']</t>
  </si>
  <si>
    <t>/rsm:CrossIndustryInvoice/rsm:SupplyChainTradeTransaction/ram:IncludedSupplyChainTradeLineItem/ram:SpecifiedLineTradeSettlement/ram:BillingSpecifiedPeriod/ram:EndDateTime/udt:DateTimeString[@format='102']</t>
  </si>
  <si>
    <t>/rsm:CrossIndustryInvoice/rsm:SupplyChainTradeTransaction/ram:IncludedSupplyChainTradeLineItem/ram:SpecifiedTradeProduct</t>
  </si>
  <si>
    <t>IBT-155</t>
  </si>
  <si>
    <t>IBT-156</t>
  </si>
  <si>
    <t>IBT-157</t>
  </si>
  <si>
    <t>IBT-158</t>
  </si>
  <si>
    <t>IBT-159</t>
  </si>
  <si>
    <t>/rsm:CrossIndustryInvoice/rsm:SupplyChainTradeTransaction/ram:IncludedSupplyChainTradeLineItem/ram:SpecifiedTradeProduct/ram:Name</t>
  </si>
  <si>
    <t>/rsm:CrossIndustryInvoice/rsm:SupplyChainTradeTransaction/ram:IncludedSupplyChainTradeLineItem/ram:SpecifiedTradeProduct/ram:Description</t>
  </si>
  <si>
    <t>IBG-32</t>
  </si>
  <si>
    <t>IBT-160</t>
  </si>
  <si>
    <t>IBT-161</t>
  </si>
  <si>
    <t>rsm:CIExchangedDocumentContext</t>
  </si>
  <si>
    <t>rsm:CIIHExchangedDocument</t>
  </si>
  <si>
    <t>Card</t>
  </si>
  <si>
    <t>The currency in which all Invoice amounts are given, except for the Total VAT amount in accounting currency.</t>
  </si>
  <si>
    <t>The currency used for VAT accounting and reporting purposes as accepted or required in the country of the Seller.</t>
  </si>
  <si>
    <t>The date when the VAT becomes accountable for the Seller and for the Buyer in so far as that date can be determined and differs from the date of issue of the invoice, according to the VAT directive.</t>
  </si>
  <si>
    <t>/rsm:CrossIndustryInvoice/rsm:SupplyChainTradeTransaction/ram:ApplicableHeaderTradeSettlement/ram:ApplicableTradeTax/ram:TaxPointDate[@format='102']</t>
  </si>
  <si>
    <t>The code of the date when the VAT becomes accountable for the Seller and for the Buyer.</t>
  </si>
  <si>
    <t>/rsm:CrossIndustryInvoice/rsm:SupplyChainTradeTransaction/ram:ApplicableHeaderTradeSettlement/ram:ApplicableTradeTax/ram:DueDateTypeCode</t>
  </si>
  <si>
    <t>/rsm:CrossIndustryInvoice/rsm:SupplyChainTradeTransaction/ram:ApplicableHeaderTradeAgreement/ram:BuyerReference</t>
  </si>
  <si>
    <t>Document reference</t>
  </si>
  <si>
    <t>An identifier of a referenced purchase order, issued by the Buyer.</t>
  </si>
  <si>
    <t>An identifier of a referenced sales order, issued by the Seller.</t>
  </si>
  <si>
    <t>/rsm:CrossIndustryInvoice/rsm:SupplyChainTradeTransaction/ram:ApplicableHeaderTradeDelivery/ram:ReceivingAdviceReferencedDocument/ram:IssuerAssignedID</t>
  </si>
  <si>
    <t>A textual value that specifies where to book the relevant data into the Buyer's financial accounts.</t>
  </si>
  <si>
    <t>/rsm:CrossIndustryInvoice/rsm:SupplyChainTradeTransaction/ram:ApplicableHeaderTradeSettlement/ram:ReceivableSpecifiedTradeAccountingAccount/ram:ID</t>
  </si>
  <si>
    <t>INVOICE NOTE</t>
  </si>
  <si>
    <t>A group of business terms providing textual notes that are relevant for the invoice, together with an indication of the note subject.</t>
  </si>
  <si>
    <t>Identifies the business process context in which the transaction appears, to enable the Buyer to process the Invoice in an appropriate way.</t>
  </si>
  <si>
    <t>An identification of the specification containing the total set of rules regarding semantic content, cardinalities and business rules to which the data contained in the instance document conforms.</t>
  </si>
  <si>
    <t>/rsm:CrossIndustryInvoice/rsm:SupplyChainTradeTransaction/ram:ApplicableHeaderTradeSettlement/ram:InvoiceReferencedDocument</t>
  </si>
  <si>
    <t>/rsm:CrossIndustryInvoice/rsm:SupplyChainTradeTransaction/ram:ApplicableHeaderTradeSettlement/ram:InvoiceReferencedDocument/ram:FormattedIssueDateTime/qdt:DateTimeString[@format='102']</t>
  </si>
  <si>
    <t>/rsm:CrossIndustryInvoice/rsm:SupplyChainTradeTransaction/ram:ApplicableHeaderTradeAgreement/ram:SellerTradeParty/ram:SpecifiedLegalOrganization/ram:TradingBusinessName</t>
  </si>
  <si>
    <t>The Seller's VAT identifier (also known as Seller VAT identification number).</t>
  </si>
  <si>
    <t>/rsm:CrossIndustryInvoice/rsm:SupplyChainTradeTransaction/ram:ApplicableHeaderTradeAgreement/ram:SellerTradeParty/ram:SpecifiedTaxRegistration/ram:ID[@schemeID='VA']</t>
  </si>
  <si>
    <t>Seller tax registration identifier</t>
  </si>
  <si>
    <t>/rsm:CrossIndustryInvoice/rsm:SupplyChainTradeTransaction/ram:ApplicableHeaderTradeAgreement/ram:SellerTradeParty/ram:Description</t>
  </si>
  <si>
    <t>/rsm:CrossIndustryInvoice/rsm:SupplyChainTradeTransaction/ram:ApplicableHeaderTradeAgreement/ram:SellerTradeParty/ram:URIUniversalCommunication/ram:URIID</t>
  </si>
  <si>
    <t>/rsm:CrossIndustryInvoice/rsm:SupplyChainTradeTransaction/ram:ApplicableHeaderTradeSettlement/ram:CreditorReferenceID</t>
  </si>
  <si>
    <t>The common name of the city, town or village, where the Seller address is located.</t>
  </si>
  <si>
    <t>A name by which the Buyer is known, other than Buyer name (also known as Business name).</t>
  </si>
  <si>
    <t>/rsm:CrossIndustryInvoice/rsm:SupplyChainTradeTransaction/ram:ApplicableHeaderTradeAgreement/ram:BuyerTradeParty/ram:SpecifiedLegalOrganization/ram:TradingBusinessName</t>
  </si>
  <si>
    <t>The Buyer's VAT identifier (also known as Buyer VAT identification number).</t>
  </si>
  <si>
    <t>/rsm:CrossIndustryInvoice/rsm:SupplyChainTradeTransaction/ram:ApplicableHeaderTradeAgreement/ram:BuyerTradeParty/ram:URIUniversalCommunication/ram:URIID</t>
  </si>
  <si>
    <t>The common name of the city, town or village, where the Buyer's address is located.</t>
  </si>
  <si>
    <t>A group of business terms providing information about the Payee, i.e. the role that receives the payment.</t>
  </si>
  <si>
    <t>A group of business terms providing information about the Seller's tax representative.</t>
  </si>
  <si>
    <t>請求者</t>
  </si>
  <si>
    <t>/rsm:CrossIndustryInvoice/rsm:SupplyChainTradeTransaction/ram:ApplicableHeaderTradeAgreement/ram:SellerTaxRepresentativeTradeParty</t>
  </si>
  <si>
    <t>The full name of the Seller's tax representative party.</t>
  </si>
  <si>
    <t>/rsm:CrossIndustryInvoice/rsm:SupplyChainTradeTransaction/ram:ApplicableHeaderTradeAgreement/ram:SellerTaxRepresentativeTradeParty/ram:Name</t>
  </si>
  <si>
    <t>The VAT identifier of the Seller's tax representative party.</t>
  </si>
  <si>
    <t>/rsm:CrossIndustryInvoice/rsm:SupplyChainTradeTransaction/ram:ApplicableHeaderTradeAgreement/ram:SellerTaxRepresentativeTradeParty/ram:SpecifiedTaxRegistration/ram:ID[@schemeID='VA']</t>
  </si>
  <si>
    <t>/rsm:CrossIndustryInvoice/rsm:SupplyChainTradeTransaction/ram:ApplicableHeaderTradeAgreement/ram:SellerTaxRepresentativeTradeParty/ram:PostalTradeAddress</t>
  </si>
  <si>
    <t>/rsm:CrossIndustryInvoice/rsm:SupplyChainTradeTransaction/ram:ApplicableHeaderTradeAgreement/ram:SellerTaxRepresentativeTradeParty/ram:PostalTradeAddress/ram:LineOne</t>
  </si>
  <si>
    <t>/rsm:CrossIndustryInvoice/rsm:SupplyChainTradeTransaction/ram:ApplicableHeaderTradeAgreement/ram:SellerTaxRepresentativeTradeParty/ram:PostalTradeAddress/ram:LineTwo</t>
  </si>
  <si>
    <t>/rsm:CrossIndustryInvoice/rsm:SupplyChainTradeTransaction/ram:ApplicableHeaderTradeAgreement/ram:SellerTaxRepresentativeTradeParty/ram:PostalTradeAddress/ram:LineThree</t>
  </si>
  <si>
    <t>The common name of the city, town or village, where the tax representative address is located.</t>
  </si>
  <si>
    <t>/rsm:CrossIndustryInvoice/rsm:SupplyChainTradeTransaction/ram:ApplicableHeaderTradeAgreement/ram:SellerTaxRepresentativeTradeParty/ram:PostalTradeAddress/ram:CityName</t>
  </si>
  <si>
    <t>/rsm:CrossIndustryInvoice/rsm:SupplyChainTradeTransaction/ram:ApplicableHeaderTradeAgreement/ram:SellerTaxRepresentativeTradeParty/ram:PostalTradeAddress/ram:PostcodeCode</t>
  </si>
  <si>
    <t>/rsm:CrossIndustryInvoice/rsm:SupplyChainTradeTransaction/ram:ApplicableHeaderTradeAgreement/ram:SellerTaxRepresentativeTradeParty/ram:PostalTradeAddress/ram:CountrySubDivisionName</t>
  </si>
  <si>
    <t>/rsm:CrossIndustryInvoice/rsm:SupplyChainTradeTransaction/ram:ApplicableHeaderTradeAgreement/ram:SellerTaxRepresentativeTradeParty/ram:PostalTradeAddress/ram:CountryID</t>
  </si>
  <si>
    <t>The common name of the city, town or village, where the deliver to address is located.</t>
  </si>
  <si>
    <t>支払手段</t>
  </si>
  <si>
    <t>The means, expressed as code, for how a payment is expected to be or has been settled.</t>
  </si>
  <si>
    <t>The means, expressed as text, for how a payment is expected to be or has been settled.</t>
  </si>
  <si>
    <t>A textual value used to establish a link between the payment and the Invoice, issued by the Seller.</t>
  </si>
  <si>
    <t>/rsm:CrossIndustryInvoice/rsm:SupplyChainTradeTransaction/ram:ApplicableHeaderTradeSettlement/ram:PaymentReference</t>
  </si>
  <si>
    <t>A unique identifier of the financial payment account, at a payment service provider, to which payment should be made.</t>
  </si>
  <si>
    <t>The name of the payment account, at a payment service provider, to which payment should be made.</t>
  </si>
  <si>
    <t>/rsm:CrossIndustryInvoice/rsm:SupplyChainTradeTransaction/ram:ApplicableHeaderTradeSettlement</t>
  </si>
  <si>
    <t>/rsm:CrossIndustryInvoice/rsm:SupplyChainTradeTransaction/ram:ApplicableHeaderTradeSettlement/ram:SpecifiedTradePaymentTerms/ram:DirectDebitMandateID</t>
  </si>
  <si>
    <t>/rsm:CrossIndustryInvoice/rsm:SupplyChainTradeTransaction/ram:ApplicableHeaderTradeSettlement/ram:SpecifiedTradeSettlementPaymentMeans/ram:PayerPartyDebtorFinancialAccount/ram:IBANID</t>
  </si>
  <si>
    <t>The amount of an allowance, without VAT.</t>
  </si>
  <si>
    <t>The base amount that may be used, in conjunction with the document level allowance percentage, to calculate the document level allowance amount.</t>
  </si>
  <si>
    <t>The percentage that may be used, in conjunction with the document level allowance base amount, to calculate the document level allowance amount.</t>
  </si>
  <si>
    <t>The reason for the document level allowance, expressed as a code.</t>
  </si>
  <si>
    <t>A coded identification of what VAT category applies to the document level allowance.</t>
  </si>
  <si>
    <t>The VAT rate, represented as percentage that applies to the document level allowance.</t>
  </si>
  <si>
    <t>A group of business terms providing information about charges and taxes other than VAT, applicable to the Invoice as a whole.</t>
  </si>
  <si>
    <t>The amount of a charge, without VAT.</t>
  </si>
  <si>
    <t>The base amount that may be used, in conjunction with the document level charge percentage, to calculate the document level charge amount.</t>
  </si>
  <si>
    <t>The reason for the document level charge, expressed as text.</t>
  </si>
  <si>
    <t>The reason for the document level charge, expressed as a code.</t>
  </si>
  <si>
    <t>A coded identification of what VAT category applies to the document level charge.</t>
  </si>
  <si>
    <t>The VAT rate, represented as percentage that applies to the document level charge.</t>
  </si>
  <si>
    <t>The total amount of the Invoice without VAT.</t>
  </si>
  <si>
    <t>The total VAT amount for the Invoice.</t>
  </si>
  <si>
    <t>The total amount of the Invoice with VAT.</t>
  </si>
  <si>
    <t>/rsm:CrossIndustryInvoice/rsm:SupplyChainTradeTransaction/ram:ApplicableHeaderTradeSettlement/ram:SpecifiedTradeSettlementHeaderMonetarySummation/ram:RoundingAmount</t>
  </si>
  <si>
    <t>The VAT total amount expressed in the accounting currency accepted or required in the country of the Seller.</t>
  </si>
  <si>
    <t>A group of business terms providing information about VAT breakdown by different categories, rates and exemption reasons</t>
  </si>
  <si>
    <t>The total VAT amount for a given VAT category.</t>
  </si>
  <si>
    <t>Coded identification of a VAT category.</t>
  </si>
  <si>
    <t>The VAT rate, represented as percentage that applies for the relevant VAT category.</t>
  </si>
  <si>
    <t>A textual statement of the reason why the amount is exempted from VAT or why no VAT is being charged</t>
  </si>
  <si>
    <t>/rsm:CrossIndustryInvoice/rsm:SupplyChainTradeTransaction/ram:ApplicableHeaderTradeSettlement/ram:ApplicableTradeTax/ram:ExemptionReason</t>
  </si>
  <si>
    <t>A coded statement of the reason for why the amount is exempted from VAT.</t>
  </si>
  <si>
    <t>/rsm:CrossIndustryInvoice/rsm:SupplyChainTradeTransaction/ram:ApplicableHeaderTradeSettlement/ram:ApplicableTradeTax/ram:ExemptionReasonCode</t>
  </si>
  <si>
    <t>The mime code of the attached document.</t>
  </si>
  <si>
    <t>The file name of the attached document</t>
  </si>
  <si>
    <t>/rsm:CrossIndustryInvoice/rsm:SupplyChainTradeTransaction/ram:IncludedSupplyChainTradeLineItem/ram:AssociatedDocumentLineDocument/ram:IncludedNote/ram:Content</t>
  </si>
  <si>
    <t>An identifier for an object on which the invoice line is based, given by the Seller.</t>
  </si>
  <si>
    <t>/rsm:CrossIndustryInvoice/rsm:SupplyChainTradeTransaction/ram:IncludedSupplyChainTradeLineItem/ram:SpecifiedLineTradeSettlement/ram:AdditionalReferencedDocument[ram:TypeCode='130']/ram:IssuerAssignedID</t>
  </si>
  <si>
    <t>The identification scheme identifier of the Invoice line object identifier.</t>
  </si>
  <si>
    <t>The price of an item, exclusive of VAT, after subtracting item price discount.</t>
  </si>
  <si>
    <t>Unit price amount</t>
  </si>
  <si>
    <t>The total amount of the Invoice line.</t>
  </si>
  <si>
    <t>An identifier for a referenced line within a purchase order, issued by the Buyer.</t>
  </si>
  <si>
    <t>/rsm:CrossIndustryInvoice/rsm:SupplyChainTradeTransaction/ram:IncludedSupplyChainTradeLineItem/ram:SpecifiedLineTradeSettlement/ram:ReceivableSpecifiedTradeAccountingAccount/ram:ID</t>
  </si>
  <si>
    <t>The base amount that may be used, in conjunction with the Invoice line allowance percentage, to calculate the Invoice line allowance amount.</t>
  </si>
  <si>
    <t>The reason for the Invoice line allowance, expressed as text.</t>
  </si>
  <si>
    <t>The reason for the Invoice line allowance, expressed as a code.</t>
  </si>
  <si>
    <t>A group of business terms providing information about charges and taxes other than VAT applicable to the individual Invoice line.</t>
  </si>
  <si>
    <t>The base amount that may be used, in conjunction with the Invoice line charge percentage, to calculate the Invoice line charge amount.</t>
  </si>
  <si>
    <t>The percentage that may be used, in conjunction with the Invoice line charge base amount, to calculate the Invoice line charge amount.</t>
  </si>
  <si>
    <t>The reason for the Invoice line charge, expressed as text.</t>
  </si>
  <si>
    <t>The reason for the Invoice line charge, expressed as a code.</t>
  </si>
  <si>
    <t>The unit price, exclusive of VAT, before subtracting Item price discount.</t>
  </si>
  <si>
    <t>/rsm:CrossIndustryInvoice/rsm:SupplyChainTradeTransaction/ram:IncludedSupplyChainTradeLineItem/ram:SpecifiedLineTradeAgreement/ram:GrossPriceProductTradePrice/ram:ChargeAmount</t>
  </si>
  <si>
    <t>A group of business terms providing information about the VAT applicable for the goods and services invoiced on the Invoice line.</t>
  </si>
  <si>
    <t>The VAT category code for the invoiced item.</t>
  </si>
  <si>
    <t>The VAT rate, represented as percentage that applies to the invoiced item.</t>
  </si>
  <si>
    <t>An identifier, assigned by the Seller, for the item.</t>
  </si>
  <si>
    <t>/rsm:CrossIndustryInvoice/rsm:SupplyChainTradeTransaction/ram:IncludedSupplyChainTradeLineItem/ram:SpecifiedTradeProduct/ram:SellerAssignedID</t>
  </si>
  <si>
    <t>An identifier, assigned by the Buyer, for the item.</t>
  </si>
  <si>
    <t>/rsm:CrossIndustryInvoice/rsm:SupplyChainTradeTransaction/ram:IncludedSupplyChainTradeLineItem/ram:SpecifiedTradeProduct/ram:BuyerAssignedID</t>
  </si>
  <si>
    <t>/rsm:CrossIndustryInvoice/rsm:SupplyChainTradeTransaction/ram:IncludedSupplyChainTradeLineItem/ram:SpecifiedTradeProduct/ram:GlobalID</t>
  </si>
  <si>
    <t>The identification scheme identifier of the Item standard identifier</t>
  </si>
  <si>
    <t>/rsm:CrossIndustryInvoice/rsm:SupplyChainTradeTransaction/ram:IncludedSupplyChainTradeLineItem/ram:SpecifiedTradeProduct/ram:DesignatedProductClassification/ram:ClassCode</t>
  </si>
  <si>
    <t>The identification scheme identifier of the Item classification identifier</t>
  </si>
  <si>
    <t>/rsm:CrossIndustryInvoice/rsm:SupplyChainTradeTransaction/ram:IncludedSupplyChainTradeLineItem/ram:SpecifiedTradeProduct/ram:OriginTradeCountry/ram:ID</t>
  </si>
  <si>
    <t>/rsm:CrossIndustryInvoice/rsm:SupplyChainTradeTransaction/ram:IncludedSupplyChainTradeLineItem/ram:SpecifiedTradeProduct/ram:ApplicableProductCharacteristic</t>
  </si>
  <si>
    <t>/rsm:CrossIndustryInvoice/rsm:SupplyChainTradeTransaction/ram:IncludedSupplyChainTradeLineItem/ram:SpecifiedTradeProduct/ram:ApplicableProductCharacteristic/ram:Description</t>
  </si>
  <si>
    <t>/rsm:CrossIndustryInvoice/rsm:SupplyChainTradeTransaction/ram:IncludedSupplyChainTradeLineItem/ram:SpecifiedTradeProduct/ram:ApplicableProductCharacteristic/ram:Value</t>
  </si>
  <si>
    <t>SemSort</t>
  </si>
  <si>
    <t>BT</t>
  </si>
  <si>
    <t>Desc.</t>
  </si>
  <si>
    <t>DT</t>
  </si>
  <si>
    <t>SyntSort</t>
  </si>
  <si>
    <t>Path</t>
  </si>
  <si>
    <t>Typ</t>
  </si>
  <si>
    <t>Match</t>
  </si>
  <si>
    <t>Rules</t>
  </si>
  <si>
    <t>BT-1</t>
  </si>
  <si>
    <t>A unique identification of the Invoice. I</t>
  </si>
  <si>
    <t>Element</t>
  </si>
  <si>
    <t>BT-2</t>
  </si>
  <si>
    <t>@format=”102”</t>
  </si>
  <si>
    <t>/rsm:CrossIndustryInvoice/rsm:ExchangedDocument/ram:IssueDateTime/udt:DateTimeString[@format='102']/@format</t>
  </si>
  <si>
    <t>Attribute</t>
  </si>
  <si>
    <t>Only value “102”</t>
  </si>
  <si>
    <t>BT-3</t>
  </si>
  <si>
    <t>CAR-2</t>
  </si>
  <si>
    <t>BT-5</t>
  </si>
  <si>
    <t>BT-6</t>
  </si>
  <si>
    <t>VAT accounting currency code</t>
  </si>
  <si>
    <t>BT-7</t>
  </si>
  <si>
    <t>IBT-007</t>
  </si>
  <si>
    <t>Value added tax point date</t>
  </si>
  <si>
    <t>STR-2</t>
  </si>
  <si>
    <t>/rsm:CrossIndustryInvoice/rsm:SupplyChainTradeTransaction/ram:ApplicableHeaderTradeSettlement/ram:ApplicableTradeTax/ram:TaxPointDate[@format='102']/@format</t>
  </si>
  <si>
    <t>BT-8</t>
  </si>
  <si>
    <t>IBT-008</t>
  </si>
  <si>
    <t>Value added tax point date code</t>
  </si>
  <si>
    <t>BT-9</t>
  </si>
  <si>
    <t>IBT-009</t>
  </si>
  <si>
    <t>/rsm:CrossIndustryInvoice/rsm:SupplyChainTradeTransaction/ram:ApplicableHeaderTradeSettlement/ram:SpecifiedTradePaymentTerms/ram:DueDateDateTime/udt:DateTimeString[@format='102']</t>
  </si>
  <si>
    <t>/rsm:CrossIndustryInvoice/rsm:SupplyChainTradeTransaction/ram:ApplicableHeaderTradeSettlement/ram:SpecifiedTradePaymentTerms/ram:DueDateDateTime/udt:DateTimeString[@format='102']/@format</t>
  </si>
  <si>
    <t>BT-10</t>
  </si>
  <si>
    <t>IBT-010</t>
  </si>
  <si>
    <t>BT-11</t>
  </si>
  <si>
    <t>The identification of the project the invoice refers to.</t>
  </si>
  <si>
    <t>Use “Project reference” as default value for Name.</t>
  </si>
  <si>
    <t>/rsm:CrossIndustryInvoice/rsm:SupplyChainTradeTransaction/ram:ApplicableHeaderTradeAgreement/ram:SpecifiedProcuringProject/ram:Name</t>
  </si>
  <si>
    <t>BT-12</t>
  </si>
  <si>
    <t>BT-13</t>
  </si>
  <si>
    <t>BT-14</t>
  </si>
  <si>
    <t>BT-15</t>
  </si>
  <si>
    <t>IBT-015</t>
  </si>
  <si>
    <t>BT-16</t>
  </si>
  <si>
    <t>BT-17</t>
  </si>
  <si>
    <t>IBT-017</t>
  </si>
  <si>
    <t>Use for “Tender or lot reference” with TypeCode “50”</t>
  </si>
  <si>
    <t>/rsm:CrossIndustryInvoice/rsm:SupplyChainTradeTransaction/ram:ApplicableHeaderTradeAgreement/ram:AdditionalReferencedDocument/ram:TypeCode</t>
  </si>
  <si>
    <t>BT-18</t>
  </si>
  <si>
    <t>IBT-018</t>
  </si>
  <si>
    <t>Use for “Invoiced object identifier” with TypeCode “130” and Reference TypeCode</t>
  </si>
  <si>
    <t>BT-18–1</t>
  </si>
  <si>
    <t>IBT-18–1</t>
  </si>
  <si>
    <t>Scheme identifier</t>
  </si>
  <si>
    <t>String</t>
  </si>
  <si>
    <t>/rsm:CrossIndustryInvoice/rsm:SupplyChainTradeTransaction/ram:ApplicableHeaderTradeAgreement/ram:AdditionalReferencedDocument/ram:ReferenceTypeCode</t>
  </si>
  <si>
    <t>BT-19</t>
  </si>
  <si>
    <t>IBT-019</t>
  </si>
  <si>
    <t>BT-20</t>
  </si>
  <si>
    <t>CAR-3</t>
  </si>
  <si>
    <t>BG-1</t>
  </si>
  <si>
    <t>BT-21</t>
  </si>
  <si>
    <t>Invoice note subject code</t>
  </si>
  <si>
    <t>The subject of the following textual note.</t>
  </si>
  <si>
    <t>BT-22</t>
  </si>
  <si>
    <t>BG-2</t>
  </si>
  <si>
    <t>A group of business terms providing information on the business process and rules applicable to the</t>
  </si>
  <si>
    <t>BT-23</t>
  </si>
  <si>
    <t>BT-24</t>
  </si>
  <si>
    <t>CAR-2,CAR-3</t>
  </si>
  <si>
    <t>BG-3</t>
  </si>
  <si>
    <t>IBG-03</t>
  </si>
  <si>
    <t>BT-25</t>
  </si>
  <si>
    <t>IBT-025</t>
  </si>
  <si>
    <t>Preceding Invoice number</t>
  </si>
  <si>
    <t>/rsm:CrossIndustryInvoice/rsm:SupplyChainTradeTransaction/ram:ApplicableHeaderTradeSettlement/ram:InvoiceReferencedDocument/ram:IssuerAssignedID</t>
  </si>
  <si>
    <t>BT-26</t>
  </si>
  <si>
    <t>/rsm:CrossIndustryInvoice/rsm:SupplyChainTradeTransaction/ram:ApplicableHeaderTradeSettlement/ram:InvoiceReferencedDocument/ram:FormattedIssueDateTime/qdt:DateTimeString[@format='102']/@format</t>
  </si>
  <si>
    <t>Fixed value “102”</t>
  </si>
  <si>
    <t>BG-5</t>
  </si>
  <si>
    <t>BT-27</t>
  </si>
  <si>
    <t>BT-28</t>
  </si>
  <si>
    <t>IBT-028</t>
  </si>
  <si>
    <t>A name by which the Seller is known, other than Seller name (also known as Business name).</t>
  </si>
  <si>
    <t>BT-29</t>
  </si>
  <si>
    <t>SYN-1,CAR-3</t>
  </si>
  <si>
    <t>GloablID, if global identifier exists and can be stated in @schemeID, ID else</t>
  </si>
  <si>
    <t>/rsm:CrossIndustryInvoice/rsm:SupplyChainTradeTransaction/ram:ApplicableHeaderTradeAgreement/ram:SellerTradeParty/ram:GlobalID</t>
  </si>
  <si>
    <t>BT-29–1</t>
  </si>
  <si>
    <t>IBT-29–1</t>
  </si>
  <si>
    <t>Seller identifier identification scheme identifier</t>
  </si>
  <si>
    <t>The identification scheme identifier of the Seller identifier.</t>
  </si>
  <si>
    <t>/rsm:CrossIndustryInvoice/rsm:SupplyChainTradeTransaction/ram:ApplicableHeaderTradeAgreement/ram:SellerTradeParty/ram:GlobalID/@schemeID</t>
  </si>
  <si>
    <t>BT-30</t>
  </si>
  <si>
    <t>BT-30–1</t>
  </si>
  <si>
    <t>IBT-30–1</t>
  </si>
  <si>
    <t>Seller legal registration identifier identification scheme identifier</t>
  </si>
  <si>
    <t>The identification scheme identifier of the Seller legal registration identifier.</t>
  </si>
  <si>
    <t>/rsm:CrossIndustryInvoice/rsm:SupplyChainTradeTransaction/ram:ApplicableHeaderTradeAgreement/ram:SellerTradeParty/ram:SpecifiedLegalOrganization/ram:ID/@schemeID</t>
  </si>
  <si>
    <t>BT-31</t>
  </si>
  <si>
    <t>IBT-031</t>
  </si>
  <si>
    <t>Seller VAT identifier</t>
  </si>
  <si>
    <t>@schemeID=”VA”</t>
  </si>
  <si>
    <t>BT-32</t>
  </si>
  <si>
    <t>@schemeID=”FC”</t>
  </si>
  <si>
    <t>BT-33</t>
  </si>
  <si>
    <t>IBT-033</t>
  </si>
  <si>
    <t>BT-34</t>
  </si>
  <si>
    <t>IBT-034</t>
  </si>
  <si>
    <t>Identifies the Seller's electronic address to which a business document may be delivered.</t>
  </si>
  <si>
    <t>BT-34–1</t>
  </si>
  <si>
    <t>IBT-34–1</t>
  </si>
  <si>
    <t>Seller electronic address identification scheme identifier</t>
  </si>
  <si>
    <t>The identification scheme identifier of the Seller electronic address</t>
  </si>
  <si>
    <t>/rsm:CrossIndustryInvoice/rsm:SupplyChainTradeTransaction/ram:ApplicableHeaderTradeAgreement/ram:SellerTradeParty/ram:URIUniversalCommunication/ram:URIID/@schemeID</t>
  </si>
  <si>
    <t>/rsm:CrossIndustryInvoice/rsm:SupplyChainTradeTransaction/ram:ApplicableHeaderTradeAgreement/ram:SellerTradeParty/ram:PostalTradeAddress</t>
  </si>
  <si>
    <t>BT-35</t>
  </si>
  <si>
    <t>BT-36</t>
  </si>
  <si>
    <t>BT-162</t>
  </si>
  <si>
    <t>BT-37</t>
  </si>
  <si>
    <t>BT-38</t>
  </si>
  <si>
    <t>BT-39</t>
  </si>
  <si>
    <t>BT-40</t>
  </si>
  <si>
    <t>BG-6</t>
  </si>
  <si>
    <t>A group of business terms providing contact information about the Seller.s</t>
  </si>
  <si>
    <t>BT-41</t>
  </si>
  <si>
    <t>STR-5</t>
  </si>
  <si>
    <t>/rsm:CrossIndustryInvoice/rsm:SupplyChainTradeTransaction/ram:ApplicableHeaderTradeAgreement/ram:SellerTradeParty/ram:DefinedTradeContact/ram:DepartmentName</t>
  </si>
  <si>
    <t>BT-42</t>
  </si>
  <si>
    <t>BT-43</t>
  </si>
  <si>
    <t>BG-7</t>
  </si>
  <si>
    <t>BT-44</t>
  </si>
  <si>
    <t>BT-45</t>
  </si>
  <si>
    <t>IBT-045</t>
  </si>
  <si>
    <t>BT-46</t>
  </si>
  <si>
    <t>GlobalID, if global identifier exists and can be stated in @schemeID, ID else</t>
  </si>
  <si>
    <t>/rsm:CrossIndustryInvoice/rsm:SupplyChainTradeTransaction/ram:ApplicableHeaderTradeAgreement/ram:BuyerTradeParty/ram:GlobalID</t>
  </si>
  <si>
    <t>GlobalID, if global identifier exists and can be stated in @scheme ID, ID else</t>
  </si>
  <si>
    <t>BT-46–1</t>
  </si>
  <si>
    <t>IBT-46–1</t>
  </si>
  <si>
    <t>Buyer identifier identification scheme identifier</t>
  </si>
  <si>
    <t>The identification scheme identifier of the Buyer identifier.</t>
  </si>
  <si>
    <t>/rsm:CrossIndustryInvoice/rsm:SupplyChainTradeTransaction/ram:ApplicableHeaderTradeAgreement/ram:BuyerTradeParty/ram:GlobalID/@schemeID</t>
  </si>
  <si>
    <t>BT-47</t>
  </si>
  <si>
    <t>BT-47–1</t>
  </si>
  <si>
    <t>IBT-47–1</t>
  </si>
  <si>
    <t>Buyer legal registration identifier identification scheme identifier</t>
  </si>
  <si>
    <t>The identification scheme identifier of the Buyer legal registration identifier.</t>
  </si>
  <si>
    <t>/rsm:CrossIndustryInvoice/rsm:SupplyChainTradeTransaction/ram:ApplicableHeaderTradeAgreement/ram:BuyerTradeParty/ram:SpecifiedLegalOrganization/ram:ID/@schemeID</t>
  </si>
  <si>
    <t>BT-48</t>
  </si>
  <si>
    <t>Buyer VAT identifier</t>
  </si>
  <si>
    <t>BT-49</t>
  </si>
  <si>
    <t>IBT-049</t>
  </si>
  <si>
    <t>Identifies the Buyer's electronic address to which a business document should be delivered.</t>
  </si>
  <si>
    <t>BT-49–1</t>
  </si>
  <si>
    <t>IBT-49–1</t>
  </si>
  <si>
    <t>Buyer electronic address identification scheme identifier</t>
  </si>
  <si>
    <t>The identification scheme identifier of the Buyer electronic address.</t>
  </si>
  <si>
    <t>/rsm:CrossIndustryInvoice/rsm:SupplyChainTradeTransaction/ram:ApplicableHeaderTradeAgreement/ram:BuyerTradeParty/ram:URIUniversalCommunication/ram:URIID/@schemeID</t>
  </si>
  <si>
    <t>BG-8</t>
  </si>
  <si>
    <t>BT-50</t>
  </si>
  <si>
    <t>BT-51</t>
  </si>
  <si>
    <t>BT-163</t>
  </si>
  <si>
    <t>BT-52</t>
  </si>
  <si>
    <t>BT-53</t>
  </si>
  <si>
    <t>BT-54</t>
  </si>
  <si>
    <t>BT-55</t>
  </si>
  <si>
    <t>BG-9</t>
  </si>
  <si>
    <t>BT-56</t>
  </si>
  <si>
    <t>/rsm:CrossIndustryInvoice/rsm:SupplyChainTradeTransaction/ram:ApplicableHeaderTradeAgreement/ram:BuyerTradeParty/ram:DefinedTradeContact/ram:DepartmentName</t>
  </si>
  <si>
    <t>BT-57</t>
  </si>
  <si>
    <t>BT-58</t>
  </si>
  <si>
    <t>BG-10</t>
  </si>
  <si>
    <t>BT-59</t>
  </si>
  <si>
    <t>BT-60</t>
  </si>
  <si>
    <t>BT-60–1</t>
  </si>
  <si>
    <t>IBT-60–1</t>
  </si>
  <si>
    <t>Payee identifier identification scheme identifier</t>
  </si>
  <si>
    <t>The identification scheme identifier of the Payee identifier.</t>
  </si>
  <si>
    <t>BT-61</t>
  </si>
  <si>
    <t>BT-61–1</t>
  </si>
  <si>
    <t>IBT-61–1</t>
  </si>
  <si>
    <t>Payee legal registration identifier identification scheme identifier</t>
  </si>
  <si>
    <t>The identification scheme identifier of the Payee legal registration identifier.</t>
  </si>
  <si>
    <t>BG-11</t>
  </si>
  <si>
    <t>IBG-11</t>
  </si>
  <si>
    <t>BT-62</t>
  </si>
  <si>
    <t>IBT-062</t>
  </si>
  <si>
    <t>BT-63</t>
  </si>
  <si>
    <t>IBT-063</t>
  </si>
  <si>
    <t>Seller tax representative VAT identifier</t>
  </si>
  <si>
    <t>BG-12</t>
  </si>
  <si>
    <t>IBG-12</t>
  </si>
  <si>
    <t>BT-64</t>
  </si>
  <si>
    <t>IBT-064</t>
  </si>
  <si>
    <t>BT-65</t>
  </si>
  <si>
    <t>IBT-065</t>
  </si>
  <si>
    <t>BT-164</t>
  </si>
  <si>
    <t>IBT-164</t>
  </si>
  <si>
    <t>BT-66</t>
  </si>
  <si>
    <t>IBT-066</t>
  </si>
  <si>
    <t>BT-67</t>
  </si>
  <si>
    <t>IBT-067</t>
  </si>
  <si>
    <t>BT-68</t>
  </si>
  <si>
    <t>IBT-068</t>
  </si>
  <si>
    <t>BT-69</t>
  </si>
  <si>
    <t>IBT-069</t>
  </si>
  <si>
    <t>BG-13</t>
  </si>
  <si>
    <t>STR-3</t>
  </si>
  <si>
    <t>BT-70</t>
  </si>
  <si>
    <t>BT-71</t>
  </si>
  <si>
    <t>/rsm:CrossIndustryInvoice/rsm:SupplyChainTradeTransaction/ram:ApplicableHeaderTradeDelivery/ram:ShipToTradeParty/ram:GlobalID</t>
  </si>
  <si>
    <t>BT-71–1</t>
  </si>
  <si>
    <t>IBT-71–1</t>
  </si>
  <si>
    <t>Deliver to location identifier identification scheme identifier</t>
  </si>
  <si>
    <t>The identification scheme identifier of the Deliver to location identifier.</t>
  </si>
  <si>
    <t>/rsm:CrossIndustryInvoice/rsm:SupplyChainTradeTransaction/ram:ApplicableHeaderTradeDelivery/ram:ShipToTradeParty/ram:GlobalID/@schemeID</t>
  </si>
  <si>
    <t>BT-72</t>
  </si>
  <si>
    <t>The date on which the delivery is made.</t>
  </si>
  <si>
    <t>BG-14</t>
  </si>
  <si>
    <t>DELIVERY OR INVOICE PERIOD</t>
  </si>
  <si>
    <t>BT-73</t>
  </si>
  <si>
    <t>SYN-2,CAR-2</t>
  </si>
  <si>
    <t>/rsm:CrossIndustryInvoice/rsm:SupplyChainTradeTransaction/ram:ApplicableHeaderTradeSettlement/ram:BillingSpecifiedPeriod/ram:StartDateTime/udt:DateTimeString[@format='102']/@format</t>
  </si>
  <si>
    <t>BT-74</t>
  </si>
  <si>
    <t>/rsm:CrossIndustryInvoice/rsm:SupplyChainTradeTransaction/ram:ApplicableHeaderTradeSettlement/ram:BillingSpecifiedPeriod/ram:EndDateTime/udt:DateTimeString[@format='102']/@format</t>
  </si>
  <si>
    <t>BG-15</t>
  </si>
  <si>
    <t>BT-75</t>
  </si>
  <si>
    <t>BT-76</t>
  </si>
  <si>
    <t>BT-165</t>
  </si>
  <si>
    <t>BT-77</t>
  </si>
  <si>
    <t>BT-78</t>
  </si>
  <si>
    <t>BT-79</t>
  </si>
  <si>
    <t>BT-80</t>
  </si>
  <si>
    <t>BG-16</t>
  </si>
  <si>
    <t>BT-81</t>
  </si>
  <si>
    <t>BT-82</t>
  </si>
  <si>
    <t>BT-83</t>
  </si>
  <si>
    <t>IBT-083</t>
  </si>
  <si>
    <t>BG-17</t>
  </si>
  <si>
    <t>STR-3,CAR-4</t>
  </si>
  <si>
    <t>BT-84</t>
  </si>
  <si>
    <t>CAR-2,SEM-2</t>
  </si>
  <si>
    <t>Use IBANID if applicable, ProprietaryID else</t>
  </si>
  <si>
    <t>/rsm:CrossIndustryInvoice/rsm:SupplyChainTradeTransaction/ram:ApplicableHeaderTradeSettlement/ram:SpecifiedTradeSettlementPaymentMeans/ram:PayeePartyCreditorFinancialAccount/ram:ProprietaryID</t>
  </si>
  <si>
    <t>BT-85</t>
  </si>
  <si>
    <t>BT-86</t>
  </si>
  <si>
    <t>Use for direct debit</t>
  </si>
  <si>
    <t>Use for credit transfer</t>
  </si>
  <si>
    <t>BG-18</t>
  </si>
  <si>
    <t>BT-87</t>
  </si>
  <si>
    <t>BT-88</t>
  </si>
  <si>
    <t>BG-19</t>
  </si>
  <si>
    <t>IBG-19</t>
  </si>
  <si>
    <t>BT-89</t>
  </si>
  <si>
    <t>IBT-089</t>
  </si>
  <si>
    <t>BT-90</t>
  </si>
  <si>
    <t>IBT-090</t>
  </si>
  <si>
    <t>BT-91</t>
  </si>
  <si>
    <t>IBT-091</t>
  </si>
  <si>
    <t>BG-20</t>
  </si>
  <si>
    <t>STR-4</t>
  </si>
  <si>
    <t>ChargeIndicator=false</t>
  </si>
  <si>
    <t>BT-92</t>
  </si>
  <si>
    <t>BT-93</t>
  </si>
  <si>
    <t>BT-94</t>
  </si>
  <si>
    <t>BT-95</t>
  </si>
  <si>
    <t>Document level allowance VAT category code</t>
  </si>
  <si>
    <t>Fixed value “VAT”</t>
  </si>
  <si>
    <t>/rsm:CrossIndustryInvoice/rsm:SupplyChainTradeTransaction/ram:ApplicableHeaderTradeSettlement/ram:SpecifiedTradeAllowanceCharge[ram:ChargeIndicator/udt:Indicator=false()]/ram:CategoryTradeTax/ram:CategoryCode</t>
  </si>
  <si>
    <t>BT-96</t>
  </si>
  <si>
    <t>Document level allowance VAT rate</t>
  </si>
  <si>
    <t>BT-97</t>
  </si>
  <si>
    <t>The reason for the document level allowance, expressed as text.</t>
  </si>
  <si>
    <t>BT-98</t>
  </si>
  <si>
    <t>BG-21</t>
  </si>
  <si>
    <t>ChargeIndicator=true</t>
  </si>
  <si>
    <t>BT-99</t>
  </si>
  <si>
    <t>BT-100</t>
  </si>
  <si>
    <t>BT-101</t>
  </si>
  <si>
    <t>The percentage that may be used, in conjunction with the document level charge base amount, to calculate the document level charge amount.</t>
  </si>
  <si>
    <t>BT-102</t>
  </si>
  <si>
    <t>Document level charge VAT category code</t>
  </si>
  <si>
    <t>/rsm:CrossIndustryInvoice/rsm:SupplyChainTradeTransaction/ram:ApplicableHeaderTradeSettlement/ram:SpecifiedTradeAllowanceCharge[ram:ChargeIndicator/udt:Indicator=true()]/ram:CategoryTradeTax/ram:CategoryCode</t>
  </si>
  <si>
    <t>BT-103</t>
  </si>
  <si>
    <t>Document level charge VAT rate</t>
  </si>
  <si>
    <t>BT-104</t>
  </si>
  <si>
    <t>BT-105</t>
  </si>
  <si>
    <t>BG-22</t>
  </si>
  <si>
    <t>BT-106</t>
  </si>
  <si>
    <t>BT-107</t>
  </si>
  <si>
    <t>BT-108</t>
  </si>
  <si>
    <t>BT-109</t>
  </si>
  <si>
    <t>Invoice total amount without VAT</t>
  </si>
  <si>
    <t>BT-110</t>
  </si>
  <si>
    <t>Invoice total VAT amount</t>
  </si>
  <si>
    <t>STR-4,CAR-3</t>
  </si>
  <si>
    <t>@currencyID is mandatory to differentiate between VAT amount and VAT amount in accounting currency.</t>
  </si>
  <si>
    <t>BT-111</t>
  </si>
  <si>
    <t>IBT-111</t>
  </si>
  <si>
    <t>Invoice total VAT amount in accounting currency</t>
  </si>
  <si>
    <t>BT-112</t>
  </si>
  <si>
    <t>Invoice total amount with VAT</t>
  </si>
  <si>
    <t>BT-113</t>
  </si>
  <si>
    <t>BT-114</t>
  </si>
  <si>
    <t>IBT-114</t>
  </si>
  <si>
    <t>BT-115</t>
  </si>
  <si>
    <t>BG-23</t>
  </si>
  <si>
    <t>VAT BREAKDOWN</t>
  </si>
  <si>
    <t>BT-116</t>
  </si>
  <si>
    <t>VAT category taxable amount</t>
  </si>
  <si>
    <t>Sum of all taxable amounts subject to a specific VAT category code and VAT category rate (if the VAT category rate is applicable).</t>
  </si>
  <si>
    <t>BT-117</t>
  </si>
  <si>
    <t>VAT category tax amount</t>
  </si>
  <si>
    <t>BT-118</t>
  </si>
  <si>
    <t>VAT category code</t>
  </si>
  <si>
    <t>/rsm:CrossIndustryInvoice/rsm:SupplyChainTradeTransaction/ram:ApplicableHeaderTradeSettlement/ram:ApplicableTradeTax/ram:CategoryCode</t>
  </si>
  <si>
    <t>BT-119</t>
  </si>
  <si>
    <t>VAT category rate</t>
  </si>
  <si>
    <t>BT-120</t>
  </si>
  <si>
    <t>IBT-120</t>
  </si>
  <si>
    <t>VAT exemption reason text</t>
  </si>
  <si>
    <t>BT-121</t>
  </si>
  <si>
    <t>IBT-121</t>
  </si>
  <si>
    <t>VAT exemption reason code</t>
  </si>
  <si>
    <t>BG-24</t>
  </si>
  <si>
    <t>BT-122</t>
  </si>
  <si>
    <t>Use for “ADDITIONAL SUPPORTING DOCUMENTS” with TypeCode “916”</t>
  </si>
  <si>
    <t>BT-123</t>
  </si>
  <si>
    <t>BT-124</t>
  </si>
  <si>
    <t>BT-125</t>
  </si>
  <si>
    <t>BT-125–1</t>
  </si>
  <si>
    <t>IBT-125–1</t>
  </si>
  <si>
    <t>/rsm:CrossIndustryInvoice/rsm:SupplyChainTradeTransaction/ram:ApplicableHeaderTradeAgreement/ram:AdditionalReferencedDocument/ram:AttachmentBinaryObject/@mimeCode</t>
  </si>
  <si>
    <t>BT-125–2</t>
  </si>
  <si>
    <t>IBT-125–2</t>
  </si>
  <si>
    <t>/rsm:CrossIndustryInvoice/rsm:SupplyChainTradeTransaction/ram:ApplicableHeaderTradeAgreement/ram:AdditionalReferencedDocument/ram:AttachmentBinaryObject/@filename</t>
  </si>
  <si>
    <t>BG-25</t>
  </si>
  <si>
    <t>BT-126</t>
  </si>
  <si>
    <t>BT-127</t>
  </si>
  <si>
    <t>IBT-127</t>
  </si>
  <si>
    <t>BT-128</t>
  </si>
  <si>
    <t>IBT-128</t>
  </si>
  <si>
    <t>Use with TypeCode “130”</t>
  </si>
  <si>
    <t>/rsm:CrossIndustryInvoice/rsm:SupplyChainTradeTransaction/ram:IncludedSupplyChainTradeLineItem/ram:SpecifiedLineTradeSettlement/ram:AdditionalReferencedDocument[ram:TypeCode='130']/ram:TypeCode</t>
  </si>
  <si>
    <t>TypeCode “130”</t>
  </si>
  <si>
    <t>BT-128–1</t>
  </si>
  <si>
    <t>IBT-128–1</t>
  </si>
  <si>
    <t>Invoice line object identifier identification scheme identifier</t>
  </si>
  <si>
    <t>/rsm:CrossIndustryInvoice/rsm:SupplyChainTradeTransaction/ram:IncludedSupplyChainTradeLineItem/ram:SpecifiedLineTradeSettlement/ram:AdditionalReferencedDocument/ram:ReferenceTypeCode</t>
  </si>
  <si>
    <t>BT-129</t>
  </si>
  <si>
    <t>Qyantity</t>
  </si>
  <si>
    <t>BT-130</t>
  </si>
  <si>
    <t>Invoiced quantity unit of measure</t>
  </si>
  <si>
    <t>BT-131</t>
  </si>
  <si>
    <t>BT-132</t>
  </si>
  <si>
    <t>BT-133</t>
  </si>
  <si>
    <t>IBT-133</t>
  </si>
  <si>
    <t>BG-26</t>
  </si>
  <si>
    <t>BT-134</t>
  </si>
  <si>
    <t>/rsm:CrossIndustryInvoice/rsm:SupplyChainTradeTransaction/ram:IncludedSupplyChainTradeLineItem/ram:SpecifiedLineTradeSettlement/ram:BillingSpecifiedPeriod/ram:StartDateTime/udt:DateTimeString[@format='102']/@format</t>
  </si>
  <si>
    <t>BT-135</t>
  </si>
  <si>
    <t>/rsm:CrossIndustryInvoice/rsm:SupplyChainTradeTransaction/ram:IncludedSupplyChainTradeLineItem/ram:SpecifiedLineTradeSettlement/ram:BillingSpecifiedPeriod/ram:EndDateTime/udt:DateTimeString[@format='102']/@format</t>
  </si>
  <si>
    <t>BG-27</t>
  </si>
  <si>
    <t>BT-136</t>
  </si>
  <si>
    <t>/rsm:CrossIndustryInvoice/rsm:SupplyChainTradeTransaction/ram:IncludedSupplyChainTradeLineItem/ram:SpecifiedLineTradeSettlement/ram:SpecifiedTradeAllowanceCharge[ram:ChargeIndicator/udt:Indicator=false()]/ram:ActualAmount</t>
  </si>
  <si>
    <t>BT-137</t>
  </si>
  <si>
    <t>BT-138</t>
  </si>
  <si>
    <t>The percentage that may be used, in conjunction with the Invoice line allowance base amount, to calculate the Invoice line allowance amount.</t>
  </si>
  <si>
    <t>/rsm:CrossIndustryInvoice/rsm:SupplyChainTradeTransaction/ram:IncludedSupplyChainTradeLineItem/ram:SpecifiedLineTradeSettlement/ram:SpecifiedTradeAllowanceCharge[ram:ChargeIndicator/udt:Indicator=false()]/ram:CalculationPercent</t>
  </si>
  <si>
    <t>BT-139</t>
  </si>
  <si>
    <t>BT-140</t>
  </si>
  <si>
    <t>BG-28</t>
  </si>
  <si>
    <t>BT-141</t>
  </si>
  <si>
    <t>/rsm:CrossIndustryInvoice/rsm:SupplyChainTradeTransaction/ram:IncludedSupplyChainTradeLineItem/ram:SpecifiedLineTradeSettlement/ram:SpecifiedTradeAllowanceCharge[ram:ChargeIndicator/udt:Indicator=true()]/ram:ActualAmount</t>
  </si>
  <si>
    <t>BT-142</t>
  </si>
  <si>
    <t>BT-143</t>
  </si>
  <si>
    <t>/rsm:CrossIndustryInvoice/rsm:SupplyChainTradeTransaction/ram:IncludedSupplyChainTradeLineItem/ram:SpecifiedLineTradeSettlement/ram:SpecifiedTradeAllowanceCharge[ram:ChargeIndicator/udt:Indicator=true()]/ram:CalculationPercent</t>
  </si>
  <si>
    <t>BT-144</t>
  </si>
  <si>
    <t>BT-145</t>
  </si>
  <si>
    <t>BG-29</t>
  </si>
  <si>
    <t>BT-146</t>
  </si>
  <si>
    <t>Unit price</t>
  </si>
  <si>
    <t>BT-147</t>
  </si>
  <si>
    <t>IBT-147</t>
  </si>
  <si>
    <t>/rsm:CrossIndustryInvoice/rsm:SupplyChainTradeTransaction/ram:IncludedSupplyChainTradeLineItem/ram:SpecifiedLineTradeAgreement/ram:GrossPriceProductTradePrice/ram:AppliedTradeAllowanceCharge[ram:ChargeIndicator/udt:Indicator=false()]/ram:ActualAmount</t>
  </si>
  <si>
    <t>BT-148</t>
  </si>
  <si>
    <t>IBT-148</t>
  </si>
  <si>
    <t>BT-149</t>
  </si>
  <si>
    <t>/rsm:CrossIndustryInvoice/rsm:SupplyChainTradeTransaction/ram:IncludedSupplyChainTradeLineItem/ram:SpecifiedLineTradeAgreement/ram:NetPriceProductTradePrice/ram:BasisQuantity</t>
  </si>
  <si>
    <t>BT-150</t>
  </si>
  <si>
    <t>BG-30</t>
  </si>
  <si>
    <t>LINE VAT INFORMATION</t>
  </si>
  <si>
    <t>BT-151</t>
  </si>
  <si>
    <t>Invoiced item VAT category code</t>
  </si>
  <si>
    <t>/rsm:CrossIndustryInvoice/rsm:SupplyChainTradeTransaction/ram:IncludedSupplyChainTradeLineItem/ram:SpecifiedLineTradeSettlement/ram:ApplicableTradeTax/ram:CategoryCode</t>
  </si>
  <si>
    <t>BT-152</t>
  </si>
  <si>
    <t>Invoiced item VAT rate</t>
  </si>
  <si>
    <t>BG-31</t>
  </si>
  <si>
    <t>BT-153</t>
  </si>
  <si>
    <t>BT-154</t>
  </si>
  <si>
    <t>BT-155</t>
  </si>
  <si>
    <t>BT-156</t>
  </si>
  <si>
    <t>BT-157</t>
  </si>
  <si>
    <t>BT-157–1</t>
  </si>
  <si>
    <t>IBT-157–1</t>
  </si>
  <si>
    <t>Item standard identifier identification scheme identifier</t>
  </si>
  <si>
    <t>/rsm:CrossIndustryInvoice/rsm:SupplyChainTradeTransaction/ram:IncludedSupplyChainTradeLineItem/ram:SpecifiedTradeProduct/ram:GlobalID/@schemeID</t>
  </si>
  <si>
    <t>BT-158</t>
  </si>
  <si>
    <t>BT-158–1</t>
  </si>
  <si>
    <t>IBT-158–1</t>
  </si>
  <si>
    <t>Item classification identifier identification scheme identifier</t>
  </si>
  <si>
    <t>/rsm:CrossIndustryInvoice/rsm:SupplyChainTradeTransaction/ram:IncludedSupplyChainTradeLineItem/ram:SpecifiedTradeProduct/ram:DesignatedProductClassification/ram:ClassCode/@listID</t>
  </si>
  <si>
    <t>BT-158–2</t>
  </si>
  <si>
    <t>IBT-158–2</t>
  </si>
  <si>
    <t>Scheme version identifer</t>
  </si>
  <si>
    <t>/rsm:CrossIndustryInvoice/rsm:SupplyChainTradeTransaction/ram:IncludedSupplyChainTradeLineItem/ram:SpecifiedTradeProduct/ram:DesignatedProductClassification/ram:ClassCode/@listVersionID</t>
  </si>
  <si>
    <t>BT-159</t>
  </si>
  <si>
    <t>BG-32</t>
  </si>
  <si>
    <t>BT-160</t>
  </si>
  <si>
    <t>BT-161</t>
  </si>
  <si>
    <t>SYN-2,CAR-2,CAR-3</t>
  </si>
  <si>
    <t>/rsm:CrossIndustryInvoice/rsm:SupplyChainTradeTransaction/ram:IncludedSupplyChainTradeLineItem/ram:SpecifiedLineTradeSettlement/ram:AdditionalReferencedDocument[ram:TypeCode='130']</t>
  </si>
  <si>
    <t>IBT-034-1</t>
  </si>
  <si>
    <t>IBT-049-1</t>
  </si>
  <si>
    <t>CI_ Trade_ Party. End Point_ URI. CI_ Universal_ Communication</t>
  </si>
  <si>
    <t>CI_ Universal_ Communication. Channel. Code</t>
  </si>
  <si>
    <t>UN01005859</t>
  </si>
  <si>
    <t>UN01005765</t>
  </si>
  <si>
    <t>SME CII XPath</t>
  </si>
  <si>
    <t>IBT-169</t>
  </si>
  <si>
    <t>ヘッダ返金クラス</t>
  </si>
  <si>
    <t>ヘッダ返金のクラス</t>
  </si>
  <si>
    <t>ヘッダ返金の税クラス</t>
  </si>
  <si>
    <t>ヘッダ返金税率</t>
  </si>
  <si>
    <t>ヘッダ返金の税率</t>
  </si>
  <si>
    <t>ヘッダ返金課税分類合計金額＝Σ課税分類明細行返金金額</t>
  </si>
  <si>
    <t>ヘッダ返金課税分類コード</t>
  </si>
  <si>
    <t>ヘッダ返金の課税分類コード</t>
  </si>
  <si>
    <t>ヘッダ追加請求クラス</t>
  </si>
  <si>
    <t>ヘッダ追加請求のクラス</t>
  </si>
  <si>
    <t>ヘッダ追加請求税クラス</t>
  </si>
  <si>
    <t>ヘッダ追加請求税率</t>
  </si>
  <si>
    <t>ヘッダ追加請求の税率</t>
  </si>
  <si>
    <t>ヘッダ追加請求課税分類合計金額＝Σ課税分類明細行追加請求金額</t>
  </si>
  <si>
    <t>ヘッダ追加請求課税分類コード</t>
  </si>
  <si>
    <t>ヘッダ追加請求の課税分類コード</t>
  </si>
  <si>
    <t>/rsm:CrossIndustryInvoice/rsm:SupplyChainTradeTransaction/ram:ApplicableHeaderTradeSettlement/ram:PostalCITradeAddress</t>
  </si>
  <si>
    <t>/rsm:CrossIndustryInvoice/rsm:SupplyChainTradeTransaction/ram:ApplicableHeaderTradeSettlement/ram:PostalCITradeAddress/ram:Name</t>
  </si>
  <si>
    <t>/rsm:CrossIndustryInvoice/rsm:SupplyChainTradeTransaction/ram:ApplicableHeaderTradeSettlement/ram:PostalCITradeAddress/ram:ID</t>
  </si>
  <si>
    <t>/rsm:CrossIndustryInvoice/rsm:SupplyChainTradeTransaction/ram:ApplicableHeaderTradeSettlement/ram:PostalCITradeAddress/ram:GlobalID</t>
  </si>
  <si>
    <t>/rsm:CrossIndustryInvoice/rsm:SupplyChainTradeTransaction/ram:ApplicableHeaderTradeSettlement/ram:PostalCITradeAddress/ram:GlobalID/@schemeID</t>
  </si>
  <si>
    <t>/rsm:CrossIndustryInvoice/rsm:SupplyChainTradeTransaction/ram:ApplicableHeaderTradeSettlement/ram:PostalCITradeAddress/ram:SpecifiedLegalOrganization/ram:ID</t>
  </si>
  <si>
    <t>/rsm:CrossIndustryInvoice/rsm:SupplyChainTradeTransaction/ram:ApplicableHeaderTradeSettlement/ram:PostalCITradeAddress/ram:SpecifiedLegalOrganization/ram:ID/@schemeID</t>
  </si>
  <si>
    <t>明細行返金金額</t>
  </si>
  <si>
    <t>この明細行の返金金額。
契約単価×返金数量、または金額。
契約単価×返金数量で指定できない場合には金額
明細行取引類型コード＝「資産譲渡」を指定した場合は利用しない。</t>
  </si>
  <si>
    <t>明細行返金理由コード</t>
  </si>
  <si>
    <t>この明細行の返金理由を識別するコード</t>
  </si>
  <si>
    <t>明細行返金理由</t>
  </si>
  <si>
    <t>この明細行の返金理由（内容）の説明</t>
  </si>
  <si>
    <t>明細行返金クラス</t>
  </si>
  <si>
    <t>明細行返金のクラス</t>
  </si>
  <si>
    <t>明細行追加請求クラス</t>
  </si>
  <si>
    <t>明細行追加請求のクラス</t>
  </si>
  <si>
    <t>明細行追加請求金額</t>
  </si>
  <si>
    <t>この明細行の追加請求金額。
契約単価×追加請求数量、または金額。
契約単価×追加請求数量で指定できない場合には金額
明細行取引類型コード＝「資産譲渡」を指定した場合は利用しない。</t>
  </si>
  <si>
    <t>明細行追加請求理由コード</t>
  </si>
  <si>
    <t>この明細行の追加請求理由を識別するコード</t>
  </si>
  <si>
    <t>明細行追加請求理由</t>
  </si>
  <si>
    <t>この明細行の追加請求理由（内容）の説明</t>
  </si>
  <si>
    <t>UBL XPath</t>
  </si>
  <si>
    <t>コード表管理者コード</t>
  </si>
  <si>
    <t>UN01005763</t>
  </si>
  <si>
    <t>UN01005710</t>
  </si>
  <si>
    <t>CI_ Trade_ Allowance Charge. Calculation. Percent</t>
  </si>
  <si>
    <t>UN01008286</t>
  </si>
  <si>
    <t>CI_ Trade_ Allowance Charge. Basis. Amount</t>
  </si>
  <si>
    <t>この明細行が返金か、追加請求（チャージ）かを識別するコード。
属性：fault=Allowance</t>
  </si>
  <si>
    <t>この明細行の返金金額。
契約単価×返金数量、または金額。
契約単価×返金数量で指定できない場合には金額</t>
  </si>
  <si>
    <t>UN01005811</t>
  </si>
  <si>
    <t>CI_ Trade_ Product. Global_ Identification. Identifier</t>
  </si>
  <si>
    <t>品目コード表識別子</t>
  </si>
  <si>
    <t>品目コード発番機関名</t>
  </si>
  <si>
    <t>CI_ Trade_ Product. Seller Assigned_ Identification. Identifier</t>
  </si>
  <si>
    <t>UN01005813</t>
  </si>
  <si>
    <t>UN01005814</t>
  </si>
  <si>
    <t>CI_ Trade_ Product. Manufacturer Assigned_ Identification. Identifier</t>
  </si>
  <si>
    <t>UN01008524</t>
  </si>
  <si>
    <t>CI_ Trade_ Product. Product Group. Identifier</t>
  </si>
  <si>
    <t>UN01012942</t>
  </si>
  <si>
    <t>CI_ Trade_ Product. Additional_ Description. Text</t>
  </si>
  <si>
    <t>品目追加説明</t>
  </si>
  <si>
    <t>中小企業共通EDIメッセージ辞書・BIE表＜単一請求メッセージ＞</t>
  </si>
  <si>
    <t>ver.4_r1_20221101_draft_r1</t>
  </si>
  <si>
    <t>データ型補足情報</t>
  </si>
  <si>
    <t>CI_ Trade_ Party. URI. CI_ Universal_ Communication</t>
  </si>
  <si>
    <t>送信者／国際EDIアドレスグループ</t>
  </si>
  <si>
    <t>送信者の国際EDIアドレスグループ</t>
  </si>
  <si>
    <t>国際EDIアドレスクラス</t>
  </si>
  <si>
    <t>国際EDIアドレス登録機関コード</t>
  </si>
  <si>
    <t>国際EDIアドレス登録機関のコード</t>
  </si>
  <si>
    <t>ISO6523</t>
  </si>
  <si>
    <t>国際EDIアドレス</t>
  </si>
  <si>
    <t>国際EDIアドレス番号</t>
  </si>
  <si>
    <t>為替における交換元通貨を表すコード
デフォルト＝「JPY」</t>
  </si>
  <si>
    <t>為替における交換先通貨を表すコード
デフォルト＝「JPY」</t>
  </si>
  <si>
    <t>インボイス文書決済／ヘッダ返金グループ</t>
  </si>
  <si>
    <t>インボイス文書のヘッダ返金のグループ</t>
  </si>
  <si>
    <t>ヘッダ返金とヘッダ追加請求を識別するコード。
属性：fault=Allowance</t>
  </si>
  <si>
    <t>ヘッダ返金計算率</t>
  </si>
  <si>
    <t>このヘッダ返金を計算するための率</t>
  </si>
  <si>
    <t>ヘッダ返金金額</t>
  </si>
  <si>
    <t>このヘッダ返金の請求金悪</t>
  </si>
  <si>
    <t>ヘッダ返金理由コード</t>
  </si>
  <si>
    <t>このヘッダ返金の理由を識別するコード</t>
  </si>
  <si>
    <t>ヘッダ返金理由</t>
  </si>
  <si>
    <t>このヘッダ返金の理由（内容）の説明</t>
  </si>
  <si>
    <t>ヘッダ返金計算金額</t>
  </si>
  <si>
    <t>このヘッダ返金の計算根拠となる金額</t>
  </si>
  <si>
    <t>ヘッダ返金／税グループ</t>
  </si>
  <si>
    <t>ヘッダ返金の税に関するグループ</t>
  </si>
  <si>
    <t>ヘッダ返金求税クラス</t>
  </si>
  <si>
    <t>インボイス文書決済／ヘッダ追加請求グループ</t>
  </si>
  <si>
    <t>インボイス文書のヘッダ追加請求のグループ</t>
  </si>
  <si>
    <t>ヘッダ返金とヘッダ追加請求を識別するコード。
属性：true=Charge</t>
  </si>
  <si>
    <t>ヘッダ追加請求計算率</t>
  </si>
  <si>
    <t>このヘッダ追加請求を計算するための率</t>
  </si>
  <si>
    <t>ヘッダ追加請求金額</t>
  </si>
  <si>
    <t>このヘッダ追加請求の請求金悪</t>
  </si>
  <si>
    <t>ヘッダ追加請求理由コード</t>
  </si>
  <si>
    <t>このヘッダ追加請求の理由を識別するコード</t>
  </si>
  <si>
    <t>ヘッダ追加請求理由</t>
  </si>
  <si>
    <t>このヘッダ追加請求の理由（内容）の説明</t>
  </si>
  <si>
    <t>ヘッダ追加請求計算金額</t>
  </si>
  <si>
    <t>このヘッダ追加請求の計算根拠となる金額</t>
  </si>
  <si>
    <t>明細行の取引方向を識別するコード
デフォルトは「null」
明細行返金クラス／「マイナス」、明細行追加請求クラス／「プラス」を利用する場合に利用</t>
  </si>
  <si>
    <t>明細行決裁／返金グループ</t>
  </si>
  <si>
    <t>明細行の返金に関するグループ</t>
  </si>
  <si>
    <t>明細行返金計算率</t>
  </si>
  <si>
    <t>この明細行追加請求を計算するための率</t>
  </si>
  <si>
    <t>明細行返金請求金額</t>
  </si>
  <si>
    <t>この明細行の返金請求理由（内容）の説明</t>
  </si>
  <si>
    <t>明細行返金計算金額</t>
  </si>
  <si>
    <t>この明細行返金の計算根拠となる金額</t>
  </si>
  <si>
    <t>明細行決裁／追加請求グループ</t>
  </si>
  <si>
    <t>明細行の追加請求に関するグループ</t>
  </si>
  <si>
    <t>この明細行が返金か、追加請求（チャージ）かを識別するコード。
属性：True=Charge</t>
  </si>
  <si>
    <t>この明細行の追加請求金額。
契約単価×追加請求数量、または金額。
契約単価×追加請求数量で指定できない場合には金額</t>
  </si>
  <si>
    <t>この明細行追加請求の計算根拠となる金額</t>
  </si>
  <si>
    <t>グローバル品目コード</t>
  </si>
  <si>
    <t>GTIN、JANコードなどの国際的に登録された品目コード</t>
  </si>
  <si>
    <t>品目コード発番機関識別子</t>
  </si>
  <si>
    <t>UN01005812</t>
  </si>
  <si>
    <t>受注者品目コード</t>
  </si>
  <si>
    <t>受注者が品目を特定するために付与したコード</t>
  </si>
  <si>
    <t>CI_ Trade_ Product. Buyer Assigned_ Identification. Identifier</t>
  </si>
  <si>
    <t>発注者品目コード</t>
  </si>
  <si>
    <t>発注者が品目を特定するために付与したコード</t>
  </si>
  <si>
    <t>メーカー品目コード</t>
  </si>
  <si>
    <t>品目を特定するために製造者が付与したコード</t>
  </si>
  <si>
    <t>品目名</t>
  </si>
  <si>
    <t>この取引の品目名。</t>
  </si>
  <si>
    <t>品目分類</t>
  </si>
  <si>
    <t>この取引品目の分類の識別子</t>
  </si>
  <si>
    <t>この取引品目の追加説明（属性説明など）</t>
  </si>
  <si>
    <t>1</t>
  </si>
  <si>
    <t>2</t>
  </si>
  <si>
    <t>3</t>
  </si>
  <si>
    <t>4</t>
  </si>
  <si>
    <t>5</t>
  </si>
  <si>
    <t>6</t>
  </si>
  <si>
    <t>8</t>
  </si>
  <si>
    <t>9</t>
  </si>
  <si>
    <t>7</t>
  </si>
  <si>
    <t>10</t>
  </si>
  <si>
    <t>SMEinvoice</t>
  </si>
  <si>
    <t>ヘッダ追加請求／税グループ</t>
  </si>
  <si>
    <t>ヘッダ返追加請求の税に関するグループ</t>
  </si>
  <si>
    <t>ヘッダ返追加請求の税クラス</t>
  </si>
  <si>
    <t>会計通貨でのインボイス文書決済／ヘッダ税グループ</t>
  </si>
  <si>
    <t>会計通貨でのヘッダ課税分類税額</t>
  </si>
  <si>
    <t>会計通貨での税タイプコード</t>
  </si>
  <si>
    <t>会計通貨でのヘッダ課税分類譲渡資産合計金額（税抜き）</t>
  </si>
  <si>
    <t>会計通貨でのヘッダ課税分類コード</t>
  </si>
  <si>
    <t>会計通貨での課税分類税通貨コード</t>
  </si>
  <si>
    <t>会計通貨でのヘッダ課税分類名</t>
  </si>
  <si>
    <t>会計通貨でのヘッダ税率</t>
  </si>
  <si>
    <t>会計通貨でのヘッダ課税分類譲渡資産合計金額(税込み)</t>
  </si>
  <si>
    <t>会計通貨でのヘッダ税計算方式</t>
  </si>
  <si>
    <t>会計通貨でのヘッダ適用税制識別子</t>
  </si>
  <si>
    <t>/rsm:SMEinvoice/rsm:CIIHSupplyChainTradeTransaction/ram:IncludedCIILSupplyChainTradeLineItem</t>
  </si>
  <si>
    <t>/rsm:SMEinvoice/rsm:CIIHSupplyChainTradeTransaction/ram:IncludedCIILSupplyChainTradeLineItem/ram:AssociatedCIILDocumentLineDocument/ram:LineID</t>
  </si>
  <si>
    <t>/rsm:SMEinvoice/rsm:CIIHSupplyChainTradeTransaction/ram:IncludedCIILSupplyChainTradeLineItem/ram:SpecifiedCIILSupplyChainTradeAgreement</t>
  </si>
  <si>
    <t>/rsm:SMEinvoice/rsm:CIIHSupplyChainTradeTransaction/ram:ApplicableCIIHSupplyChainTradeAgreement/ram:SpecifiedProcuringProject/ram:ID</t>
  </si>
  <si>
    <t>/rsm:SMEinvoice/rsm:CIIHSupplyChainTradeTransaction/ram:ApplicableCIIHSupplyChainTradeAgreement/ram:SpecifiedProcuringProject/ram:Name</t>
  </si>
  <si>
    <t>/rsm:SMEinvoice/rsm:CIIHSupplyChainTradeTransaction/ram:ApplicableCIIHSupplyChainTradeAgreement/ram:SellerCITradeParty</t>
  </si>
  <si>
    <t>/rsm:SMEinvoice/rsm:CIIHSupplyChainTradeTransaction/ram:ApplicableCIIHSupplyChainTradeAgreement/ram:SellerCITradeParty/ram:Name</t>
  </si>
  <si>
    <t>/rsm:SMEinvoice/rsm:CIIHSupplyChainTradeTransaction/ram:ApplicableCIIHSupplyChainTradeAgreement/ram:SellerCITradeParty/ram:ID</t>
  </si>
  <si>
    <t>/rsm:SMEinvoice/rsm:CIIHSupplyChainTradeTransaction/ram:ApplicableCIIHSupplyChainTradeAgreement/ram:SellerCITradeParty/ram:GlobalID</t>
  </si>
  <si>
    <t>/rsm:SMEinvoice/rsm:CIIHSupplyChainTradeTransaction/ram:ApplicableCIIHSupplyChainTradeAgreement/ram:BuyerCITradeParty</t>
  </si>
  <si>
    <t>/rsm:SMEinvoice/rsm:CIIHSupplyChainTradeTransaction/ram:ApplicableCIIHSupplyChainTradeAgreement/ram:BuyerCITradeParty/ram:Name</t>
  </si>
  <si>
    <t>/rsm:SMEinvoice/rsm:CIIHSupplyChainTradeTransaction/ram:ApplicableCIIHSupplyChainTradeAgreement/ram:BuyerCITradeParty/ram:ID</t>
  </si>
  <si>
    <t>/rsm:SMEinvoice/rsm:CIIHSupplyChainTradeTransaction/ram:ApplicableCIIHSupplyChainTradeAgreement/ram:BuyerCITradeParty/ram:GlobalID</t>
  </si>
  <si>
    <t>/rsm:SMEinvoice/rsm:CIIHSupplyChainTradeTransaction/ram:ApplicableCIIHSupplyChainTradeAgreement/ram:BuyerCITradeParty/ram:PostalCITradeAddress</t>
  </si>
  <si>
    <t>/rsm:SMEinvoice/rsm:CIIHSupplyChainTradeTransaction/ram:ApplicableCIIHSupplyChainTradeAgreement/ram:BuyerCITradeParty/ram:PostalCITradeAddress/ram:LineOne</t>
  </si>
  <si>
    <t>/rsm:SMEinvoice/rsm:CIIHSupplyChainTradeTransaction/ram:ApplicableCIIHSupplyChainTradeAgreement/ram:BuyerCITradeParty/ram:PostalCITradeAddress/ram:LineTwo</t>
  </si>
  <si>
    <t>/rsm:SMEinvoice/rsm:CIIHSupplyChainTradeTransaction/ram:ApplicableCIIHSupplyChainTradeAgreement/ram:BuyerCITradeParty/ram:PostalCITradeAddress/ram:LineThree</t>
  </si>
  <si>
    <t>/rsm:SMEinvoice/rsm:CIIHSupplyChainTradeTransaction/ram:ApplicableCIIHSupplyChainTradeAgreement/ram:BuyerCITradeParty/ram:PostalCITradeAddress/ram:PostcodeCode</t>
  </si>
  <si>
    <t>/rsm:SMEinvoice/rsm:CIIHSupplyChainTradeTransaction/ram:ApplicableCIIHSupplyChainTradeAgreement/ram:BuyerCITradeParty/ram:PostalCITradeAddress/ram:CountryID</t>
  </si>
  <si>
    <t>/rsm:SMEinvoice/rsm:CIIHSupplyChainTradeTransaction/ram:ApplicableCIIHSupplyChainTradeSettlement/ram:SpecifiedCIIHTradeSettlementMonetarySummation/ram:DuePayableAmount</t>
  </si>
  <si>
    <t>/rsm:SMEinvoice/rsm:CIIHSupplyChainTradeTransaction/ram:ApplicableCIIHSupplyChainTradeSettlement/ram:SpecifiedCIIHTradeSettlementMonetarySummation/ram:TotalPrepaidAmount</t>
  </si>
  <si>
    <t>/rsm:SMEinvoice/rsm:CIIHSupplyChainTradeTransaction/ram:ApplicableCIIHSupplyChainTradeSettlement/ram:SpecifiedCIIHTradeSettlementMonetarySummation/ram:GrandTotalAmount</t>
  </si>
  <si>
    <t>/rsm:SMEinvoice/rsm:CIIHSupplyChainTradeTransaction/ram:ApplicableCIIHSupplyChainTradeSettlement/ram:SpecifiedCIIHTradeSettlementMonetarySummation/ram:TaxTotalAmount</t>
  </si>
  <si>
    <t>/rsm:SMEinvoice/rsm:CIIHSupplyChainTradeTransaction/ram:ApplicableCIIHSupplyChainTradeSettlement/ram:SpecifiedCIIHTradeSettlementMonetarySummation/ram:TaxBasisTotalAmount</t>
  </si>
  <si>
    <t>/rsm:SMEinvoice/rsm:CIIHSupplyChainTradeTransaction/ram:ApplicableCIIHSupplyChainTradeSettlement/ram:SpecifiedCIIHTradeSettlementMonetarySummation/ram:ChargeTotalAmount</t>
  </si>
  <si>
    <t>/rsm:SMEinvoice/rsm:CIIHSupplyChainTradeTransaction/ram:ApplicableCIIHSupplyChainTradeSettlement/ram:SpecifiedCIIHTradeSettlementMonetarySummation/ram:AllowanceTotalAmount</t>
  </si>
  <si>
    <t>/rsm:SMEinvoice/rsm:CIIHSupplyChainTradeTransaction/ram:ApplicableCIIHSupplyChainTradeSettlement/ram:SpecifiedCIIHTradeSettlementMonetarySummation</t>
  </si>
  <si>
    <t>/rsm:SMEinvoice/rsm:CIIHSupplyChainTradeTransaction/ram:ApplicableCIIHSupplyChainTradeSettlement/ram:SpecifiedCITradeAllowanceCharge[ram:ChargeIndicator/udt:Indicator=true()]/ram:ReasonCode</t>
  </si>
  <si>
    <t>/rsm:SMEinvoice/rsm:CIIHSupplyChainTradeTransaction/ram:ApplicableCIIHSupplyChainTradeSettlement/ram:SpecifiedCITradeAllowanceCharge[ram:ChargeIndicator/udt:Indicator=true()]/ram:Reason</t>
  </si>
  <si>
    <t>/rsm:SMEinvoice/rsm:CIIHSupplyChainTradeTransaction/ram:ApplicableCIIHSupplyChainTradeSettlement/ram:SpecifiedCITradeAllowanceCharge[ram:ChargeIndicator/udt:Indicator=true()]/ram:CategoryCITradeTax/ram:CategoryCode</t>
  </si>
  <si>
    <t>/rsm:SMEinvoice/rsm:CIIHSupplyChainTradeTransaction/ram:ApplicableCIIHSupplyChainTradeSettlement/ram:SpecifiedCITradeAllowanceCharge[ram:ChargeIndicator/udt:Indicator=true()]/ram:CalculationPercent</t>
  </si>
  <si>
    <t>/rsm:SMEinvoice/rsm:CIIHSupplyChainTradeTransaction/ram:ApplicableCIIHSupplyChainTradeSettlement/ram:SpecifiedCITradeAllowanceCharge[ram:ChargeIndicator/udt:Indicator=true()]/ram:BasisAmount</t>
  </si>
  <si>
    <t>/rsm:SMEinvoice/rsm:CIIHSupplyChainTradeTransaction/ram:ApplicableCIIHSupplyChainTradeSettlement/ram:SpecifiedCITradeAllowanceCharge[ram:ChargeIndicator/udt:Indicator=true()]/ram:ActualAmount</t>
  </si>
  <si>
    <t>/rsm:SMEinvoice/rsm:CIIHSupplyChainTradeTransaction/ram:ApplicableCIIHSupplyChainTradeSettlement/ram:SpecifiedCITradeAllowanceCharge[ram:ChargeIndicator/udt:Indicator=true()]</t>
  </si>
  <si>
    <t>/rsm:SMEinvoice/rsm:CIIHSupplyChainTradeTransaction/ram:ApplicableCIIHSupplyChainTradeSettlement/ram:SpecifiedCITradeAllowanceCharge[ram:ChargeIndicator/udt:Indicator=false()]/ram:ReasonCode</t>
  </si>
  <si>
    <t>/rsm:SMEinvoice/rsm:CIIHSupplyChainTradeTransaction/ram:ApplicableCIIHSupplyChainTradeSettlement/ram:SpecifiedCITradeAllowanceCharge[ram:ChargeIndicator/udt:Indicator=false()]/ram:Reason</t>
  </si>
  <si>
    <t>/rsm:SMEinvoice/rsm:CIIHSupplyChainTradeTransaction/ram:ApplicableCIIHSupplyChainTradeSettlement/ram:SpecifiedCITradeAllowanceCharge[ram:ChargeIndicator/udt:Indicator=false()]/ram:CategoryCITradeTax/ram:CategoryCode</t>
  </si>
  <si>
    <t>/rsm:SMEinvoice/rsm:CIIHSupplyChainTradeTransaction/ram:ApplicableCIIHSupplyChainTradeSettlement/ram:SpecifiedCITradeAllowanceCharge[ram:ChargeIndicator/udt:Indicator=false()]/ram:CalculationPercent</t>
  </si>
  <si>
    <t>/rsm:SMEinvoice/rsm:CIIHSupplyChainTradeTransaction/ram:ApplicableCIIHSupplyChainTradeSettlement/ram:SpecifiedCITradeAllowanceCharge[ram:ChargeIndicator/udt:Indicator=false()]/ram:BasisAmount</t>
  </si>
  <si>
    <t>/rsm:SMEinvoice/rsm:CIIHSupplyChainTradeTransaction/ram:ApplicableCIIHSupplyChainTradeSettlement/ram:SpecifiedCITradeAllowanceCharge[ram:ChargeIndicator/udt:Indicator=false()]/ram:ActualAmount</t>
  </si>
  <si>
    <t>/rsm:SMEinvoice/rsm:CIIHSupplyChainTradeTransaction/ram:ApplicableCIIHSupplyChainTradeSettlement</t>
  </si>
  <si>
    <t>/rsm:SMEinvoice/rsm:CIIHSupplyChainTradeTransaction/ram:ApplicableCIIHSupplyChainTradeSettlement/ram:SpecifiedCITradeSettlementPaymentMeans/ram:Information</t>
  </si>
  <si>
    <t>/rsm:SMEinvoice/rsm:CIIHSupplyChainTradeTransaction/ram:ApplicableCIIHSupplyChainTradeSettlement/ram:SpecifiedCITradeSettlementPaymentMeans/ram:TypeCode</t>
  </si>
  <si>
    <t>/rsm:SMEinvoice/rsm:CIIHSupplyChainTradeTransaction/ram:ApplicableCIIHSupplyChainTradeSettlement/ram:SpecifiedCITradeSettlementPaymentMeans</t>
  </si>
  <si>
    <t>/rsm:SMEinvoice/rsm:CIIHSupplyChainTradeTransaction/ram:ApplicableCIIHSupplyChainTradeSettlement/ram:BillingCISpecifiedPeriod</t>
  </si>
  <si>
    <t>/rsm:SMEinvoice/rsm:CIIHSupplyChainTradeTransaction/ram:ApplicableCIIHSupplyChainTradeAgreement/ram:BuyerCITradeParty/ram:DefinedCITradeContact/ram:EmailURICIUniversalCommunication/ram:URIID</t>
  </si>
  <si>
    <t>/rsm:SMEinvoice/rsm:CIIHSupplyChainTradeTransaction/ram:ApplicableCIIHSupplyChainTradeAgreement/ram:BuyerCITradeParty/ram:DefinedCITradeContact/ram:TelephoneCIUniversalCommunication/ram:CompleteNumber</t>
  </si>
  <si>
    <t>/rsm:SMEinvoice/rsm:CIIHSupplyChainTradeTransaction/ram:ApplicableCIIHSupplyChainTradeAgreement/ram:BuyerCITradeParty/ram:DefinedCITradeContact/ram:DepartmentName</t>
  </si>
  <si>
    <t>/rsm:SMEinvoice/rsm:CIIHSupplyChainTradeTransaction/ram:ApplicableCIIHSupplyChainTradeAgreement/ram:BuyerCITradeParty/ram:DefinedCITradeContact/ram:PersonName</t>
  </si>
  <si>
    <t>/rsm:SMEinvoice/rsm:CIIHSupplyChainTradeTransaction/ram:ApplicableCIIHSupplyChainTradeAgreement/ram:BuyerCITradeParty/ram:DefinedCITradeContact</t>
  </si>
  <si>
    <t>/rsm:SMEinvoice/rsm:CIIHSupplyChainTradeTransaction/ram:ApplicableCIIHSupplyChainTradeAgreement/ram:SellerCITradeParty/ram:DefinedCITradeContact/ram:EmailURICIUniversalCommunication/ram:URIID</t>
  </si>
  <si>
    <t>/rsm:SMEinvoice/rsm:CIIHSupplyChainTradeTransaction/ram:ApplicableCIIHSupplyChainTradeAgreement/ram:SellerCITradeParty/ram:DefinedCITradeContact/ram:TelephoneCIUniversalCommunication/ram:CompleteNumber</t>
  </si>
  <si>
    <t>/rsm:SMEinvoice/rsm:CIIHSupplyChainTradeTransaction/ram:ApplicableCIIHSupplyChainTradeAgreement/ram:SellerCITradeParty/ram:DefinedCITradeContact/ram:DepartmentName</t>
  </si>
  <si>
    <t>/rsm:SMEinvoice/rsm:CIIHSupplyChainTradeTransaction/ram:ApplicableCIIHSupplyChainTradeAgreement/ram:SellerCITradeParty/ram:DefinedCITradeContact/ram:PersonName</t>
  </si>
  <si>
    <t>/rsm:SMEinvoice/rsm:CIIHSupplyChainTradeTransaction/ram:ApplicableCIIHSupplyChainTradeAgreement/ram:SellerCITradeParty/ram:DefinedCITradeContact</t>
  </si>
  <si>
    <t>/rsm:SMEinvoice/rsm:CIExchangedDocumentContext</t>
  </si>
  <si>
    <t>/rsm:SMEinvoice/rsm:CIIHSupplyChainTradeTransaction/ram:ApplicableCIIHSupplyChainTradeSettlement/ram:SpecifiedCITradePaymentTerms/ram:Description</t>
  </si>
  <si>
    <t>/rsm:SMEinvoice/rsm:CIIHSupplyChainTradeTransaction/ram:ApplicableCIIHSupplyChainTradeSettlement/ram:TaxCurrencyCode</t>
  </si>
  <si>
    <t>/rsm:SMEinvoice/rsm:CIIHSupplyChainTradeTransaction</t>
  </si>
  <si>
    <t>/rsm:SMEinvoice/rsm:CIExchangedDocumentContext/ram:SubsetSpecifiedCIDocumentContextParameter</t>
  </si>
  <si>
    <t>/rsm:SMEinvoice/rsm:CIExchangedDocumentContext/ram:SubsetSpecifiedCIDocumentContextParameter/ram:ID</t>
  </si>
  <si>
    <t>/rsm:SMEinvoice/rsm:CIIHSupplyChainTradeTransaction/ram:ApplicableCIIHSupplyChainTradeAgreement/ram:SellerCITradeParty/ram:RegisteredID</t>
  </si>
  <si>
    <t>/rsm:SMEinvoice/rsm:CIIHSupplyChainTradeTransaction/ram:ApplicableCIIHSupplyChainTradeAgreement/ram:SellerCITradeParty/ram:DefinedCITradeContact/ram:PersonID</t>
  </si>
  <si>
    <t>/rsm:SMEinvoice/rsm:CIIHSupplyChainTradeTransaction/ram:ApplicableCIIHSupplyChainTradeAgreement/ram:SellerCITradeParty/ram:DefinedCITradeContact/ram:EmailURICIUniversalCommunication</t>
  </si>
  <si>
    <t>/rsm:SMEinvoice/rsm:CIIHSupplyChainTradeTransaction/ram:ApplicableCIIHSupplyChainTradeAgreement/ram:SpecifiedProcuringProject</t>
  </si>
  <si>
    <t>/rsm:SMEinvoice/rsm:CIIHSupplyChainTradeTransaction/ram:ApplicableCIIHSupplyChainTradeAgreement/ram:SellerCITradeParty/ram:DefinedCITradeContact/ram:TelephoneCIUniversalCommunication</t>
  </si>
  <si>
    <t>/rsm:SMEinvoice/rsm:CIIHSupplyChainTradeTransaction/ram:ApplicableCIIHSupplyChainTradeAgreement/ram:BuyerCITradeParty/ram:RegisteredID</t>
  </si>
  <si>
    <t>/rsm:SMEinvoice/rsm:CIIHSupplyChainTradeTransaction/ram:ApplicableCIIHSupplyChainTradeAgreement/ram:BuyerCITradeParty/ram:DefinedCITradeContact/ram:TelephoneCIUniversalCommunication</t>
  </si>
  <si>
    <t>/rsm:SMEinvoice/rsm:CIIHSupplyChainTradeTransaction/ram:ApplicableCIIHSupplyChainTradeAgreement/ram:BuyerCITradeParty/ram:DefinedCITradeContact/ram:EmailURICIUniversalCommunication</t>
  </si>
  <si>
    <t>/rsm:SMEinvoice/rsm:CIIHSupplyChainTradeTransaction/ram:ApplicableCIIHSupplyChainTradeAgreement/ram:BuyerCITradeParty/ram:URICIUniversalCommunication</t>
  </si>
  <si>
    <t>/rsm:SMEinvoice/rsm:CIIHSupplyChainTradeTransaction/ram:ApplicableCIIHSupplyChainTradeSettlement/ram:SpecifiedCITradePaymentTerms</t>
  </si>
  <si>
    <t>/rsm:SMEinvoice/rsm:CIIHSupplyChainTradeTransaction/ram:ApplicableCIIHSupplyChainTradeSettlement/ram:InvoicerCITradeParty</t>
  </si>
  <si>
    <t>/rsm:SMEinvoice/rsm:CIIHSupplyChainTradeTransaction/ram:ApplicableCIIHSupplyChainTradeSettlement/ram:InvoicerCITradeParty/ram:ID</t>
  </si>
  <si>
    <t>/rsm:SMEinvoice/rsm:CIIHSupplyChainTradeTransaction/ram:ApplicableCIIHSupplyChainTradeSettlement/ram:InvoicerCITradeParty/ram:GlobalID</t>
  </si>
  <si>
    <t>/rsm:SMEinvoice/rsm:CIIHSupplyChainTradeTransaction/ram:ApplicableCIIHSupplyChainTradeSettlement/ram:InvoicerCITradeParty/ram:Name</t>
  </si>
  <si>
    <t>/rsm:SMEinvoice/rsm:CIIHSupplyChainTradeTransaction/ram:ApplicableCIIHSupplyChainTradeSettlement/ram:InvoicerCITradeParty/ram:RegisteredID</t>
  </si>
  <si>
    <t>/rsm:SMEinvoice/rsm:CIIHSupplyChainTradeTransaction/ram:ApplicableCIIHSupplyChainTradeSettlement/ram:ApplicableCITradeTax</t>
  </si>
  <si>
    <t>/rsm:SMEinvoice/rsm:CIIHSupplyChainTradeTransaction/ram:ApplicableCIIHSupplyChainTradeSettlement/ram:SpecifiedCITradeAllowanceCharge[ram:ChargeIndicator/udt:Indicator=false()]/ram:ChargeIndicator</t>
  </si>
  <si>
    <t>/rsm:SMEinvoice/rsm:CIIHSupplyChainTradeTransaction/ram:ApplicableCIIHSupplyChainTradeSettlement/ram:SpecifiedCITradeAllowanceCharge[ram:ChargeIndicator/udt:Indicator=false()]/ram:CategoryCITradeTax</t>
  </si>
  <si>
    <t>/rsm:SMEinvoice/rsm:CIIHSupplyChainTradeTransaction/ram:ApplicableCIIHSupplyChainTradeSettlement/ram:SpecifiedCITradeAllowanceCharge[ram:ChargeIndicator/udt:Indicator=true()]/ram:ChargeIndicator</t>
  </si>
  <si>
    <t>/rsm:SMEinvoice/rsm:CIIHSupplyChainTradeTransaction/ram:IncludedCIILSupplyChainTradeLineItem/ram:AssociatedCIILDocumentLineDocument</t>
  </si>
  <si>
    <t>/rsm:SMEinvoice/rsm:CIIHSupplyChainTradeTransaction/ram:IncludedCIILSupplyChainTradeLineItem/ram:SpecifiedCIILSupplyChainTradeDelivery</t>
  </si>
  <si>
    <t>/rsm:SMEinvoice/rsm:CIIHSupplyChainTradeTransaction/ram:IncludedCIILSupplyChainTradeLineItem/ram:SubordinateCIILBSubordinateTradeLineItem</t>
  </si>
  <si>
    <t>/rsm:SMEinvoice/rsm:CIIHSupplyChainTradeTransaction/ram:ApplicableCIIHSupplyChainTradeSettlement/ram:SpecifiedCIIHTradeSettlementMonetarySummation/ram:NetLineTotalAmount</t>
  </si>
  <si>
    <t>/rsm:SMEinvoice/rsm:CIExchangedDocumentContext/ram:SpecifiedTransactionID</t>
  </si>
  <si>
    <t>/rsm:SMEinvoice/rsm:CIExchangedDocumentContext/ram:ProcessingTransactionDateTime</t>
  </si>
  <si>
    <t>/rsm:SMEinvoice/rsm:CIExchangedDocumentContext/ram:BusinessProcessSpecifiedCIDocumentContextParameter</t>
  </si>
  <si>
    <t>/rsm:SMEinvoice/rsm:CIExchangedDocumentContext/ram:BusinessProcessSpecifiedCIDocumentContextParameter/ram:CIDocumentContextParameterType</t>
  </si>
  <si>
    <t>/rsm:SMEinvoice/rsm:CIExchangedDocumentContext/ram:BusinessProcessSpecifiedCIDocumentContextParameter/ram:ID</t>
  </si>
  <si>
    <t>/rsm:SMEinvoice/rsm:CIExchangedDocumentContext/ram:BusinessProcessSpecifiedCIDocumentContextParameter/ram:Value</t>
  </si>
  <si>
    <t>/rsm:SMEinvoice/ram:SpecifiedCIDocumentVersion</t>
  </si>
  <si>
    <t>/rsm:SMEinvoice/ram:CIDocumentVersionType</t>
  </si>
  <si>
    <t>/rsm:SMEinvoice/ram:SpecifiedCIDocumentVersion/ram:ID</t>
  </si>
  <si>
    <t>/rsm:SMEinvoice/ram:SpecifiedCIDocumentVersion/ram:IssueDateTime</t>
  </si>
  <si>
    <t>/rsm:SMEinvoice/rsm:CIExchangedDocumentContext/ram:ScenarioSpecifiedCIDocumentContextParameter</t>
  </si>
  <si>
    <t>/rsm:SMEinvoice/ram:CIDocumentContextParameterType</t>
  </si>
  <si>
    <t>/rsm:SMEinvoice/rsm:CIExchangedDocumentContext/ram:ScenarioSpecifiedCIDocumentContextParameter/ram:ID</t>
  </si>
  <si>
    <t>/rsm:SMEinvoice/rsm:CIExchangedDocumentContext/ram:ScenarioSpecifiedCIDocumentContextParameter/ram:Value</t>
  </si>
  <si>
    <t>/rsm:SMEinvoice/rsm:CIExchangedDocumentContext/ram:ApplicationSpecifiedCIDocumentContextParameter</t>
  </si>
  <si>
    <t>/rsm:SMEinvoice/rsm:CIExchangedDocumentContext/ram:ApplicationSpecifiedCIDocumentContextParameter/ram:ID</t>
  </si>
  <si>
    <t>/rsm:SMEinvoice/rsm:CIExchangedDocumentContext/ram:ApplicationSpecifiedCIDocumentContextParameter/ram:Value</t>
  </si>
  <si>
    <t>/rsm:SMEinvoice/rsm:CIExchangedDocumentContext/ram:SubsetSpecifiedCIDocumentContextParameter/ram:Value</t>
  </si>
  <si>
    <t>/rsm:SMEinvoice/rsm:CIIHExchangedDocument</t>
  </si>
  <si>
    <t>/rsm:SMEinvoice/ram:SpecifiedCIDocumentVersion/ram:Name</t>
  </si>
  <si>
    <t>/rsm:SMEinvoice/ram:SpecifiedCIDocumentVersion/ram:TypeCode</t>
  </si>
  <si>
    <t>/rsm:SMEinvoice/ram:SpecifiedCIDocumentVersion/ram:PreviousRevisionID</t>
  </si>
  <si>
    <t>/rsm:SMEinvoice/ram:SpecifiedCIDocumentVersion/ram:CategoryCode</t>
  </si>
  <si>
    <t>/rsm:SMEinvoice/ram:SpecifiedCIDocumentVersion/ram:SubtypeCode</t>
  </si>
  <si>
    <t>/rsm:SMEinvoice/ram:SpecifiedCIDocumentVersion/ram:IncludedCINote</t>
  </si>
  <si>
    <t>/rsm:SMEinvoice/ram:CINoteType</t>
  </si>
  <si>
    <t>/rsm:SMEinvoice/ram:SpecifiedCIDocumentVersion/ram:IncludedCINote/ram:Subject</t>
  </si>
  <si>
    <t>/rsm:SMEinvoice/ram:SpecifiedCIDocumentVersion/ram:IncludedCINote/ram:Content</t>
  </si>
  <si>
    <t>/rsm:SMEinvoice/ram:SpecifiedCIDocumentVersion/ram:IncludedCINote/ram:ID</t>
  </si>
  <si>
    <t>/rsm:SMEinvoice/ram:SpecifiedCIDocumentVersion/ram:ReferenceCIReferencedDocument</t>
  </si>
  <si>
    <t>/rsm:SMEinvoice/ram:CIReferencedDocumentType</t>
  </si>
  <si>
    <t>/rsm:SMEinvoice/ram:SpecifiedCIDocumentVersion/ram:ReferenceCIReferencedDocument/ram:IssuerAssignedID</t>
  </si>
  <si>
    <t>/rsm:SMEinvoice/ram:SpecifiedCIDocumentVersion/ram:ReferenceCIReferencedDocument/ram:IssueDateTime</t>
  </si>
  <si>
    <t>/rsm:SMEinvoice/ram:SpecifiedCIDocumentVersion/ram:ReferenceCIReferencedDocument/ram:RevisionID</t>
  </si>
  <si>
    <t>/rsm:SMEinvoice/ram:SpecifiedCIDocumentVersion/ram:ReferenceCIReferencedDocument/ram:Information</t>
  </si>
  <si>
    <t>/rsm:SMEinvoice/ram:SpecifiedCIDocumentVersion/ram:ReferenceCIReferencedDocument/ram:TypeCode</t>
  </si>
  <si>
    <t>/rsm:SMEinvoice/ram:SpecifiedCIDocumentVersion/ram:ReferenceCIReferencedDocument/ram:AttachmentBinaryObject</t>
  </si>
  <si>
    <t>/rsm:SMEinvoice/ram:SpecifiedCIDocumentVersion/ram:ReferenceCIReferencedDocument/ram:SubtypeCode</t>
  </si>
  <si>
    <t>/rsm:SMEinvoice/ram:SpecifiedCIDocumentVersion/ram:AttachedSpecifiedBinaryFile</t>
  </si>
  <si>
    <t>/rsm:SMEinvoice/ram:SpecifiedBinaryFileType</t>
  </si>
  <si>
    <t>/rsm:SMEinvoice/ram:SpecifiedCIDocumentVersion/ram:AttachedSpecifiedBinaryFile/ram:ID</t>
  </si>
  <si>
    <t>/rsm:SMEinvoice/ram:SpecifiedCIDocumentVersion/ram:AttachedSpecifiedBinaryFile/ram:FileName</t>
  </si>
  <si>
    <t>/rsm:SMEinvoice/ram:SpecifiedCIDocumentVersion/ram:AttachedSpecifiedBinaryFile/ram:URIID</t>
  </si>
  <si>
    <t>/rsm:SMEinvoice/ram:SpecifiedCIDocumentVersion/ram:AttachedSpecifiedBinaryFile/ram:MIMECode</t>
  </si>
  <si>
    <t>/rsm:SMEinvoice/ram:SpecifiedCIDocumentVersion/ram:AttachedSpecifiedBinaryFile/ram:Description</t>
  </si>
  <si>
    <t>/rsm:SMEinvoice/rsm:CIIHSupplyChainTradeTransaction/ram:ApplicableCIIHSupplyChainTradeAgreement</t>
  </si>
  <si>
    <t>/rsm:SMEinvoice/ram:CIIHSupplyChainTradeAgreementType</t>
  </si>
  <si>
    <t>/rsm:SMEinvoice/ram:CITradePartyType</t>
  </si>
  <si>
    <t>/rsm:SMEinvoice/ram:CITradeContactType</t>
  </si>
  <si>
    <t>/rsm:SMEinvoice/rsm:CIIHSupplyChainTradeTransaction/ram:ApplicableCIIHSupplyChainTradeAgreement/ram:SellerCITradeParty/ram:DefinedCITradeContact/ram:ID</t>
  </si>
  <si>
    <t>/rsm:SMEinvoice/ram:CIUniversalCommunicationType</t>
  </si>
  <si>
    <t>/rsm:SMEinvoice/rsm:CIIHSupplyChainTradeTransaction/ram:ApplicableCIIHSupplyChainTradeAgreement/ram:SellerCITradeParty/ram:DefinedCITradeContact/ram:FaxCIUniversalCommunication</t>
  </si>
  <si>
    <t>/rsm:SMEinvoice/rsm:CIIHSupplyChainTradeTransaction/ram:ApplicableCIIHSupplyChainTradeAgreement/ram:SellerCITradeParty/ram:DefinedCITradeContact/ram:FaxCIUniversalCommunication/ram:CompleteNumber</t>
  </si>
  <si>
    <t>/rsm:SMEinvoice/rsm:CIIHSupplyChainTradeTransaction/ram:ApplicableCIIHSupplyChainTradeAgreement/ram:SellerCITradeParty/ram:DefinedCITradeContact/ram:PostalCITradeAddress</t>
  </si>
  <si>
    <t>/rsm:SMEinvoice/ram:CITradeAddressType</t>
  </si>
  <si>
    <t>/rsm:SMEinvoice/rsm:CIIHSupplyChainTradeTransaction/ram:ApplicableCIIHSupplyChainTradeAgreement/ram:SellerCITradeParty/ram:DefinedCITradeContact/ram:PostalCITradeAddress/ram:PostcodeCode</t>
  </si>
  <si>
    <t>/rsm:SMEinvoice/rsm:CIIHSupplyChainTradeTransaction/ram:ApplicableCIIHSupplyChainTradeAgreement/ram:SellerCITradeParty/ram:DefinedCITradeContact/ram:PostalCITradeAddress/ram:LineOne</t>
  </si>
  <si>
    <t>/rsm:SMEinvoice/rsm:CIIHSupplyChainTradeTransaction/ram:ApplicableCIIHSupplyChainTradeAgreement/ram:SellerCITradeParty/ram:DefinedCITradeContact/ram:PostalCITradeAddress/ram:LineTwo</t>
  </si>
  <si>
    <t>/rsm:SMEinvoice/rsm:CIIHSupplyChainTradeTransaction/ram:ApplicableCIIHSupplyChainTradeAgreement/ram:SellerCITradeParty/ram:DefinedCITradeContact/ram:PostalCITradeAddress/ram:LineThree</t>
  </si>
  <si>
    <t>/rsm:SMEinvoice/rsm:CIIHSupplyChainTradeTransaction/ram:ApplicableCIIHSupplyChainTradeAgreement/ram:SellerCITradeParty/ram:DefinedCITradeContact/ram:PostalCITradeAddress/ram:CountryID</t>
  </si>
  <si>
    <t>/rsm:SMEinvoice/rsm:CIIHSupplyChainTradeTransaction/ram:ApplicableCIIHSupplyChainTradeAgreement/ram:SellerCITradeParty/ram:DefinedCITradeContact/ram:URICIUniversalCommunication</t>
  </si>
  <si>
    <t>/rsm:SMEinvoice/rsm:CIIHSupplyChainTradeTransaction/ram:ApplicableCIIHSupplyChainTradeAgreement/ram:SellerCITradeParty/ram:DefinedCITradeContact/ram:URICIUniversalCommunication/ram:ChannelCode</t>
  </si>
  <si>
    <t>/rsm:SMEinvoice/rsm:CIIHSupplyChainTradeTransaction/ram:ApplicableCIIHSupplyChainTradeAgreement/ram:SellerCITradeParty/ram:DefinedCITradeContact/ram:URICIUniversalCommunication/ram:CompleteNumber</t>
  </si>
  <si>
    <t>/rsm:SMEinvoice/rsm:CIIHSupplyChainTradeTransaction/ram:ApplicableCIIHSupplyChainTradeAgreement/ram:BuyerCITradeParty/ram:DefinedCITradeContact/ram:ID</t>
  </si>
  <si>
    <t>/rsm:SMEinvoice/rsm:CIIHSupplyChainTradeTransaction/ram:ApplicableCIIHSupplyChainTradeAgreement/ram:BuyerCITradeParty/ram:DefinedCITradeContact/ram:PersonID</t>
  </si>
  <si>
    <t>/rsm:SMEinvoice/rsm:CIIHSupplyChainTradeTransaction/ram:ApplicableCIIHSupplyChainTradeAgreement/ram:BuyerCITradeParty/ram:DefinedCITradeContact/ram:FaxCIUniversalCommunication</t>
  </si>
  <si>
    <t>/rsm:SMEinvoice/rsm:CIIHSupplyChainTradeTransaction/ram:ApplicableCIIHSupplyChainTradeAgreement/ram:BuyerCITradeParty/ram:DefinedCITradeContact/ram:FaxCIUniversalCommunication/ram:CompleteNumber</t>
  </si>
  <si>
    <t>/rsm:SMEinvoice/rsm:CIIHSupplyChainTradeTransaction/ram:ApplicableCIIHSupplyChainTradeAgreement/ram:BuyerCITradeParty/ram:EndPointURICIUniversalCommunication</t>
  </si>
  <si>
    <t>/rsm:SMEinvoice/rsm:CIIHSupplyChainTradeTransaction/ram:ApplicableCIIHSupplyChainTradeAgreement/ram:BuyerCITradeParty/ram:EndPointURICIUniversalCommunication/ram:ChannelCode</t>
  </si>
  <si>
    <t>/rsm:SMEinvoice/rsm:CIIHSupplyChainTradeTransaction/ram:ApplicableCIIHSupplyChainTradeAgreement/ram:BuyerCITradeParty/ram:EndPointURICIUniversalCommunication/ram:CompleteNumber</t>
  </si>
  <si>
    <t>/rsm:SMEinvoice/ram:ProcuringProjectType</t>
  </si>
  <si>
    <t>/rsm:SMEinvoice/ram:CIIHSupplyChainTradeSettlementType</t>
  </si>
  <si>
    <t>/rsm:SMEinvoice/rsm:CIIHSupplyChainTradeTransaction/ram:ApplicableCIIHSupplyChainTradeSettlement/ram:InvoiceCurrencyCode</t>
  </si>
  <si>
    <t>/rsm:SMEinvoice/rsm:CIIHSupplyChainTradeTransaction/ram:ApplicableCIIHSupplyChainTradeSettlement/ram:PaymentCurrencyCode</t>
  </si>
  <si>
    <t>/rsm:SMEinvoice/rsm:CIIHSupplyChainTradeTransaction/ram:ApplicableCIIHSupplyChainTradeAgreement/ram:BuyerCITradeParty/ram:URICIUniversalCommunication/ram:ChannelCode</t>
  </si>
  <si>
    <t>/rsm:SMEinvoice/ram:CompleteNumber</t>
  </si>
  <si>
    <t>/rsm:SMEinvoice/rsm:CIIHSupplyChainTradeTransaction/ram:ApplicableCIIHSupplyChainTradeSettlement/ram:InvoiceApplicableCITradeCurrencyExchange</t>
  </si>
  <si>
    <t>/rsm:SMEinvoice/ram:CITradeCurrencyExchangeType</t>
  </si>
  <si>
    <t>/rsm:SMEinvoice/rsm:CIIHSupplyChainTradeTransaction/ram:ApplicableCIIHSupplyChainTradeSettlement/ram:InvoiceApplicableCITradeCurrencyExchange/ram:SourceCurrencyCode</t>
  </si>
  <si>
    <t>/rsm:SMEinvoice/rsm:CIIHSupplyChainTradeTransaction/ram:ApplicableCIIHSupplyChainTradeSettlement/ram:InvoiceApplicableCITradeCurrencyExchange/ram:TargetCurrencyCode</t>
  </si>
  <si>
    <t>/rsm:SMEinvoice/rsm:CIIHSupplyChainTradeTransaction/ram:ApplicableCIIHSupplyChainTradeSettlement/ram:InvoiceApplicableCITradeCurrencyExchange/ram:ConversionRate</t>
  </si>
  <si>
    <t>/rsm:SMEinvoice/rsm:CIIHSupplyChainTradeTransaction/ram:ApplicableCIIHSupplyChainTradeSettlement/ram:InvoiceApplicableCITradeCurrencyExchange/ram:ConversionRateDateTime</t>
  </si>
  <si>
    <t>/rsm:SMEinvoice/ram:CITradeSettlementPaymentMeansType</t>
  </si>
  <si>
    <t>/rsm:SMEinvoice/rsm:CIIHSupplyChainTradeTransaction/ram:ApplicableCIIHSupplyChainTradeSettlement/ram:SpecifiedCITradeSettlementPaymentMeans/ram:aidAmount</t>
  </si>
  <si>
    <t>/rsm:SMEinvoice/rsm:CIIHSupplyChainTradeTransaction/ram:ApplicableCIIHSupplyChainTradeAgreement/ram:BuyerCITradeParty/ram:PayeePartyCICreditorFinancialAccount</t>
  </si>
  <si>
    <t>/rsm:SMEinvoice/ram:CICreditorFinancialAccountType</t>
  </si>
  <si>
    <t>/rsm:SMEinvoice/rsm:CIIHSupplyChainTradeTransaction/ram:ApplicableCIIHSupplyChainTradeAgreement/ram:BuyerCITradeParty/ram:PayeePartyCICreditorFinancialAccount/ram:AccountName</t>
  </si>
  <si>
    <t>/rsm:SMEinvoice/rsm:CIIHSupplyChainTradeTransaction/ram:ApplicableCIIHSupplyChainTradeAgreement/ram:BuyerCITradeParty/ram:PayeePartyCICreditorFinancialAccount/ram:ProprietaryID</t>
  </si>
  <si>
    <t>/rsm:SMEinvoice/rsm:CIIHSupplyChainTradeTransaction/ram:ApplicableCIIHSupplyChainTradeAgreement/ram:BuyerCITradeParty/ram:PayeePartyCICreditorFinancialAccount/ram:TypeCode</t>
  </si>
  <si>
    <t>/rsm:SMEinvoice/rsm:CIIHSupplyChainTradeTransaction/ram:ApplicableCIIHSupplyChainTradeAgreement/ram:BuyerCITradeParty/ram:PayeeSpecifiedCICreditorFinancialInstitution</t>
  </si>
  <si>
    <t>/rsm:SMEinvoice/ram:CICreditorFinancialInstitutionType</t>
  </si>
  <si>
    <t>/rsm:SMEinvoice/rsm:CIIHSupplyChainTradeTransaction/ram:ApplicableCIIHSupplyChainTradeAgreement/ram:BuyerCITradeParty/ram:PayeeSpecifiedCICreditorFinancialInstitution/ram:Name</t>
  </si>
  <si>
    <t>/rsm:SMEinvoice/rsm:CIIHSupplyChainTradeTransaction/ram:ApplicableCIIHSupplyChainTradeAgreement/ram:BuyerCITradeParty/ram:PayeeSpecifiedCICreditorFinancialInstitution/ram:JapanFinancialInstitutionCommonID</t>
  </si>
  <si>
    <t>/rsm:SMEinvoice/rsm:CIIHSupplyChainTradeTransaction/ram:ApplicableCIIHSupplyChainTradeAgreement/ram:BuyerCITradeParty/ram:PayeeSpecifiedCICreditorFinancialInstitution/ram:Sub-DivisionBranchFinancialInstitution</t>
  </si>
  <si>
    <t>/rsm:SMEinvoice/ram:BranchFinancialInstitutionType</t>
  </si>
  <si>
    <t>/rsm:SMEinvoice/rsm:CIIHSupplyChainTradeTransaction/ram:ApplicableCIIHSupplyChainTradeAgreement/ram:BuyerCITradeParty/ram:PayeeSpecifiedCICreditorFinancialInstitution/ram:Sub-DivisionBranchFinancialInstitution/ram:ID</t>
  </si>
  <si>
    <t>/rsm:SMEinvoice/rsm:CIIHSupplyChainTradeTransaction/ram:ApplicableCIIHSupplyChainTradeAgreement/ram:BuyerCITradeParty/ram:PayeeSpecifiedCICreditorFinancialInstitution/ram:Sub-DivisionBranchFinancialInstitution/ram:Name</t>
  </si>
  <si>
    <t>/rsm:SMEinvoice/rsm:CIIHSupplyChainTradeTransaction/ram:ApplicableCIIHSupplyChainTradeAgreement/ram:BuyerCITradeParty/ram:ApplicableTradeSettlementFinancialCard</t>
  </si>
  <si>
    <t>/rsm:SMEinvoice/ram:TradeSettlementFinancialCardType</t>
  </si>
  <si>
    <t>/rsm:SMEinvoice/rsm:CIIHSupplyChainTradeTransaction/ram:ApplicableCIIHSupplyChainTradeAgreement/ram:BuyerCITradeParty/ram:ApplicableTradeSettlementFinancialCard/ram:ID</t>
  </si>
  <si>
    <t>/rsm:SMEinvoice/rsm:CIIHSupplyChainTradeTransaction/ram:ApplicableCIIHSupplyChainTradeAgreement/ram:BuyerCITradeParty/ram:ApplicableTradeSettlementFinancialCard/ram:TypeCode</t>
  </si>
  <si>
    <t>/rsm:SMEinvoice/rsm:CIIHSupplyChainTradeTransaction/ram:ApplicableCIIHSupplyChainTradeAgreement/ram:BuyerCITradeParty/ram:ApplicableTradeSettlementFinancialCard/ram:CardholderName</t>
  </si>
  <si>
    <t>/rsm:SMEinvoice/rsm:CIIHSupplyChainTradeTransaction/ram:ApplicableCIIHSupplyChainTradeAgreement/ram:BuyerCITradeParty/ram:ApplicableTradeSettlementFinancialCard/ram:IssuingCompanyName</t>
  </si>
  <si>
    <t>/rsm:SMEinvoice/ram:CITradeAllowanceChargeType</t>
  </si>
  <si>
    <t>/rsm:SMEinvoice/ram:CITradeTaxType</t>
  </si>
  <si>
    <t>/rsm:SMEinvoice/rsm:CIIHSupplyChainTradeTransaction/ram:ApplicableCIIHSupplyChainTradeSettlement/ram:ApplicableCITradeTax/ram:CalculatedAmount</t>
  </si>
  <si>
    <t>/rsm:SMEinvoice/rsm:CIIHSupplyChainTradeTransaction/ram:ApplicableCIIHSupplyChainTradeSettlement/ram:ApplicableCITradeTax/ram:TypeCode</t>
  </si>
  <si>
    <t>/rsm:SMEinvoice/rsm:CIIHSupplyChainTradeTransaction/ram:ApplicableCIIHSupplyChainTradeSettlement/ram:ApplicableCITradeTax/ram:BasisAmount</t>
  </si>
  <si>
    <t>/rsm:SMEinvoice/rsm:CIIHSupplyChainTradeTransaction/ram:ApplicableCIIHSupplyChainTradeSettlement/ram:ApplicableCITradeTax/ram:CategoryCode</t>
  </si>
  <si>
    <t>/rsm:SMEinvoice/rsm:CIIHSupplyChainTradeTransaction/ram:ApplicableCIIHSupplyChainTradeSettlement/ram:ApplicableCITradeTax/ram:CurrencyCode</t>
  </si>
  <si>
    <t>/rsm:SMEinvoice/rsm:CIIHSupplyChainTradeTransaction/ram:ApplicableCIIHSupplyChainTradeSettlement/ram:ApplicableCITradeTax/ram:CategoryName</t>
  </si>
  <si>
    <t>/rsm:SMEinvoice/rsm:CIIHSupplyChainTradeTransaction/ram:ApplicableCIIHSupplyChainTradeSettlement/ram:ApplicableCITradeTax/ram:RateApplicablePercent</t>
  </si>
  <si>
    <t>/rsm:SMEinvoice/rsm:CIIHSupplyChainTradeTransaction/ram:ApplicableCIIHSupplyChainTradeSettlement/ram:ApplicableCITradeTax/ram:GrandTotalAmount</t>
  </si>
  <si>
    <t>/rsm:SMEinvoice/rsm:CIIHSupplyChainTradeTransaction/ram:ApplicableCIIHSupplyChainTradeSettlement/ram:ApplicableCITradeTax/ram:CalculationMethodCode</t>
  </si>
  <si>
    <t>/rsm:SMEinvoice/rsm:CIIHSupplyChainTradeTransaction/ram:ApplicableCIIHSupplyChainTradeSettlement/ram:ApplicableCITradeTax/ram:LocalTaxSystemID</t>
  </si>
  <si>
    <t>/rsm:SMEinvoice/ram:CISpecifiedPeriodType</t>
  </si>
  <si>
    <t>/rsm:SMEinvoice/rsm:CIIHSupplyChainTradeTransaction/ram:ApplicableCIIHSupplyChainTradeSettlement/ram:BillingCISpecifiedPeriod/ram:StartDateTime</t>
  </si>
  <si>
    <t>/rsm:SMEinvoice/rsm:CIIHSupplyChainTradeTransaction/ram:ApplicableCIIHSupplyChainTradeSettlement/ram:BillingCISpecifiedPeriod/ram:EndDateTime</t>
  </si>
  <si>
    <t>/rsm:SMEinvoice/ram:CITradePaymentTermsType</t>
  </si>
  <si>
    <t>/rsm:SMEinvoice/rsm:CIIHSupplyChainTradeTransaction/ram:ApplicableCIIHSupplyChainTradeSettlement/ram:SpecifiedCITradePaymentTerms/ram:DueDateDateTime</t>
  </si>
  <si>
    <t>/rsm:SMEinvoice/rsm:CIIHSupplyChainTradeTransaction/ram:ApplicableCIIHSupplyChainTradeSettlement/ram:SpecifiedCITradePaymentTerms/ram:TypeCode</t>
  </si>
  <si>
    <t>/rsm:SMEinvoice/ram:CIIHTradeSettlementMonetarySummationType</t>
  </si>
  <si>
    <t>/rsm:SMEinvoice/rsm:CIIHSupplyChainTradeTransaction/ram:ApplicableCIIHSupplyChainTradeSettlement/ram:SpecifiedCIIHTradeSettlementMonetarySummation/ram:IncludingTaxesLineTotalAmount</t>
  </si>
  <si>
    <t>/rsm:SMEinvoice/rsm:CIIHSupplyChainTradeTransaction/ram:ApplicableCIIHSupplyChainTradeSettlement/ram:SpecifiedCIFinancialAdjustment</t>
  </si>
  <si>
    <t>/rsm:SMEinvoice/ram:CIFinancialAdjustmentType</t>
  </si>
  <si>
    <t>/rsm:SMEinvoice/rsm:CIIHSupplyChainTradeTransaction/ram:ApplicableCIIHSupplyChainTradeSettlement/ram:SpecifiedCIFinancialAdjustment/ram:ReasonCode</t>
  </si>
  <si>
    <t>/rsm:SMEinvoice/rsm:CIIHSupplyChainTradeTransaction/ram:ApplicableCIIHSupplyChainTradeSettlement/ram:SpecifiedCIFinancialAdjustment/ram:Reason</t>
  </si>
  <si>
    <t>/rsm:SMEinvoice/rsm:CIIHSupplyChainTradeTransaction/ram:ApplicableCIIHSupplyChainTradeSettlement/ram:SpecifiedCIFinancialAdjustment/ram:ActualAmount</t>
  </si>
  <si>
    <t>/rsm:SMEinvoice/rsm:CIIHSupplyChainTradeTransaction/ram:ApplicableCIIHSupplyChainTradeSettlement/ram:SpecifiedCIFinancialAdjustment/ram:DirectionCode</t>
  </si>
  <si>
    <t>/rsm:SMEinvoice/rsm:CIIHSupplyChainTradeTransaction/ram:ApplicableCIIHSupplyChainTradeSettlement/ram:SpecifiedCIFinancialAdjustment/ram:InvoiceReferenceCIReferencedDocument</t>
  </si>
  <si>
    <t>/rsm:SMEinvoice/rsm:CIIHSupplyChainTradeTransaction/ram:ApplicableCIIHSupplyChainTradeSettlement/ram:SpecifiedCIFinancialAdjustment/ram:InvoiceReferenceCIReferencedDocument/ram:IssuerAssignedID</t>
  </si>
  <si>
    <t>/rsm:SMEinvoice/rsm:CIIHSupplyChainTradeTransaction/ram:ApplicableCIIHSupplyChainTradeSettlement/ram:SpecifiedCIFinancialAdjustment/ram:InvoiceReferenceCIReferencedDocument/ram:IssueDateTime</t>
  </si>
  <si>
    <t>/rsm:SMEinvoice/rsm:CIIHSupplyChainTradeTransaction/ram:ApplicableCIIHSupplyChainTradeSettlement/ram:SpecifiedCIFinancialAdjustment/ram:InvoiceReferenceCIReferencedDocument/ram:RevisionID</t>
  </si>
  <si>
    <t>/rsm:SMEinvoice/rsm:CIIHSupplyChainTradeTransaction/ram:ApplicableCIIHSupplyChainTradeSettlement/ram:SpecifiedCIFinancialAdjustment/ram:InvoiceReferenceCIReferencedDocument/ram:TypeCode</t>
  </si>
  <si>
    <t>/rsm:SMEinvoice/rsm:CIIHSupplyChainTradeTransaction/ram:ApplicableCIIHSupplyChainTradeSettlement/ram:SpecifiedCIFinancialAdjustment/ram:InvoiceReferenceCIReferencedDocument/ram:SubtypeCode</t>
  </si>
  <si>
    <t>/rsm:SMEinvoice/rsm:CIIHSupplyChainTradeTransaction/ram:ApplicableCIIHSupplyChainTradeSettlement/ram:SpecifiedCIFinancialAdjustment/ram:RelatedCITradeTax</t>
  </si>
  <si>
    <t>/rsm:SMEinvoice/rsm:CIIHSupplyChainTradeTransaction/ram:ApplicableCIIHSupplyChainTradeSettlement/ram:SpecifiedCIFinancialAdjustment/ram:RelatedCITradeTax/ram:CalculatedAmount</t>
  </si>
  <si>
    <t>/rsm:SMEinvoice/rsm:CIIHSupplyChainTradeTransaction/ram:ApplicableCIIHSupplyChainTradeSettlement/ram:SpecifiedCIFinancialAdjustment/ram:RelatedCITradeTax/ram:CalculatedRate</t>
  </si>
  <si>
    <t>/rsm:SMEinvoice/rsm:CIIHSupplyChainTradeTransaction/ram:ApplicableCIIHSupplyChainTradeSettlement/ram:SpecifiedCIFinancialAdjustment/ram:RelatedCITradeTax/ram:CategoryCode</t>
  </si>
  <si>
    <t>/rsm:SMEinvoice/rsm:CIIHSupplyChainTradeTransaction/ram:ApplicableCIIHSupplyChainTradeSettlement/ram:OutstandingCIIHTradeSettlementMonetarySummation</t>
  </si>
  <si>
    <t>/rsm:SMEinvoice/rsm:CIIHSupplyChainTradeTransaction/ram:ApplicableCIIHSupplyChainTradeSettlement/ram:OutstandingCIIHTradeSettlementMonetarySummation/ram:ChargeTotalAmount</t>
  </si>
  <si>
    <t>/rsm:SMEinvoice/rsm:CIIHSupplyChainTradeTransaction/ram:ApplicableCIIHSupplyChainTradeSettlement/ram:OutstandingCIIHTradeSettlementMonetarySummation/ram:AllowanceTotalAmount</t>
  </si>
  <si>
    <t>/rsm:SMEinvoice/rsm:CIIHSupplyChainTradeTransaction/ram:ApplicableCIIHSupplyChainTradeSettlement/ram:OutstandingCIIHTradeSettlementMonetarySummation/ram:GrandTotalAmount</t>
  </si>
  <si>
    <t>/rsm:SMEinvoice/rsm:CIIHSupplyChainTradeTransaction/ram:ApplicableCIIHSupplyChainTradeSettlement/ram:OutstandingCIIHTradeSettlementMonetarySummation/ram:TotalPrepaidAmount</t>
  </si>
  <si>
    <t>/rsm:SMEinvoice/rsm:CIIHSupplyChainTradeTransaction/ram:ApplicableCIIHSupplyChainTradeSettlement/ram:OutstandingCIIHTradeSettlementMonetarySummation/ram:DuePayableAmount</t>
  </si>
  <si>
    <t>/rsm:SMEinvoice/rsm:CIIHSupplyChainTradeTransaction/ram:ApplicableCIIHSupplyChainTradeSettlement/ram:OutstandingCIIHTradeSettlementMonetarySummation/ram:ReferenceCIReferencedDocument</t>
  </si>
  <si>
    <t>/rsm:SMEinvoice/rsm:CIIHSupplyChainTradeTransaction/ram:ApplicableCIIHSupplyChainTradeSettlement/ram:OutstandingCIIHTradeSettlementMonetarySummation/ram:ReferenceCIReferencedDocument/ram:IssuerAssignedID</t>
  </si>
  <si>
    <t>/rsm:SMEinvoice/rsm:CIIHSupplyChainTradeTransaction/ram:ApplicableCIIHSupplyChainTradeSettlement/ram:OutstandingCIIHTradeSettlementMonetarySummation/ram:ReferenceCIReferencedDocument/ram:IssueDateTime</t>
  </si>
  <si>
    <t>/rsm:SMEinvoice/rsm:CIIHSupplyChainTradeTransaction/ram:ApplicableCIIHSupplyChainTradeSettlement/ram:OutstandingCIIHTradeSettlementMonetarySummation/ram:ReferenceCIReferencedDocument/ram:RevisionID</t>
  </si>
  <si>
    <t>/rsm:SMEinvoice/rsm:CIIHSupplyChainTradeTransaction/ram:ApplicableCIIHSupplyChainTradeSettlement/ram:OutstandingCIIHTradeSettlementMonetarySummation/ram:ReferenceCIReferencedDocument/ram:Information</t>
  </si>
  <si>
    <t>/rsm:SMEinvoice/rsm:CIIHSupplyChainTradeTransaction/ram:ApplicableCIIHSupplyChainTradeSettlement/ram:OutstandingCIIHTradeSettlementMonetarySummation/ram:ReferenceCIReferencedDocument/ram:TypeCode</t>
  </si>
  <si>
    <t>/rsm:SMEinvoice/rsm:CIIHSupplyChainTradeTransaction/ram:ApplicableCIIHSupplyChainTradeSettlement/ram:OutstandingCIIHTradeSettlementMonetarySummation/ram:ReferenceCIReferencedDocument/ram:AttachmentBinaryObject</t>
  </si>
  <si>
    <t>/rsm:SMEinvoice/rsm:CIIHSupplyChainTradeTransaction/ram:ApplicableCIIHSupplyChainTradeSettlement/ram:OutstandingCIIHTradeSettlementMonetarySummation/ram:ReferenceCIReferencedDocument/ram:SubtypeCode</t>
  </si>
  <si>
    <t>/rsm:SMEinvoice/ram:CIILSupplyChainTradeLineItemType</t>
  </si>
  <si>
    <t>/rsm:SMEinvoice/ram:CIILDocumentLineDocumentType</t>
  </si>
  <si>
    <t>/rsm:SMEinvoice/rsm:CIIHSupplyChainTradeTransaction/ram:IncludedCIILSupplyChainTradeLineItem/ram:AssociatedCIILDocumentLineDocument/ram:CategoryCode</t>
  </si>
  <si>
    <t>/rsm:SMEinvoice/ram:CIILSupplyChainTradeAgreementType</t>
  </si>
  <si>
    <t>/rsm:SMEinvoice/rsm:CIIHSupplyChainTradeTransaction/ram:IncludedCIILSupplyChainTradeLineItem/ram:SpecifiedCIILSupplyChainTradeAgreement/ram:SellerOrderReferencedCIReferencedDocument</t>
  </si>
  <si>
    <t>/rsm:SMEinvoice/rsm:CIIHSupplyChainTradeTransaction/ram:IncludedCIILSupplyChainTradeLineItem/ram:SpecifiedCIILSupplyChainTradeAgreement/ram:SellerOrderReferencedCIReferencedDocument/ram:IssuerAssignedID</t>
  </si>
  <si>
    <t>/rsm:SMEinvoice/rsm:CIIHSupplyChainTradeTransaction/ram:IncludedCIILSupplyChainTradeLineItem/ram:SpecifiedCIILSupplyChainTradeAgreement/ram:SellerOrderReferencedCIReferencedDocument/ram:RevisionID</t>
  </si>
  <si>
    <t>/rsm:SMEinvoice/rsm:CIIHSupplyChainTradeTransaction/ram:IncludedCIILSupplyChainTradeLineItem/ram:SpecifiedCIILSupplyChainTradeAgreement/ram:BuyerOrderReferencedCIReferencedDocument</t>
  </si>
  <si>
    <t>/rsm:SMEinvoice/rsm:CIIHSupplyChainTradeTransaction/ram:IncludedCIILSupplyChainTradeLineItem/ram:SpecifiedCIILSupplyChainTradeAgreement/ram:BuyerOrderReferencedCIReferencedDocument/ram:IssuerAssignedID</t>
  </si>
  <si>
    <t>/rsm:SMEinvoice/rsm:CIIHSupplyChainTradeTransaction/ram:IncludedCIILSupplyChainTradeLineItem/ram:SpecifiedCIILSupplyChainTradeAgreement/ram:BuyerOrderReferencedCIReferencedDocument/ram:RevisionID</t>
  </si>
  <si>
    <t>/rsm:SMEinvoice/rsm:CIIHSupplyChainTradeTransaction/ram:IncludedCIILSupplyChainTradeLineItem/ram:SpecifiedCIILSupplyChainTradeAgreement/ram:ContractReferencedCIReferencedDocument</t>
  </si>
  <si>
    <t>/rsm:SMEinvoice/rsm:CIIHSupplyChainTradeTransaction/ram:IncludedCIILSupplyChainTradeLineItem/ram:SpecifiedCIILSupplyChainTradeAgreement/ram:ContractReferencedCIReferencedDocument/ram:IssuerAssignedID</t>
  </si>
  <si>
    <t>/rsm:SMEinvoice/rsm:CIIHSupplyChainTradeTransaction/ram:IncludedCIILSupplyChainTradeLineItem/ram:SpecifiedCIILSupplyChainTradeAgreement/ram:ContractReferencedCIReferencedDocument/ram:RevisionID</t>
  </si>
  <si>
    <t>/rsm:SMEinvoice/ram:CIILSupplyChainTradeDeliveryType</t>
  </si>
  <si>
    <t>/rsm:SMEinvoice/rsm:CIIHSupplyChainTradeTransaction/ram:IncludedCIILSupplyChainTradeLineItem/ram:SpecifiedCIILSupplyChainTradeDelivery/ram:ShipToCITradeParty</t>
  </si>
  <si>
    <t>/rsm:SMEinvoice/rsm:CIIHSupplyChainTradeTransaction/ram:IncludedCIILSupplyChainTradeLineItem/ram:SpecifiedCIILSupplyChainTradeDelivery/ram:ShipToCITradeParty/ram:ID</t>
  </si>
  <si>
    <t>/rsm:SMEinvoice/rsm:CIIHSupplyChainTradeTransaction/ram:IncludedCIILSupplyChainTradeLineItem/ram:SpecifiedCIILSupplyChainTradeDelivery/ram:ShipToCITradeParty/ram:GlobalID</t>
  </si>
  <si>
    <t>/rsm:SMEinvoice/rsm:CIIHSupplyChainTradeTransaction/ram:IncludedCIILSupplyChainTradeLineItem/ram:SpecifiedCIILSupplyChainTradeDelivery/ram:ShipToCITradeParty/ram:Name</t>
  </si>
  <si>
    <t>/rsm:SMEinvoice/rsm:CIIHSupplyChainTradeTransaction/ram:IncludedCIILSupplyChainTradeLineItem/ram:SpecifiedCIILSupplyChainTradeDelivery/ram:ShipToCITradeParty/ram:PostalCITradeAddress</t>
  </si>
  <si>
    <t>/rsm:SMEinvoice/rsm:CIIHSupplyChainTradeTransaction/ram:IncludedCIILSupplyChainTradeLineItem/ram:SpecifiedCIILSupplyChainTradeDelivery/ram:ShipToCITradeParty/ram:PostalCITradeAddress/ram:PostcodeCode</t>
  </si>
  <si>
    <t>/rsm:SMEinvoice/rsm:CIIHSupplyChainTradeTransaction/ram:IncludedCIILSupplyChainTradeLineItem/ram:SpecifiedCIILSupplyChainTradeDelivery/ram:ShipToCITradeParty/ram:PostalCITradeAddress/ram:LineOne</t>
  </si>
  <si>
    <t>/rsm:SMEinvoice/rsm:CIIHSupplyChainTradeTransaction/ram:IncludedCIILSupplyChainTradeLineItem/ram:SpecifiedCIILSupplyChainTradeDelivery/ram:ShipToCITradeParty/ram:PostalCITradeAddress/ram:LineTwo</t>
  </si>
  <si>
    <t>/rsm:SMEinvoice/rsm:CIIHSupplyChainTradeTransaction/ram:IncludedCIILSupplyChainTradeLineItem/ram:SpecifiedCIILSupplyChainTradeDelivery/ram:ShipToCITradeParty/ram:PostalCITradeAddress/ram:LineThree</t>
  </si>
  <si>
    <t>/rsm:SMEinvoice/rsm:CIIHSupplyChainTradeTransaction/ram:IncludedCIILSupplyChainTradeLineItem/ram:SpecifiedCIILSupplyChainTradeDelivery/ram:ShipToCITradeParty/ram:PostalCITradeAddress/ram:CountryID</t>
  </si>
  <si>
    <t>/rsm:SMEinvoice/rsm:CIIHSupplyChainTradeTransaction/ram:IncludedCIILSupplyChainTradeLineItem/ram:SpecifiedCIILSupplyChainTradeDelivery/ram:ActualDeliveryCISupplyChainEvent</t>
  </si>
  <si>
    <t>/rsm:SMEinvoice/ram:CISupplyChainEventType</t>
  </si>
  <si>
    <t>/rsm:SMEinvoice/rsm:CIIHSupplyChainTradeTransaction/ram:IncludedCIILSupplyChainTradeLineItem/ram:SpecifiedCIILSupplyChainTradeDelivery/ram:ActualDeliveryCISupplyChainEvent/ram:OccurrenceDateTime</t>
  </si>
  <si>
    <t>/rsm:SMEinvoice/rsm:CIIHSupplyChainTradeTransaction/ram:IncludedCIILSupplyChainTradeLineItem/ram:SpecifiedCIILSupplyChainTradeDelivery/ram:DeliveryNoteReferencedCIReferencedDocument</t>
  </si>
  <si>
    <t>/rsm:SMEinvoice/rsm:CIIHSupplyChainTradeTransaction/ram:IncludedCIILSupplyChainTradeLineItem/ram:SpecifiedCIILSupplyChainTradeDelivery/ram:DeliveryNoteReferencedCIReferencedDocument/ram:IssuerAssignedID</t>
  </si>
  <si>
    <t>/rsm:SMEinvoice/rsm:CIIHSupplyChainTradeTransaction/ram:IncludedCIILSupplyChainTradeLineItem/ram:SpecifiedCIILSupplyChainTradeDelivery/ram:DeliveryNoteReferencedCIReferencedDocument/ram:RevisionID</t>
  </si>
  <si>
    <t>/rsm:SMEinvoice/rsm:CIIHSupplyChainTradeTransaction/ram:IncludedCIILSupplyChainTradeLineItem/ram:SpecifiedCIILSupplyChainTradeDelivery/ram:DeliveryNoteReferencedCIReferencedDocument/ram:TypeCode</t>
  </si>
  <si>
    <t>/rsm:SMEinvoice/rsm:CIIHSupplyChainTradeTransaction/ram:IncludedCIILSupplyChainTradeLineItem/ram:SpecifiedCIILSupplyChainTradeDelivery/ram:DeliveryNoteReferencedCIReferencedDocument/ram:CategoryCode</t>
  </si>
  <si>
    <t>/rsm:SMEinvoice/rsm:CIIHSupplyChainTradeTransaction/ram:IncludedCIILSupplyChainTradeLineItem/ram:SpecifiedCIILSupplyChainTradeDelivery/ram:DeliveryNoteReferencedCIReferencedDocument/ram:SubtypeCode</t>
  </si>
  <si>
    <t>/rsm:SMEinvoice/ram:CIILBSubordinateTradeLineItemType</t>
  </si>
  <si>
    <t>/rsm:SMEinvoice/rsm:CIIHSupplyChainTradeTransaction/ram:IncludedCIILSupplyChainTradeLineItem/ram:SubordinateCIILBSubordinateTradeLineItem/ram:ID</t>
  </si>
  <si>
    <t>/rsm:SMEinvoice/rsm:CIIHSupplyChainTradeTransaction/ram:IncludedCIILSupplyChainTradeLineItem/ram:SubordinateCIILBSubordinateTradeLineItem/ram:CategoryCode</t>
  </si>
  <si>
    <t>/rsm:SMEinvoice/rsm:CIIHSupplyChainTradeTransaction/ram:IncludedCIILSupplyChainTradeLineItem/ram:SubordinateCIILBSubordinateTradeLineItem/ram:SpecifiedCIILBSupplyChainTradeAgreement</t>
  </si>
  <si>
    <t>/rsm:SMEinvoice/ram:CIILBSupplyChainTradeAgreementType</t>
  </si>
  <si>
    <t>/rsm:SMEinvoice/rsm:CIIHSupplyChainTradeTransaction/ram:IncludedCIILSupplyChainTradeLineItem/ram:SubordinateCIILBSubordinateTradeLineItem/ram:SpecifiedCIILBSupplyChainTradeAgreement/ram:SellerOrderReferencedCIReferencedDocument</t>
  </si>
  <si>
    <t>/rsm:SMEinvoice/rsm:CIIHSupplyChainTradeTransaction/ram:IncludedCIILSupplyChainTradeLineItem/ram:SubordinateCIILBSubordinateTradeLineItem/ram:SpecifiedCIILBSupplyChainTradeAgreement/ram:SellerOrderReferencedCIReferencedDocument/ram:IssuerAssignedID</t>
  </si>
  <si>
    <t>/rsm:SMEinvoice/rsm:CIIHSupplyChainTradeTransaction/ram:IncludedCIILSupplyChainTradeLineItem/ram:SubordinateCIILBSubordinateTradeLineItem/ram:SpecifiedCIILBSupplyChainTradeAgreement/ram:SellerOrderReferencedCIReferencedDocument/ram:LineID</t>
  </si>
  <si>
    <t>/rsm:SMEinvoice/rsm:CIIHSupplyChainTradeTransaction/ram:IncludedCIILSupplyChainTradeLineItem/ram:SubordinateCIILBSubordinateTradeLineItem/ram:SpecifiedCIILBSupplyChainTradeAgreement/ram:SellerOrderReferencedCIReferencedDocument/ram:RevisionID</t>
  </si>
  <si>
    <t>/rsm:SMEinvoice/rsm:CIIHSupplyChainTradeTransaction/ram:IncludedCIILSupplyChainTradeLineItem/ram:SubordinateCIILBSubordinateTradeLineItem/ram:SpecifiedCIILBSupplyChainTradeAgreement/ram:BuyerOrderReferencedCIReferencedDocument</t>
  </si>
  <si>
    <t>/rsm:SMEinvoice/rsm:CIIHSupplyChainTradeTransaction/ram:IncludedCIILSupplyChainTradeLineItem/ram:SubordinateCIILBSubordinateTradeLineItem/ram:SpecifiedCIILBSupplyChainTradeAgreement/ram:BuyerOrderReferencedCIReferencedDocument/ram:IssuerAssignedID</t>
  </si>
  <si>
    <t>/rsm:SMEinvoice/rsm:CIIHSupplyChainTradeTransaction/ram:IncludedCIILSupplyChainTradeLineItem/ram:SubordinateCIILBSubordinateTradeLineItem/ram:SpecifiedCIILBSupplyChainTradeAgreement/ram:BuyerOrderReferencedCIReferencedDocument/ram:LineID</t>
  </si>
  <si>
    <t>/rsm:SMEinvoice/rsm:CIIHSupplyChainTradeTransaction/ram:IncludedCIILSupplyChainTradeLineItem/ram:SubordinateCIILBSubordinateTradeLineItem/ram:SpecifiedCIILBSupplyChainTradeAgreement/ram:BuyerOrderReferencedCIReferencedDocument/ram:RevisionID</t>
  </si>
  <si>
    <t>/rsm:SMEinvoice/rsm:CIIHSupplyChainTradeTransaction/ram:IncludedCIILSupplyChainTradeLineItem/ram:SubordinateCIILBSubordinateTradeLineItem/ram:SpecifiedCIILBSupplyChainTradeAgreement/ram:AdditionalReferencedCIReferencedDocument</t>
  </si>
  <si>
    <t>/rsm:SMEinvoice/rsm:CIIHSupplyChainTradeTransaction/ram:IncludedCIILSupplyChainTradeLineItem/ram:SubordinateCIILBSubordinateTradeLineItem/ram:SpecifiedCIILBSupplyChainTradeAgreement/ram:AdditionalReferencedCIReferencedDocument/ram:IssuerAssignedID</t>
  </si>
  <si>
    <t>/rsm:SMEinvoice/rsm:CIIHSupplyChainTradeTransaction/ram:IncludedCIILSupplyChainTradeLineItem/ram:SubordinateCIILBSubordinateTradeLineItem/ram:SpecifiedCIILBSupplyChainTradeAgreement/ram:AdditionalReferencedCIReferencedDocument/ram:LineID</t>
  </si>
  <si>
    <t>/rsm:SMEinvoice/rsm:CIIHSupplyChainTradeTransaction/ram:IncludedCIILSupplyChainTradeLineItem/ram:SubordinateCIILBSubordinateTradeLineItem/ram:SpecifiedCIILBSupplyChainTradeAgreement/ram:AdditionalReferencedCIReferencedDocument/ram:RevisionID</t>
  </si>
  <si>
    <t>/rsm:SMEinvoice/rsm:CIIHSupplyChainTradeTransaction/ram:IncludedCIILSupplyChainTradeLineItem/ram:SubordinateCIILBSubordinateTradeLineItem/ram:SpecifiedCIILBSupplyChainTradeAgreement/ram:AdditionalReferencedCIReferencedDocument/ram:TypeCode</t>
  </si>
  <si>
    <t>/rsm:SMEinvoice/rsm:CIIHSupplyChainTradeTransaction/ram:IncludedCIILSupplyChainTradeLineItem/ram:SubordinateCIILBSubordinateTradeLineItem/ram:SpecifiedCIILBSupplyChainTradeAgreement/ram:AdditionalReferencedCIReferencedDocument/ram:AttachmentBinaryObject</t>
  </si>
  <si>
    <t>/rsm:SMEinvoice/rsm:CIIHSupplyChainTradeTransaction/ram:IncludedCIILSupplyChainTradeLineItem/ram:SubordinateCIILBSubordinateTradeLineItem/ram:SpecifiedCIILBSupplyChainTradeAgreement/ram:AdditionalReferencedCIReferencedDocument/ram:CategoryCode</t>
  </si>
  <si>
    <t>/rsm:SMEinvoice/rsm:CIIHSupplyChainTradeTransaction/ram:IncludedCIILSupplyChainTradeLineItem/ram:SubordinateCIILBSubordinateTradeLineItem/ram:SpecifiedCIILBSupplyChainTradeAgreement/ram:AdditionalReferencedCIReferencedDocument/ram:SubtypeCode</t>
  </si>
  <si>
    <t>/rsm:SMEinvoice/rsm:CIIHSupplyChainTradeTransaction/ram:IncludedCIILSupplyChainTradeLineItem/ram:SubordinateCIILBSubordinateTradeLineItem/ram:SpecifiedCIILBSupplyChainTradeAgreement/ram:NetPriceProductCITradePrice</t>
  </si>
  <si>
    <t>/rsm:SMEinvoice/ram:CITradePriceType</t>
  </si>
  <si>
    <t>/rsm:SMEinvoice/rsm:CIIHSupplyChainTradeTransaction/ram:IncludedCIILSupplyChainTradeLineItem/ram:SubordinateCIILBSubordinateTradeLineItem/ram:SpecifiedCIILBSupplyChainTradeAgreement/ram:NetPriceProductCITradePrice/ram:TypeCode</t>
  </si>
  <si>
    <t>/rsm:SMEinvoice/rsm:CIIHSupplyChainTradeTransaction/ram:IncludedCIILSupplyChainTradeLineItem/ram:SubordinateCIILBSubordinateTradeLineItem/ram:SpecifiedCIILBSupplyChainTradeAgreement/ram:NetPriceProductCITradePrice/ram:ChargeAmount</t>
  </si>
  <si>
    <t>/rsm:SMEinvoice/rsm:CIIHSupplyChainTradeTransaction/ram:IncludedCIILSupplyChainTradeLineItem/ram:SubordinateCIILBSubordinateTradeLineItem/ram:SpecifiedCIILBSupplyChainTradeAgreement/ram:NetPriceProductCITradePrice/ram:BasisQuantity</t>
  </si>
  <si>
    <t>/rsm:SMEinvoice/rsm:CIIHSupplyChainTradeTransaction/ram:IncludedCIILSupplyChainTradeLineItem/ram:SubordinateCIILBSubordinateTradeLineItem/ram:SpecifiedCIILBSupplyChainTradeDelivery</t>
  </si>
  <si>
    <t>/rsm:SMEinvoice/ram:CIILBSupplyChainTradeDeliveryType</t>
  </si>
  <si>
    <t>/rsm:SMEinvoice/rsm:CIIHSupplyChainTradeTransaction/ram:IncludedCIILSupplyChainTradeLineItem/ram:SubordinateCIILBSubordinateTradeLineItem/ram:SpecifiedCIILBSupplyChainTradeDelivery/ram:PackageQuantity</t>
  </si>
  <si>
    <t>/rsm:SMEinvoice/rsm:CIIHSupplyChainTradeTransaction/ram:IncludedCIILSupplyChainTradeLineItem/ram:SubordinateCIILBSubordinateTradeLineItem/ram:SpecifiedCIILBSupplyChainTradeDelivery/ram:ProductUnitQuantity</t>
  </si>
  <si>
    <t>/rsm:SMEinvoice/rsm:CIIHSupplyChainTradeTransaction/ram:IncludedCIILSupplyChainTradeLineItem/ram:SubordinateCIILBSubordinateTradeLineItem/ram:SpecifiedCIILBSupplyChainTradeDelivery/ram:PerPackageUnitQuantity</t>
  </si>
  <si>
    <t>/rsm:SMEinvoice/rsm:CIIHSupplyChainTradeTransaction/ram:IncludedCIILSupplyChainTradeLineItem/ram:SubordinateCIILBSubordinateTradeLineItem/ram:SpecifiedCIILBSupplyChainTradeDelivery/ram:BilledQuantity</t>
  </si>
  <si>
    <t>/rsm:SMEinvoice/rsm:CIIHSupplyChainTradeTransaction/ram:IncludedCIILSupplyChainTradeLineItem/ram:SubordinateCIILBSubordinateTradeLineItem/ram:SpecifiedCIILBSupplyChainTradeSettlement</t>
  </si>
  <si>
    <t>/rsm:SMEinvoice/ram:CIILBSupplyChainTradeSettlementType</t>
  </si>
  <si>
    <t>/rsm:SMEinvoice/rsm:CIIHSupplyChainTradeTransaction/ram:IncludedCIILSupplyChainTradeLineItem/ram:SubordinateCIILBSubordinateTradeLineItem/ram:SpecifiedCIILBSupplyChainTradeSettlement/ram:DirectionCode</t>
  </si>
  <si>
    <t>/rsm:SMEinvoice/rsm:CIIHSupplyChainTradeTransaction/ram:IncludedCIILSupplyChainTradeLineItem/ram:SubordinateCIILBSubordinateTradeLineItem/ram:SpecifiedCIILBSupplyChainTradeSettlement/ram:ApplicableCITradeTax</t>
  </si>
  <si>
    <t>/rsm:SMEinvoice/rsm:CIIHSupplyChainTradeTransaction/ram:IncludedCIILSupplyChainTradeLineItem/ram:SubordinateCIILBSubordinateTradeLineItem/ram:SpecifiedCIILBSupplyChainTradeSettlement/ram:ApplicableCITradeTax/ram:TypeCode</t>
  </si>
  <si>
    <t>/rsm:SMEinvoice/rsm:CIIHSupplyChainTradeTransaction/ram:IncludedCIILSupplyChainTradeLineItem/ram:SubordinateCIILBSubordinateTradeLineItem/ram:SpecifiedCIILBSupplyChainTradeSettlement/ram:ApplicableCITradeTax/ram:BasisAmount</t>
  </si>
  <si>
    <t>/rsm:SMEinvoice/rsm:CIIHSupplyChainTradeTransaction/ram:IncludedCIILSupplyChainTradeLineItem/ram:SubordinateCIILBSubordinateTradeLineItem/ram:SpecifiedCIILBSupplyChainTradeSettlement/ram:ApplicableCITradeTax/ram:CategoryCode</t>
  </si>
  <si>
    <t>/rsm:SMEinvoice/rsm:CIIHSupplyChainTradeTransaction/ram:IncludedCIILSupplyChainTradeLineItem/ram:SubordinateCIILBSubordinateTradeLineItem/ram:SpecifiedCIILBSupplyChainTradeSettlement/ram:ApplicableCITradeTax/ram:CategoryName</t>
  </si>
  <si>
    <t>/rsm:SMEinvoice/rsm:CIIHSupplyChainTradeTransaction/ram:IncludedCIILSupplyChainTradeLineItem/ram:SubordinateCIILBSubordinateTradeLineItem/ram:SpecifiedCIILBSupplyChainTradeSettlement/ram:ApplicableCITradeTax/ram:RateApplicablePercent</t>
  </si>
  <si>
    <t>/rsm:SMEinvoice/rsm:CIIHSupplyChainTradeTransaction/ram:IncludedCIILSupplyChainTradeLineItem/ram:SubordinateCIILBSubordinateTradeLineItem/ram:SpecifiedCIILBSupplyChainTradeSettlement/ram:ApplicableCITradeTax/ram:GrandTotalAmount</t>
  </si>
  <si>
    <t>/rsm:SMEinvoice/rsm:CIIHSupplyChainTradeTransaction/ram:IncludedCIILSupplyChainTradeLineItem/ram:SubordinateCIILBSubordinateTradeLineItem/ram:SpecifiedCIILBSupplyChainTradeSettlement/ram:ApplicableCITradeTax/ram:LocalTaxSystemID</t>
  </si>
  <si>
    <t>/rsm:SMEinvoice/rsm:CIIHSupplyChainTradeTransaction/ram:IncludedCIILSupplyChainTradeLineItem/ram:SubordinateCIILBSubordinateTradeLineItem/ram:SpecifiedCIILBSupplyChainTradeSettlement/ram:SpecifiedCITradeAllowanceCharge</t>
  </si>
  <si>
    <t>/rsm:SMEinvoice/rsm:CIIHSupplyChainTradeTransaction/ram:IncludedCIILSupplyChainTradeLineItem/ram:SubordinateCIILBSubordinateTradeLineItem/ram:SpecifiedCIILBSupplyChainTradeSettlement/ram:SpecifiedCITradeAllowanceCharge/ram:ChargeIndicator</t>
  </si>
  <si>
    <t>/rsm:SMEinvoice/rsm:CIIHSupplyChainTradeTransaction/ram:IncludedCIILSupplyChainTradeLineItem/ram:SubordinateCIILBSubordinateTradeLineItem/ram:SpecifiedCIILBSupplyChainTradeSettlement/ram:SpecifiedCITradeAllowanceCharge/ram:CalculationPercent</t>
  </si>
  <si>
    <t>/rsm:SMEinvoice/rsm:CIIHSupplyChainTradeTransaction/ram:IncludedCIILSupplyChainTradeLineItem/ram:SubordinateCIILBSubordinateTradeLineItem/ram:SpecifiedCIILBSupplyChainTradeSettlement/ram:SpecifiedCITradeAllowanceCharge/ram:ActualAmount</t>
  </si>
  <si>
    <t>/rsm:SMEinvoice/rsm:CIIHSupplyChainTradeTransaction/ram:IncludedCIILSupplyChainTradeLineItem/ram:SubordinateCIILBSubordinateTradeLineItem/ram:SpecifiedCIILBSupplyChainTradeSettlement/ram:SpecifiedCITradeAllowanceCharge/ram:ReasonCode</t>
  </si>
  <si>
    <t>/rsm:SMEinvoice/rsm:CIIHSupplyChainTradeTransaction/ram:IncludedCIILSupplyChainTradeLineItem/ram:SubordinateCIILBSubordinateTradeLineItem/ram:SpecifiedCIILBSupplyChainTradeSettlement/ram:SpecifiedCITradeAllowanceCharge/ram:Reason</t>
  </si>
  <si>
    <t>/rsm:SMEinvoice/rsm:CIIHSupplyChainTradeTransaction/ram:IncludedCIILSupplyChainTradeLineItem/ram:SubordinateCIILBSubordinateTradeLineItem/ram:SpecifiedCIILBSupplyChainTradeSettlement/ram:SpecifiedCITradeAllowanceCharge/ram:BasisAmount</t>
  </si>
  <si>
    <t>/rsm:SMEinvoice/rsm:CIIHSupplyChainTradeTransaction/ram:IncludedCIILSupplyChainTradeLineItem/ram:SubordinateCIILBSubordinateTradeLineItem/ram:SpecifiedCIILBSupplyChainTradeSettlement/ram:BillingCISpecifiedPeriod</t>
  </si>
  <si>
    <t>/rsm:SMEinvoice/rsm:CIIHSupplyChainTradeTransaction/ram:IncludedCIILSupplyChainTradeLineItem/ram:SubordinateCIILBSubordinateTradeLineItem/ram:SpecifiedCIILBSupplyChainTradeSettlement/ram:BillingCISpecifiedPeriod/ram:StartDateTime</t>
  </si>
  <si>
    <t>/rsm:SMEinvoice/rsm:CIIHSupplyChainTradeTransaction/ram:IncludedCIILSupplyChainTradeLineItem/ram:SubordinateCIILBSubordinateTradeLineItem/ram:SpecifiedCIILBSupplyChainTradeSettlement/ram:BillingCISpecifiedPeriod/ram:EndDateTime</t>
  </si>
  <si>
    <t>/rsm:SMEinvoice/rsm:CIIHSupplyChainTradeTransaction/ram:IncludedCIILSupplyChainTradeLineItem/ram:SubordinateCIILBSubordinateTradeLineItem/ram:ApplicableCITradeProduct</t>
  </si>
  <si>
    <t>/rsm:SMEinvoice/ram:CITradeProductType</t>
  </si>
  <si>
    <t>/rsm:SMEinvoice/rsm:CIIHSupplyChainTradeTransaction/ram:IncludedCIILSupplyChainTradeLineItem/ram:SubordinateCIILBSubordinateTradeLineItem/ram:ApplicableCITradeProduct/ram:ID</t>
  </si>
  <si>
    <t>/rsm:SMEinvoice/rsm:CIIHSupplyChainTradeTransaction/ram:IncludedCIILSupplyChainTradeLineItem/ram:SubordinateCIILBSubordinateTradeLineItem/ram:ApplicableCITradeProduct/ram:GlobalID</t>
  </si>
  <si>
    <t>/rsm:SMEinvoice/rsm:CIIHSupplyChainTradeTransaction/ram:IncludedCIILSupplyChainTradeLineItem/ram:SubordinateCIILBSubordinateTradeLineItem/ram:ApplicableCITradeProduct/ram:SellerAssignedID</t>
  </si>
  <si>
    <t>/rsm:SMEinvoice/rsm:CIIHSupplyChainTradeTransaction/ram:IncludedCIILSupplyChainTradeLineItem/ram:SubordinateCIILBSubordinateTradeLineItem/ram:ApplicableCITradeProduct/ram:BuyerAssignedID</t>
  </si>
  <si>
    <t>/rsm:SMEinvoice/rsm:CIIHSupplyChainTradeTransaction/ram:IncludedCIILSupplyChainTradeLineItem/ram:SubordinateCIILBSubordinateTradeLineItem/ram:ApplicableCITradeProduct/ram:ManufacturerAssignedID</t>
  </si>
  <si>
    <t>/rsm:SMEinvoice/rsm:CIIHSupplyChainTradeTransaction/ram:IncludedCIILSupplyChainTradeLineItem/ram:SubordinateCIILBSubordinateTradeLineItem/ram:ApplicableCITradeProduct/ram:Name</t>
  </si>
  <si>
    <t>/rsm:SMEinvoice/rsm:CIIHSupplyChainTradeTransaction/ram:IncludedCIILSupplyChainTradeLineItem/ram:SubordinateCIILBSubordinateTradeLineItem/ram:ApplicableCITradeProduct/ram:Description</t>
  </si>
  <si>
    <t>/rsm:SMEinvoice/rsm:CIIHSupplyChainTradeTransaction/ram:IncludedCIILSupplyChainTradeLineItem/ram:SubordinateCIILBSubordinateTradeLineItem/ram:ApplicableCITradeProduct/ram:TypeCode</t>
  </si>
  <si>
    <t>/rsm:SMEinvoice/rsm:CIIHSupplyChainTradeTransaction/ram:IncludedCIILSupplyChainTradeLineItem/ram:SubordinateCIILBSubordinateTradeLineItem/ram:ApplicableCITradeProduct/ram:ProductGroupID</t>
  </si>
  <si>
    <t>/rsm:SMEinvoice/rsm:CIIHSupplyChainTradeTransaction/ram:IncludedCIILSupplyChainTradeLineItem/ram:SubordinateCIILBSubordinateTradeLineItem/ram:ApplicableCITradeProduct/ram:AdditionalDescription</t>
  </si>
  <si>
    <t>/rsm:SMEinvoice/rsm:CIIHSupplyChainTradeTransaction/ram:ApplicableCIIHSupplyChainTradeSettlement/ram:SpecifiedCITradeAllowanceCharge[ram:ChargeIndicator/udt:Indicator=false()]</t>
  </si>
  <si>
    <t>/rsm:SMEinvoice/rsm:CIIHSupplyChainTradeTransaction/ram:ApplicableCIIHSupplyChainTradeSettlement/ram:SpecifiedCITradeAllowanceCharge[ram:ChargeIndicator/udt:Indicator=false()]/ram:CategoryCITradeTax/ram:CalculatedRate</t>
  </si>
  <si>
    <t>/rsm:SMEinvoice/rsm:CIIHSupplyChainTradeTransaction/ram:ApplicableCIIHSupplyChainTradeSettlement/ram:SpecifiedCITradeAllowanceCharge[ram:ChargeIndicator/udt:Indicator=true()]/ram:CategoryCITradeTax</t>
  </si>
  <si>
    <t>/rsm:SMEinvoice/rsm:CIIHSupplyChainTradeTransaction/ram:ApplicableCIIHSupplyChainTradeSettlement/ram:SpecifiedCITradeAllowanceCharge[ram:ChargeIndicator/udt:Indicator=true()]/ram:CategoryCITradeTax/ram:CalculatedRate</t>
  </si>
  <si>
    <t>IBT-168</t>
  </si>
  <si>
    <t>IBT-018-1</t>
  </si>
  <si>
    <t>IBT-187</t>
  </si>
  <si>
    <t>IBT-176</t>
  </si>
  <si>
    <t>IBT-029-1</t>
  </si>
  <si>
    <t>IBT-030-1</t>
  </si>
  <si>
    <t>IBT-046-1</t>
  </si>
  <si>
    <t>IBT-047-1</t>
  </si>
  <si>
    <t>IBT-060-1</t>
  </si>
  <si>
    <t>IBT-061-1</t>
  </si>
  <si>
    <t>IBT-178</t>
  </si>
  <si>
    <t>IBT-083-1</t>
  </si>
  <si>
    <t>IBT-170</t>
  </si>
  <si>
    <t>IBT-171</t>
  </si>
  <si>
    <t>IBT-172</t>
  </si>
  <si>
    <t>IBT-173</t>
  </si>
  <si>
    <t>IBT-174</t>
  </si>
  <si>
    <t>IBT-175</t>
  </si>
  <si>
    <t>IBT-179</t>
  </si>
  <si>
    <t>IBT-180</t>
  </si>
  <si>
    <t>IBT-181</t>
  </si>
  <si>
    <t>IBT-182</t>
  </si>
  <si>
    <t>IBT-095-1</t>
  </si>
  <si>
    <t>IBT-102-1</t>
  </si>
  <si>
    <t>IBT-190</t>
  </si>
  <si>
    <t>IBT-192</t>
  </si>
  <si>
    <t>IBT-193</t>
  </si>
  <si>
    <t>IBT-125-1</t>
  </si>
  <si>
    <t>IBT-125-2</t>
  </si>
  <si>
    <t>IBT-128-1</t>
  </si>
  <si>
    <t>IBT-201</t>
  </si>
  <si>
    <t>IBT-184</t>
  </si>
  <si>
    <t>IBT-167</t>
  </si>
  <si>
    <t>IBT-157-1</t>
  </si>
  <si>
    <t>IBT-158-1</t>
  </si>
  <si>
    <t>IBT-158-2</t>
  </si>
  <si>
    <t>IBG-00</t>
  </si>
  <si>
    <t>IBG-34</t>
  </si>
  <si>
    <t>IBG-35</t>
  </si>
  <si>
    <t>IBG-37</t>
  </si>
  <si>
    <t>IBG-38</t>
  </si>
  <si>
    <t>レベル</t>
  </si>
  <si>
    <t>インボイス文書注釈</t>
  </si>
  <si>
    <t>添付バイナリファイル</t>
  </si>
  <si>
    <t>プロジェクト調達</t>
  </si>
  <si>
    <t>請求者連絡先</t>
  </si>
  <si>
    <t>請求者住所</t>
  </si>
  <si>
    <t>金融カード</t>
  </si>
  <si>
    <t>ヘッダ税</t>
  </si>
  <si>
    <t>ヘッダ取引期間</t>
  </si>
  <si>
    <t>インボイス文書合計金額</t>
  </si>
  <si>
    <t>ヘッダ調整</t>
  </si>
  <si>
    <t>ヘッダ調整税</t>
  </si>
  <si>
    <t>未決済合計金額</t>
  </si>
  <si>
    <t>未決済参照文書</t>
  </si>
  <si>
    <t>明細行参照受注書</t>
  </si>
  <si>
    <t>明細行参照注文書</t>
  </si>
  <si>
    <t>明細行参照文書</t>
  </si>
  <si>
    <t>明細行決裁</t>
  </si>
  <si>
    <t>明細行税</t>
  </si>
  <si>
    <t>明細行返金</t>
  </si>
  <si>
    <t>明細行追加請求</t>
  </si>
  <si>
    <t>明細行取引期間</t>
  </si>
  <si>
    <t>取引品目</t>
  </si>
  <si>
    <t>ヘッダ参照文書</t>
  </si>
  <si>
    <t>ヘッダ参照文書番号</t>
  </si>
  <si>
    <t>ヘッダ参照文書発行日</t>
  </si>
  <si>
    <t>ヘッダ参照文書履歴番号</t>
  </si>
  <si>
    <t>ヘッダ参照文書情報</t>
  </si>
  <si>
    <t>ヘッダ参照文書タイプコード</t>
  </si>
  <si>
    <t>ヘッダ参照文書添付ファイル</t>
  </si>
  <si>
    <t>ヘッダ参照文書サブタイプコード</t>
  </si>
  <si>
    <t>インボイス文書総合計金額税込み</t>
  </si>
  <si>
    <t>ヘッダ譲渡資産合計金額税抜き</t>
  </si>
  <si>
    <t>ヘッダ譲渡資産合計金額税込み</t>
  </si>
  <si>
    <t>追加請求合計金額消費税対象外</t>
  </si>
  <si>
    <t>返金合計金額消費税対象外</t>
  </si>
  <si>
    <t>前回インボイス文書総合計金額税込み</t>
  </si>
  <si>
    <t>入金済金額消費税対象外</t>
  </si>
  <si>
    <t>未決済総合計金額消費税対象外</t>
  </si>
  <si>
    <t>参照納品書</t>
  </si>
  <si>
    <t>参照納品書番号</t>
  </si>
  <si>
    <t>参照納品書履歴番号</t>
  </si>
  <si>
    <t>参照納品書タイプコード</t>
  </si>
  <si>
    <t>参照納品書類型コード</t>
  </si>
  <si>
    <t>参照文書サブタイプコード</t>
  </si>
  <si>
    <t>明細行参照受注書番号</t>
  </si>
  <si>
    <t>明細行参照受注書明細行番号</t>
  </si>
  <si>
    <t>明細行参照受注書履歴番号</t>
  </si>
  <si>
    <t>明細行参照注文書番号</t>
  </si>
  <si>
    <t>明細行参照注文書明細行番号</t>
  </si>
  <si>
    <t>明細行参照注文書履歴番号</t>
  </si>
  <si>
    <t>明細行参照文書番号</t>
  </si>
  <si>
    <t>明細行参照文書明細行番号</t>
  </si>
  <si>
    <t>明細行参照文書履歴番号</t>
  </si>
  <si>
    <t>明細行参照文書タイプコード</t>
  </si>
  <si>
    <t>明細行参照文書添付ファイル</t>
  </si>
  <si>
    <t>明細行参照文書サブタイプコード</t>
  </si>
  <si>
    <t>セット単位数量入り数</t>
  </si>
  <si>
    <t>明細行課税分類譲渡資産金額税抜き</t>
  </si>
  <si>
    <t>明細行課税分類譲渡資産金額税込み</t>
  </si>
  <si>
    <t>金融口座</t>
    <rPh sb="0" eb="2">
      <t>キンユウ</t>
    </rPh>
    <phoneticPr fontId="14"/>
  </si>
  <si>
    <t>明細行返金基準金額</t>
    <rPh sb="5" eb="9">
      <t>キジュｎン</t>
    </rPh>
    <phoneticPr fontId="14"/>
  </si>
  <si>
    <t>明細行返金率</t>
    <rPh sb="5" eb="6">
      <t>リｔウ</t>
    </rPh>
    <phoneticPr fontId="14"/>
  </si>
  <si>
    <t>明細行追加請求基準金額</t>
    <rPh sb="7" eb="11">
      <t>キジュｎン</t>
    </rPh>
    <phoneticPr fontId="14"/>
  </si>
  <si>
    <t>明細行追加請求率</t>
    <rPh sb="7" eb="8">
      <t>リｔウ</t>
    </rPh>
    <phoneticPr fontId="14"/>
  </si>
  <si>
    <t>品目単価(値引後)(税込み)</t>
    <rPh sb="11" eb="12">
      <t xml:space="preserve">コミ </t>
    </rPh>
    <phoneticPr fontId="14"/>
  </si>
  <si>
    <t>0..1</t>
    <phoneticPr fontId="14"/>
  </si>
  <si>
    <t>JBG-00</t>
    <phoneticPr fontId="14"/>
  </si>
  <si>
    <t>PINT sort</t>
    <phoneticPr fontId="14"/>
  </si>
  <si>
    <t>ID</t>
    <phoneticPr fontId="14"/>
  </si>
  <si>
    <t>SME ID</t>
    <phoneticPr fontId="14"/>
  </si>
  <si>
    <t>Business Term ja</t>
    <phoneticPr fontId="14"/>
  </si>
  <si>
    <t>Business Term</t>
    <phoneticPr fontId="14"/>
  </si>
  <si>
    <t>ヘッダ総合計金額税抜き</t>
    <phoneticPr fontId="14"/>
  </si>
  <si>
    <t>Level</t>
    <phoneticPr fontId="14"/>
  </si>
  <si>
    <t>/Invoice/cbc:ProfileID</t>
  </si>
  <si>
    <t>/Invoice/cbc:CustomizationID</t>
  </si>
  <si>
    <t>/Invoice/cbc:ID</t>
  </si>
  <si>
    <t>/Invoice/cbc:InvoiceTypeCode</t>
  </si>
  <si>
    <t>/Invoice/cbc:IssueDate</t>
  </si>
  <si>
    <t>/Invoice/cbc:Note</t>
  </si>
  <si>
    <t>/Invoice/cac:BillingReference</t>
  </si>
  <si>
    <t>/Invoice/cac:BillingReference/cac:InvoiceDocumentReference/cbc:ID</t>
  </si>
  <si>
    <t>/Invoice/cac:BillingReference/cac:InvoiceDocumentReference/cbc:IssueDate</t>
  </si>
  <si>
    <t>/Invoice/cac:AdditionalDocumentReference[not(cbc:DocumentTypeCode='130')]</t>
  </si>
  <si>
    <t>/Invoice/cac:AdditionalDocumentReference[not(cbc:DocumentTypeCode='130')]/cbc:ID</t>
  </si>
  <si>
    <t>/Invoice/cac:AdditionalDocumentReference[not(cbc:DocumentTypeCode='130')]/cbc:DocumentDescription</t>
  </si>
  <si>
    <t>/Invoice/cac:AdditionalDocumentReference[not(cbc:DocumentTypeCode='130')]/cac:Attachment/cbc:EmbeddedDocumentBinaryObject</t>
  </si>
  <si>
    <t>/Invoice/cac:AdditionalDocumentReference[not(cbc:DocumentTypeCode='130')]/cac:Attachment/cbc:EmbeddedDocumentBinaryObject/@filename</t>
  </si>
  <si>
    <t>/Invoice/cac:AdditionalDocumentReference[not(cbc:DocumentTypeCode='130')]/cac:Attachment/cac:ExternalReference/cbc:URI</t>
  </si>
  <si>
    <t>/Invoice/cac:AdditionalDocumentReference[not(cbc:DocumentTypeCode='130')]/cac:Attachment/cbc:EmbeddedDocumentBinaryObject/@mimeCode</t>
  </si>
  <si>
    <t>/Invoice/cac:AccountingSupplierParty</t>
  </si>
  <si>
    <t>/Invoice/cac:AccountingSupplierParty/cac:Party/cac:PartyIdentification/cbc:ID[not(@schemeID="SEPA")]</t>
  </si>
  <si>
    <t>/Invoice/cac:AccountingSupplierParty/cac:Party/cac:PartyLegalEntity/cbc:CompanyID</t>
  </si>
  <si>
    <t>/Invoice/cac:AccountingSupplierParty/cac:Party/cac:PartyLegalEntity/cbc:RegistrationName</t>
  </si>
  <si>
    <t>/Invoice/cac:AccountingSupplierParty/cac:Party/cac:PartyTaxScheme[cac:TaxScheme/cbc:ID='VAT']/cbc:CompanyID</t>
  </si>
  <si>
    <t>/Invoice/cac:AccountingSupplierParty/cac:Party/cbc:EndpointID</t>
  </si>
  <si>
    <t>/Invoice/cac:AccountingSupplierParty/cac:Party/cbc:EndpointID/@schemeID</t>
  </si>
  <si>
    <t>/Invoice/cac:AccountingSupplierParty/cac:Party/cac:Contact</t>
  </si>
  <si>
    <t>/Invoice/cac:AccountingSupplierParty/cac:Party/cac:Contact/cbc:Name</t>
  </si>
  <si>
    <t>/Invoice/cac:AccountingSupplierParty/cac:Party/cac:Contact/cbc:Telephone</t>
  </si>
  <si>
    <t>/Invoice/cac:AccountingSupplierParty/cac:Party/cac:Contact/cbc:ElectronicMail</t>
  </si>
  <si>
    <t>/Invoice/cac:AccountingSupplierParty/cac:Party/cac:PostalAddress</t>
  </si>
  <si>
    <t>/Invoice/cac:AccountingSupplierParty/cac:Party/cac:PostalAddress/cbc:PostalZone</t>
  </si>
  <si>
    <t>/Invoice/cac:AccountingSupplierParty/cac:Party/cac:PostalAddress/cbc:StreetName</t>
  </si>
  <si>
    <t>/Invoice/cac:AccountingSupplierParty/cac:Party/cac:PostalAddress/cbc:AdditionalStreetName</t>
  </si>
  <si>
    <t>/Invoice/cac:AccountingSupplierParty/cac:Party/cac:PostalAddress/cac:AddressLine/cbc:Line</t>
  </si>
  <si>
    <t>/Invoice/cac:AccountingSupplierParty/cac:Party/cac:PostalAddress/cac:Country/cbc:IdentificationCode</t>
  </si>
  <si>
    <t>/Invoice/cac:AccountingCustomerParty</t>
  </si>
  <si>
    <t>/Invoice/cac:AccountingCustomerParty/cac:Party/cac:PartyIdentification/cbc:ID</t>
  </si>
  <si>
    <t>/Invoice/cac:AccountingCustomerParty/cac:Party/cac:PartyLegalEntity/cbc:RegistrationName</t>
  </si>
  <si>
    <t>/Invoice/cac:AccountingCustomerParty/cac:Party/cac:PartyLegalEntity/cbc:CompanyID</t>
  </si>
  <si>
    <t>/Invoice/cac:AccountingCustomerParty/cac:Party/cbc:EndpointID</t>
  </si>
  <si>
    <t>/Invoice/cac:AccountingCustomerParty/cac:Party/cbc:EndpointID/@schemeID</t>
  </si>
  <si>
    <t>/Invoice/cac:AccountingCustomerParty/cac:Party/cac:Contact</t>
  </si>
  <si>
    <t>/Invoice/cac:AccountingCustomerParty/cac:Party/cac:Contact/cbc:Name</t>
  </si>
  <si>
    <t>/Invoice/cac:AccountingCustomerParty/cac:Party/cac:Contact/cbc:Telephone</t>
  </si>
  <si>
    <t>/Invoice/cac:AccountingCustomerParty/cac:Party/cac:Contact/cbc:ElectronicMail</t>
  </si>
  <si>
    <t>/Invoice/cac:AccountingCustomerParty/cac:Party/cac:PostalAddress</t>
  </si>
  <si>
    <t>/Invoice/cac:AccountingCustomerParty/cac:Party/cac:PostalAddress/cbc:PostalZone</t>
  </si>
  <si>
    <t>/Invoice/cac:AccountingCustomerParty/cac:Party/cac:PostalAddress/cbc:StreetName</t>
  </si>
  <si>
    <t>/Invoice/cac:AccountingCustomerParty/cac:Party/cac:PostalAddress/cbc:AdditionalStreetName</t>
  </si>
  <si>
    <t>/Invoice/cac:AccountingCustomerParty/cac:Party/cac:PostalAddress/cac:AddressLine/cbc:Line</t>
  </si>
  <si>
    <t>/Invoice/cac:AccountingCustomerParty/cac:Party/cac:PostalAddress/cac:Country/cbc:IdentificationCode</t>
  </si>
  <si>
    <t>/Invoice/cac:ProjectReference/cbc:ID</t>
  </si>
  <si>
    <t>/Invoice/cbc:TaxCurrencyCode</t>
  </si>
  <si>
    <t>/Invoice/cbc:DocumentCurrencyCode</t>
  </si>
  <si>
    <t>/Invoice/cac:PayeeParty</t>
  </si>
  <si>
    <t>/Invoice/cac:PayeeParty/cac:PartyIdentification/cbc:ID</t>
  </si>
  <si>
    <t>/Invoice/cac:PayeeParty/cac:PartyName/cbc:Name</t>
  </si>
  <si>
    <t>/Invoice/cac:PaymentMeans</t>
  </si>
  <si>
    <t>/Invoice/cac:PaymentMeans/cbc:PaymentMeansCode</t>
  </si>
  <si>
    <t>/Invoice/cac:PaymentMeans/cbc:PaymentMeansCode/@name</t>
  </si>
  <si>
    <t>/Invoice/cac:PaymentMeans/cac:PayeeFinancialAccount</t>
  </si>
  <si>
    <t>/Invoice/cac:PaymentMeans/cac:PayeeFinancialAccount/cbc:Name</t>
  </si>
  <si>
    <t>/Invoice/cac:PaymentMeans/cac:PayeeFinancialAccount/cbc:ID</t>
  </si>
  <si>
    <t>/Invoice/cac:PaymentMeans/cac:PayeeFinancialAccount/cac:FinancialInstitutionBranch/cac:Address/cbc:StreetName</t>
  </si>
  <si>
    <t>/Invoice/cac:PaymentMeans/cac:CardAccount</t>
  </si>
  <si>
    <t>/Invoice/cac:PaymentMeans/cac:CardAccount/cbc:PrimaryAccountNumberID</t>
  </si>
  <si>
    <t>/Invoice/cac:PaymentMeans/cac:CardAccount/cbc:HolderName</t>
  </si>
  <si>
    <t>/Invoice/cac:AllowanceCharge[cbc:ChargeIndicator=false()]</t>
  </si>
  <si>
    <t>/Invoice/cac:AllowanceCharge[cbc:ChargeIndicator=false()]/cbc:BaseAmount</t>
  </si>
  <si>
    <t>/Invoice/cac:AllowanceCharge[cbc:ChargeIndicator=false()]/cbc:MultiplierFactorNumeric</t>
  </si>
  <si>
    <t>/Invoice/cac:AllowanceCharge[cbc:ChargeIndicator=false()]/cbc:AllowanceChargeReason</t>
  </si>
  <si>
    <t>/Invoice/cac:AllowanceCharge[cbc:ChargeIndicator=false()]/cbc:AllowanceChargeReasonCode</t>
  </si>
  <si>
    <t>/Invoice/cac:AllowanceCharge[cbc:ChargeIndicator=false()]/cac:TaxCategory/cbc:Percent</t>
  </si>
  <si>
    <t>/Invoice/cac:AllowanceCharge[cbc:ChargeIndicator=false()]/cbc:Amount</t>
  </si>
  <si>
    <t>/Invoice/cac:AllowanceCharge[cbc:ChargeIndicator=false()]/cac:TaxCategory/cbc:ID</t>
  </si>
  <si>
    <t>/Invoice/cac:AllowanceCharge[cbc:ChargeIndicator=true()]</t>
  </si>
  <si>
    <t>/Invoice/cac:AllowanceCharge[cbc:ChargeIndicator=true()]/cbc:BaseAmount</t>
  </si>
  <si>
    <t>/Invoice/cac:AllowanceCharge[cbc:ChargeIndicator=true()]/cbc:MultiplierFactorNumeric</t>
  </si>
  <si>
    <t>/Invoice/cac:AllowanceCharge[cbc:ChargeIndicator=true()]/cbc:AllowanceChargeReason</t>
  </si>
  <si>
    <t>/Invoice/cac:AllowanceCharge[cbc:ChargeIndicator=true()]/cbc:AllowanceChargeReasonCode</t>
  </si>
  <si>
    <t>/Invoice/cac:AllowanceCharge[cbc:ChargeIndicator=true()]/cac:TaxCategory/cbc:Percent</t>
  </si>
  <si>
    <t>/Invoice/cac:AllowanceCharge[cbc:ChargeIndicator=true()]/cbc:Amount</t>
  </si>
  <si>
    <t>/Invoice/cac:AllowanceCharge[cbc:ChargeIndicator=true()]/cac:TaxCategory/cbc:ID</t>
  </si>
  <si>
    <t>/Invoice/cac:TaxTotal[cbc:TaxAmount/@currencyID=/Invoice/cbc:DocumentCurrencyCode]/cac:TaxSubtotal</t>
  </si>
  <si>
    <t>/Invoice/cac:TaxTotal[cbc:TaxAmount/@currencyID=/Invoice/cbc:DocumentCurrencyCode]/cac:TaxSubtotal/cbc:TaxAmount</t>
  </si>
  <si>
    <t>/Invoice/cac:TaxTotal[cbc:TaxAmount/@currencyID=/Invoice/cbc:DocumentCurrencyCode]/cac:TaxSubtotal/cbc:TaxableAmount</t>
  </si>
  <si>
    <t>/Invoice/cac:TaxTotal[cbc:TaxAmount/@currencyID=/Invoice/cbc:DocumentCurrencyCode]/cac:TaxSubtotal/cac:TaxCategory/cbc:ID</t>
  </si>
  <si>
    <t>/Invoice/cac:TaxTotal[cbc:TaxAmount/@currencyID=/Invoice/cbc:DocumentCurrencyCode]/cac:TaxSubtotal/cac:TaxCategory/cbc:Percent</t>
  </si>
  <si>
    <t>/Invoice/cac:InvoicePeriod</t>
  </si>
  <si>
    <t>/Invoice/cac:InvoicePeriod/cbc:StartDate</t>
  </si>
  <si>
    <t>/Invoice/cac:InvoicePeriod/cbc:EndDate</t>
  </si>
  <si>
    <t>/Invoice/cac:PaymentTerms</t>
  </si>
  <si>
    <t>/Invoice/cac:PaymentTerms/cbc:Note</t>
  </si>
  <si>
    <t>/Invoice/cac:PaymentTerms/cbc:InstallmentDueDate</t>
  </si>
  <si>
    <t>/Invoice/cac:LegalMonetaryTotal</t>
  </si>
  <si>
    <t>/Invoice/cac:LegalMonetaryTotal/cbc:ChargeTotalAmount</t>
  </si>
  <si>
    <t>/Invoice/cac:LegalMonetaryTotal/cbc:AllowanceTotalAmount</t>
  </si>
  <si>
    <t>/Invoice/cac:LegalMonetaryTotal/cbc:TaxExclusiveAmount</t>
  </si>
  <si>
    <t>/Invoice/cac:TaxTotal[cbc:TaxAmount/@currencyID=/Invoice/cbc:DocumentCurrencyCode]/cbc:TaxAmount</t>
  </si>
  <si>
    <t>/Invoice/cac:TaxTotal[cbc:TaxAmount/@currencyID=/Invoice/cbc:TaxCurrencyCode]/cbc:TaxAmount</t>
  </si>
  <si>
    <t>/Invoice/cac:LegalMonetaryTotal/cbc:TaxInclusiveAmount</t>
  </si>
  <si>
    <t>/Invoice/cac:LegalMonetaryTotal/cbc:PrepaidAmount</t>
  </si>
  <si>
    <t>/Invoice/cac:LegalMonetaryTotal/cbc:PayableAmount</t>
  </si>
  <si>
    <t>/Invoice/cac:LegalMonetaryTotal/cbc:LineExtensionAmount</t>
  </si>
  <si>
    <t>/Invoice/cac:OrderReference/cbc:SalesOrderID</t>
  </si>
  <si>
    <t>/Invoice/cac:OrderReference/cbc:ID</t>
  </si>
  <si>
    <t>/Invoice/cac:ContractDocumentReference/cbc:ID</t>
  </si>
  <si>
    <t>/Invoice/cac:DespatchDocumentReference/cbc:ID</t>
  </si>
  <si>
    <t>/Invoice/cac:Delivery</t>
  </si>
  <si>
    <t>/Invoice/cac:Delivery/cac:DeliveryLocation/cbc:ID</t>
  </si>
  <si>
    <t>/Invoice/cac:Delivery/cac:DeliveryParty/cac:PartyName/cbc:Name</t>
  </si>
  <si>
    <t>/Invoice/cac:Delivery/cac:DeliveryLocation/cac:Address</t>
  </si>
  <si>
    <t>/Invoice/cac:Delivery/cac:DeliveryLocation/cac:Address/cbc:PostalZone</t>
  </si>
  <si>
    <t>/Invoice/cac:Delivery/cac:DeliveryLocation/cac:Address/cbc:StreetName</t>
  </si>
  <si>
    <t>/Invoice/cac:Delivery/cac:DeliveryLocation/cac:Address/cbc:AdditionalStreetName</t>
  </si>
  <si>
    <t>/Invoice/cac:Delivery/cac:DeliveryLocation/cac:Address/cac:AddressLine/cbc:Line</t>
  </si>
  <si>
    <t>/Invoice/cac:Delivery/cac:DeliveryLocation/cac:Address/cac:Country/cbc:IdentificationCode</t>
  </si>
  <si>
    <t>/Invoice/cac:Delivery/cbc:ActualDeliveryDate</t>
  </si>
  <si>
    <t>/Invoice/cac:InvoiceLine/cac:DocumentReference[not(cbc:DocumentTypeCode='130')]</t>
  </si>
  <si>
    <t>/Invoice/cac:InvoiceLine/cac:DocumentReference[not(cbc:DocumentTypeCode='130')]/cbc:ID</t>
  </si>
  <si>
    <t>/Invoice/cac:InvoiceLine/cac:OrderLineReference/cac:OrderReference/cbc:ID</t>
  </si>
  <si>
    <t>/Invoice/cac:InvoiceLine/cac:OrderLineReference/cbc:LineID</t>
  </si>
  <si>
    <t>/Invoice/cac:InvoiceLine/cac:DocumentReference[not(cbc:DocumentTypeCode='130')]/cbc:DocumentTypeCode</t>
  </si>
  <si>
    <t>/Invoice/cac:InvoiceLine/cac:DocumentReference[cbc:DocumentTypeCode='130']/cbc:ID</t>
  </si>
  <si>
    <t>/Invoice/cac:InvoiceLine/cac:DocumentReference[cbc:DocumentTypeCode='130']/cbc:ID/@schemeID</t>
  </si>
  <si>
    <t>/Invoice/cac:InvoiceLine/cac:Price</t>
  </si>
  <si>
    <t>/Invoice/cac:InvoiceLine/cac:Price/cbc:PriceAmount</t>
  </si>
  <si>
    <t>/Invoice/cac:InvoiceLine/cac:Price/cac:AllowanceCharge[cbc:ChargeIndicator=false()]/cbc:Amount</t>
  </si>
  <si>
    <t>/Invoice/cac:InvoiceLine/cac:Price/cac:AllowanceCharge[cbc:ChargeIndicator=false()]/cbc:BaseAmount</t>
  </si>
  <si>
    <t>/Invoice/cac:InvoiceLine/cac:Price/cbc:BaseQuantity</t>
  </si>
  <si>
    <t>/Invoice/cac:InvoiceLine/cac:Price/cbc:BaseQuantity/@unitCode</t>
  </si>
  <si>
    <t>/Invoice/cac:InvoiceLine/cbc:InvoicedQuantity</t>
  </si>
  <si>
    <t>/Invoice/cac:InvoiceLine/cbc:InvoicedQuantity/@unitCode</t>
  </si>
  <si>
    <t>/Invoice/cac:InvoiceLine/cbc:LineExtensionAmount</t>
  </si>
  <si>
    <t>/Invoice/cac:InvoiceLine/cac:Item/cac:ClassifiedTaxCategory/cbc:ID</t>
  </si>
  <si>
    <t>/Invoice/cac:InvoiceLine/cac:Item/cac:ClassifiedTaxCategory/cbc:Percent</t>
  </si>
  <si>
    <t>/Invoice/cac:InvoiceLine/cac:AllowanceCharge[cbc:ChargeIndicator=false()]</t>
  </si>
  <si>
    <t>/Invoice/cac:InvoiceLine/cac:AllowanceCharge[cbc:ChargeIndicator=false()]/cbc:Amount</t>
  </si>
  <si>
    <t>/Invoice/cac:InvoiceLine/cac:AllowanceCharge[cbc:ChargeIndicator=false()]/cbc:AllowanceChargeReasonCode</t>
  </si>
  <si>
    <t>/Invoice/cac:InvoiceLine/cac:AllowanceCharge[cbc:ChargeIndicator=false()]/cbc:AllowanceChargeReason</t>
  </si>
  <si>
    <t>/Invoice/cac:InvoiceLine/cac:AllowanceCharge[cbc:ChargeIndicator=false()]/cbc:BaseAmount</t>
  </si>
  <si>
    <t>/Invoice/cac:InvoiceLine/cac:AllowanceCharge[cbc:ChargeIndicator=false()]/cbc:MultiplierFactorNumeric</t>
  </si>
  <si>
    <t>/Invoice/cac:InvoiceLine/cac:AllowanceCharge[cbc:ChargeIndicator=true()]</t>
  </si>
  <si>
    <t>/Invoice/cac:InvoiceLine/cac:AllowanceCharge[cbc:ChargeIndicator=true()]/cbc:Amount</t>
  </si>
  <si>
    <t>/Invoice/cac:InvoiceLine/cac:AllowanceCharge[cbc:ChargeIndicator=true()]/cbc:AllowanceChargeReasonCode</t>
  </si>
  <si>
    <t>/Invoice/cac:InvoiceLine/cac:AllowanceCharge[cbc:ChargeIndicator=true()]/cbc:AllowanceChargeReason</t>
  </si>
  <si>
    <t>/Invoice/cac:InvoiceLine/cac:AllowanceCharge[cbc:ChargeIndicator=true()]/cbc:BaseAmount</t>
  </si>
  <si>
    <t>/Invoice/cac:InvoiceLine/cac:AllowanceCharge[cbc:ChargeIndicator=true()]/cbc:MultiplierFactorNumeric</t>
  </si>
  <si>
    <t>/Invoice/cac:InvoiceLine/cac:InvoicePeriod</t>
  </si>
  <si>
    <t>/Invoice/cac:InvoiceLine/cac:InvoicePeriod/cbc:StartDate</t>
  </si>
  <si>
    <t>/Invoice/cac:InvoiceLine/cac:InvoicePeriod/cbc:EndDate</t>
  </si>
  <si>
    <t>/Invoice/cac:InvoiceLine/cac:Item</t>
  </si>
  <si>
    <t>/Invoice/cac:InvoiceLine/cac:Item/cac:SellersItemIdentification/cbc:ID</t>
  </si>
  <si>
    <t>/Invoice/cac:InvoiceLine/cac:Item/cac:BuyersItemIdentification/cbc:ID</t>
  </si>
  <si>
    <t>/Invoice/cac:InvoiceLine/cac:Item/cac:StandardItemIdentification/cbc:ID</t>
  </si>
  <si>
    <t>/Invoice/cac:InvoiceLine/cac:Item/cac:CommodityClassification/cbc:ItemClassificationCode</t>
  </si>
  <si>
    <t>/Invoice/cac:InvoiceLine/cac:Item/cac:OriginCountry/cbc:IdentificationCode</t>
  </si>
  <si>
    <t>/Invoice/cac:InvoiceLine/cac:Item/cbc:Name</t>
  </si>
  <si>
    <t>/Invoice/cac:InvoiceLine/cac:Item/cbc:Description</t>
  </si>
  <si>
    <t>/Invoice/cac:InvoiceLine/cac:Item/cac:AdditionalItemProperty</t>
  </si>
  <si>
    <t>/Invoice/cac:InvoiceLine/cac:Item/cac:AdditionalItemProperty/cbc:Name</t>
  </si>
  <si>
    <t>/Invoice/cac:InvoiceLine/cac:Item/cac:AdditionalItemProperty/cbc:Value</t>
  </si>
  <si>
    <t>num</t>
  </si>
  <si>
    <t>kind</t>
  </si>
  <si>
    <t>unid</t>
  </si>
  <si>
    <t>bie</t>
  </si>
  <si>
    <t>term</t>
  </si>
  <si>
    <t>desc</t>
  </si>
  <si>
    <t>name</t>
  </si>
  <si>
    <t>occur</t>
  </si>
  <si>
    <t>xpath</t>
  </si>
  <si>
    <t>受注者が発注者に交付する月締めインボイス文書（メッセージ）</t>
  </si>
  <si>
    <t>rsm:SMEConsolidatedInvoice</t>
  </si>
  <si>
    <t>ram:SpecifiedTransactionID</t>
  </si>
  <si>
    <t>ram:ProcessingTransactionDateTime</t>
  </si>
  <si>
    <t>ram:BusinessProcessSpecifiedCIDocumentContextParameter</t>
  </si>
  <si>
    <t>ram:CIDocumentContextParameter</t>
  </si>
  <si>
    <t xml:space="preserve"> -</t>
    <phoneticPr fontId="18"/>
  </si>
  <si>
    <t>取引プロセスの識別子(ID)\n共通EDIプロバイダがプロセスをセットする</t>
  </si>
  <si>
    <t>ram:ID</t>
  </si>
  <si>
    <t>ram:Value</t>
  </si>
  <si>
    <t>ram:SpecifiedCIDocumentVersion</t>
  </si>
  <si>
    <t>ram:CIDocumentVersion</t>
  </si>
  <si>
    <t>ram:IssueDateTime</t>
  </si>
  <si>
    <t>ram:ScenarioSpecifiedCIDocumentContextParameter</t>
  </si>
  <si>
    <t>ram:ApplicationSpecifiedCIDocumentContextParameter</t>
  </si>
  <si>
    <t>ram:SubsetSpecifiedCIDocumentContextParameter</t>
  </si>
  <si>
    <t>ram:Name</t>
  </si>
  <si>
    <t>インボイス文書のタイプを識別するコード\nデフォルトは「合算請求書パターン１」</t>
  </si>
  <si>
    <t>ram:TypeCode</t>
  </si>
  <si>
    <t>UN01005869</t>
  </si>
  <si>
    <t>インボイス文書目的コード</t>
  </si>
  <si>
    <t>請求者が請求書の目的（新規、変更、取消、打切り）を管理するために付番したコード</t>
  </si>
  <si>
    <t>ram:PurposeCode</t>
  </si>
  <si>
    <t>インボイス文書の変更履歴を管理する番号</t>
  </si>
  <si>
    <t>ram:PreviousRevisionID</t>
  </si>
  <si>
    <t>インボイス文書の類型（単一文書日本円取引、単一文書外貨建て取引、統合文書日本円取引等）を識別するコード\nデフォルトは「単一文書日本円取引」</t>
  </si>
  <si>
    <t>ram:CategoryCode</t>
  </si>
  <si>
    <t>地域固有の文書のタイプを識別するコード\nデフォルトは「合算請求書パターン１」</t>
  </si>
  <si>
    <t>ram:SubtypeCode</t>
  </si>
  <si>
    <t>ram:IncludedCINote</t>
  </si>
  <si>
    <t>ram:CINote</t>
  </si>
  <si>
    <t>ram:Subject</t>
  </si>
  <si>
    <t>ram:Content</t>
  </si>
  <si>
    <t>ram:ReferenceCIReferencedDocument</t>
  </si>
  <si>
    <t>（鑑ヘッダ参照）文書クラス</t>
  </si>
  <si>
    <t>ram:CIReferencedDocument</t>
  </si>
  <si>
    <t>（鑑ヘッダ参照）文書番号</t>
  </si>
  <si>
    <t>ram:IssuerAssignedID</t>
  </si>
  <si>
    <t>（鑑ヘッダ参照）文書発行日</t>
  </si>
  <si>
    <t>（鑑ヘッダ参照）文書参照タイプコード</t>
  </si>
  <si>
    <t>この調整で参照する前回インボイス文書の参照タイプを指定するコード　（デフォルト属性）OI  (Previous invoice number)</t>
  </si>
  <si>
    <t>ram:ReferenceTypeCode</t>
  </si>
  <si>
    <t>（鑑ヘッダ参照）文書履歴番号</t>
  </si>
  <si>
    <t>ram:RevisionID</t>
  </si>
  <si>
    <t>（鑑ヘッダ参照）文書タイプコード</t>
  </si>
  <si>
    <t>（鑑ヘッダ参照）文書添付ファイル</t>
  </si>
  <si>
    <t>インボイス文書の添付バイナリファイルの有無を識別するコード\nなしの場合はNULL（デファクト）\nありの場合はヘッダの添付バイナリファイル識別子（UN01006015）を指定する。</t>
  </si>
  <si>
    <t>ram:AttachmentBinaryObject</t>
  </si>
  <si>
    <t>（鑑ヘッダ参照）文書サブタイプコード</t>
  </si>
  <si>
    <t>UN01015490</t>
  </si>
  <si>
    <t>ram:AttachedSpecifiedBinaryFile</t>
  </si>
  <si>
    <t>ram:SpecifiedBinaryFile</t>
  </si>
  <si>
    <t>ram:FileName</t>
  </si>
  <si>
    <t>添付バイナリファイルの保管URI識別子</t>
  </si>
  <si>
    <t>ram:URIID</t>
  </si>
  <si>
    <t>ram:MIMECode</t>
  </si>
  <si>
    <t>ram:Description</t>
  </si>
  <si>
    <t>rsm:CIIHSupplyChainTradeTransaction</t>
  </si>
  <si>
    <t>ram:ApplicableCIIHSupplyChainTradeAgreement</t>
  </si>
  <si>
    <t>ram:CIIHSupplyChainTradeAgreement</t>
  </si>
  <si>
    <t>ram:SellerCITradeParty</t>
  </si>
  <si>
    <t>ram:CITradeParty</t>
  </si>
  <si>
    <t>受注者識別子</t>
  </si>
  <si>
    <t>注文を受ける企業/工場・事業所・事業部門等を表す識別子。デフォルトはデータなし。</t>
  </si>
  <si>
    <t>受注者国際企業識別子</t>
  </si>
  <si>
    <t>注文を受ける企業を表す国際企業識別子。</t>
  </si>
  <si>
    <t>ram:GlobalID</t>
  </si>
  <si>
    <t>国税庁へ登録された適格請求書発行事業者登録番号（区分記載請求書発行者についてはなし）\nT1234567890123</t>
  </si>
  <si>
    <t>ram:RegisteredID</t>
  </si>
  <si>
    <t>UN01012925</t>
  </si>
  <si>
    <t>受注者タイプコード</t>
  </si>
  <si>
    <t>適格請求書発行事業者の課税区分を識別するコード</t>
  </si>
  <si>
    <t>ram:DefinedCITradeContact</t>
  </si>
  <si>
    <t>ram:CITradeContact</t>
  </si>
  <si>
    <t>受注部門識別子</t>
  </si>
  <si>
    <t>受注者の受注部門を表す識別子。</t>
  </si>
  <si>
    <t>ram:PersonName</t>
  </si>
  <si>
    <t>ram:DepartmentName</t>
  </si>
  <si>
    <t>受注者担当識別子</t>
  </si>
  <si>
    <t>受注者個人を表す識別子</t>
  </si>
  <si>
    <t>ram:PersonID</t>
  </si>
  <si>
    <t>ram:TelephoneCIUniversalCommunication</t>
  </si>
  <si>
    <t>ram:CIUniversalCommunication</t>
  </si>
  <si>
    <t>ram:CompleteNumber</t>
  </si>
  <si>
    <t>ram:FaxCIUniversalCommunication</t>
  </si>
  <si>
    <t>ram:EmailURICIUniversalCommunication</t>
  </si>
  <si>
    <t>ram:PostalCITradeAddress</t>
  </si>
  <si>
    <t>ram:CITradeAddress</t>
  </si>
  <si>
    <t>ram:PostcodeCode</t>
  </si>
  <si>
    <t>ram:LineOne</t>
  </si>
  <si>
    <t>ram:LineTwo</t>
  </si>
  <si>
    <t>ram:LineThree</t>
  </si>
  <si>
    <t>ram:CountryID</t>
  </si>
  <si>
    <t>送信者／国際アドレスグループ</t>
  </si>
  <si>
    <t>送信者の国際アドレスグループ</t>
  </si>
  <si>
    <t>ram:URICIUniversalCommunication</t>
  </si>
  <si>
    <t>国際アドレスクラス</t>
  </si>
  <si>
    <t>国際アドレスクラス\n（JP-PINTのアドレス方式に対応）</t>
  </si>
  <si>
    <t>国際アドレス登録機関コード</t>
  </si>
  <si>
    <t>JP-PINT対応国際アドレス登録機関のコード</t>
  </si>
  <si>
    <t>ram:ChannelCode</t>
  </si>
  <si>
    <t>国際アドレス</t>
  </si>
  <si>
    <t>jp-pint対応国際アドレス番号</t>
  </si>
  <si>
    <t>ram:BuyerCITradeParty</t>
  </si>
  <si>
    <t>発注者識別子</t>
  </si>
  <si>
    <t>注文を行う企業/工場・事業所・事業部門等を表す識別子。デフォルトはデータなし。</t>
  </si>
  <si>
    <t>発注者国際企業識別子</t>
  </si>
  <si>
    <t>注文を行う企業を表す国際企業識別子。</t>
  </si>
  <si>
    <t>登録された発注者の適格請求書発行事業者登録番号\n（免税事業者についてはなし）</t>
  </si>
  <si>
    <t>発注者タイプコード</t>
  </si>
  <si>
    <t>発注者部門識別子</t>
  </si>
  <si>
    <t>発注者の発注部門を表す識別子。</t>
  </si>
  <si>
    <t>発注者担当識別子</t>
  </si>
  <si>
    <t>発注者個人を表す識別子</t>
  </si>
  <si>
    <t>ram:EndPointURICIUniversalCommunication</t>
  </si>
  <si>
    <t>ram:SpecifiedProcuringProject</t>
  </si>
  <si>
    <t>ram:ProcuringProject</t>
  </si>
  <si>
    <t>ram:ApplicableCIIHSupplyChainTradeSettlement</t>
  </si>
  <si>
    <t>ram:CIIHSupplyChainTradeSettlement</t>
  </si>
  <si>
    <t>ram:TaxCurrencyCode</t>
  </si>
  <si>
    <t>インボイス文書通貨コード</t>
  </si>
  <si>
    <t>インボイス文書の通貨コード。デフォルトはJPY</t>
  </si>
  <si>
    <t>ram:InvoiceCurrencyCode</t>
  </si>
  <si>
    <t>ram:PaymentCurrencyCode</t>
  </si>
  <si>
    <t>ram:InvoicerCITradeParty</t>
  </si>
  <si>
    <t>請求者識別子</t>
  </si>
  <si>
    <t>請求者の識別子。</t>
  </si>
  <si>
    <t>請求者国際企業識別子</t>
  </si>
  <si>
    <t>請求者の国際企業識別子。</t>
  </si>
  <si>
    <t>請求者タイプコード</t>
  </si>
  <si>
    <t>請求部門識別子</t>
  </si>
  <si>
    <t>請求者の請求部門を表す識別子。</t>
  </si>
  <si>
    <t>請求者担当識別子</t>
  </si>
  <si>
    <t>請求者個人を表す識別子</t>
  </si>
  <si>
    <t>ram:InvoiceeCITradeParty</t>
  </si>
  <si>
    <t>請求先識別子</t>
  </si>
  <si>
    <t>請求を受ける企業等を表す識別子。</t>
  </si>
  <si>
    <t>請求先国際企業識別子</t>
  </si>
  <si>
    <t>請求を受ける企業等を表す法人識別子。</t>
  </si>
  <si>
    <t>請求先部門識別子</t>
  </si>
  <si>
    <t>請求先担当識別子</t>
  </si>
  <si>
    <t>請求先個人を表す識別子</t>
  </si>
  <si>
    <t>ram:PayeeCITradeParty</t>
  </si>
  <si>
    <t>支払先識別子</t>
  </si>
  <si>
    <t>支払先の識別子。</t>
  </si>
  <si>
    <t>支払先国際企業識別子</t>
  </si>
  <si>
    <t>支払先の国際企業識別子。</t>
  </si>
  <si>
    <t>支払先部門識別子</t>
  </si>
  <si>
    <t>支払先の支払先部門を表す識別子。</t>
  </si>
  <si>
    <t>支払先担当識別子</t>
  </si>
  <si>
    <t>支払先個人を表す識別子</t>
  </si>
  <si>
    <t>ram:PayerCITradeParty</t>
  </si>
  <si>
    <t>支払人識別子</t>
  </si>
  <si>
    <t>支払人の識別子。</t>
  </si>
  <si>
    <t>支払人国際企業識別子</t>
  </si>
  <si>
    <t>支払人の国際企業識別子。</t>
  </si>
  <si>
    <t>支払人部門識別子</t>
  </si>
  <si>
    <t>支払人の支払人部門を表す識別子。</t>
  </si>
  <si>
    <t>支払人担当識別子</t>
  </si>
  <si>
    <t>支払人個人を表す識別子</t>
  </si>
  <si>
    <t>ram:InvoiceApplicableCITradeCurrencyExchange</t>
  </si>
  <si>
    <t>ram:CITradeCurrencyExchange</t>
  </si>
  <si>
    <t>為替における交換元通貨を表すコード\nデフォルト＝「JPY」</t>
  </si>
  <si>
    <t>ram:SourceCurrencyCode</t>
  </si>
  <si>
    <t>為替における交換先通貨を表すコード\nデフォルト＝「JPY」</t>
  </si>
  <si>
    <t>ram:TargetCurrencyCode</t>
  </si>
  <si>
    <t>ram:ConversionRate</t>
  </si>
  <si>
    <t>ram:ConversionRateDateTime</t>
  </si>
  <si>
    <t>ram:PaymentApplicableCITradeCurrencyExchange</t>
  </si>
  <si>
    <t>ram:SpecifiedCITradeSettlementPaymentMeans</t>
  </si>
  <si>
    <t>ram:CITradeSettlementPaymentMeans</t>
  </si>
  <si>
    <t>ram:Information</t>
  </si>
  <si>
    <t>UN01015504</t>
  </si>
  <si>
    <t>ram:PaidAmount</t>
  </si>
  <si>
    <t>ram:PayeePartyCICreditorFinancialAccount</t>
  </si>
  <si>
    <t>ram:CICreditorFinancialAccount</t>
  </si>
  <si>
    <t>債権者金融口座の、文字で表現された口座名。\n半角カナ（日本の場合）</t>
  </si>
  <si>
    <t>ram:AccountName</t>
  </si>
  <si>
    <t>ram:ProprietaryID</t>
  </si>
  <si>
    <t>ram:PayeeSpecifiedCICreditorFinancialInstitution</t>
  </si>
  <si>
    <t>ram:CICreditorFinancialInstitution</t>
  </si>
  <si>
    <t>ram:JapanFinancialInstitutionCommonID</t>
  </si>
  <si>
    <t>ram:Sub-DivisionBranchFinancialInstitution</t>
  </si>
  <si>
    <t>ram:BranchFinancialInstitution</t>
  </si>
  <si>
    <t>ram:ApplicableTradeSettlementFinancialCard</t>
  </si>
  <si>
    <t>ram:TradeSettlementFinancialCard</t>
  </si>
  <si>
    <t>ram:CardholderName</t>
  </si>
  <si>
    <t>ram:IssuingCompanyName</t>
  </si>
  <si>
    <t>インボイス文書決済／鏡ヘッダ税グループ</t>
  </si>
  <si>
    <t>インボイス文書の鏡ヘッダの税に関するグループ</t>
  </si>
  <si>
    <t>ram:ApplicableCITradeTax</t>
  </si>
  <si>
    <t>鑑ヘッダ税クラス</t>
  </si>
  <si>
    <t>鑑ヘッダの税に関する情報からなるクラス</t>
  </si>
  <si>
    <t>ram:CITradeTax</t>
  </si>
  <si>
    <t>鑑ヘッダ課税分類税額</t>
  </si>
  <si>
    <t>鏡ヘッダの明細文書課税分類別税額の合計金\n鑑ヘッダでは複数明細文書税額の積み上げだけを行い、税額計算は行わない</t>
  </si>
  <si>
    <t>ram:CalculatedAmount</t>
  </si>
  <si>
    <t>鑑ヘッダ課税分類コード</t>
  </si>
  <si>
    <t>鑑ヘッダ課税分類名</t>
  </si>
  <si>
    <t>ram:CategoryName</t>
  </si>
  <si>
    <t>鑑ヘッダ税率</t>
  </si>
  <si>
    <t>明細文書の課税分類毎の税額積み上げ計算のための率。</t>
  </si>
  <si>
    <t>ram:RateApplicablePercent</t>
  </si>
  <si>
    <t>鑑ヘッダ税計算方式</t>
  </si>
  <si>
    <t>金額の税込み、税抜きを指定。\nデフォルトは「税抜き」</t>
  </si>
  <si>
    <t>ram:CalculationMethodCode</t>
  </si>
  <si>
    <t>鑑ヘッダ適用税制識別子</t>
  </si>
  <si>
    <t>取引の税制年度を識別するID\nデフォルトは「2019」（2019年度税制）</t>
  </si>
  <si>
    <t>ram:LocalTaxSystemID</t>
  </si>
  <si>
    <t>インボイス文書決済／鑑ヘッダ取引期間グループ</t>
  </si>
  <si>
    <t>ram:BillingCISpecifiedPeriod</t>
  </si>
  <si>
    <t>鑑ヘッダ取引期間クラス</t>
  </si>
  <si>
    <t>鑑ヘッダ取引期間に関する情報からなるクラス</t>
  </si>
  <si>
    <t>ram:CISpecifiedPeriod</t>
  </si>
  <si>
    <t>鑑ヘッダ取引開始日</t>
  </si>
  <si>
    <t>ram:StartDateTime</t>
  </si>
  <si>
    <t>鑑ヘッダ取引終了日</t>
  </si>
  <si>
    <t>ram:EndDateTime</t>
  </si>
  <si>
    <t>ram:SpecifiedCITradePaymentTerms</t>
  </si>
  <si>
    <t>ram:CITradePaymentTerms</t>
  </si>
  <si>
    <t>UN01005780</t>
  </si>
  <si>
    <t>支払条件識別子</t>
  </si>
  <si>
    <t>支払条件の識別子</t>
  </si>
  <si>
    <t>ram:DueDateDateTime</t>
  </si>
  <si>
    <t>取引決済の支払条件のタイプを識別するコード</t>
  </si>
  <si>
    <t>JPS2300010</t>
  </si>
  <si>
    <t>支払条件の金額</t>
  </si>
  <si>
    <t>ram:InstructedAmount</t>
  </si>
  <si>
    <t>ram:SpecifiedCIIHTradeSettlementMonetarySummation</t>
  </si>
  <si>
    <t>ram:CIIHTradeSettlementMonetarySummation</t>
  </si>
  <si>
    <t>インボイス文書の総合計金額（税抜き）＝\n鑑ヘッダ譲渡資産合計金額（税抜き）＋未決済総合計金額</t>
  </si>
  <si>
    <t>ram:TaxBasisTotalAmount</t>
  </si>
  <si>
    <t>鑑ヘッダ総合計税額</t>
  </si>
  <si>
    <t>鑑ヘッダ課税分類税額の総合計税額</t>
  </si>
  <si>
    <t>ram:TaxTotalAmount</t>
  </si>
  <si>
    <t>インボイス文書総合計金額（税込み）\n＝鑑ヘッダ譲渡資産合計金額（税込み）+未決済総合計金額</t>
  </si>
  <si>
    <t>ram:GrandTotalAmount</t>
  </si>
  <si>
    <t>インボイス文書総合計金額のうち、すでに前払いで支払済合計金額\n前払いユースケースでは必須</t>
  </si>
  <si>
    <t>ram:TotalPrepaidAmount</t>
  </si>
  <si>
    <t>前払いユースケースの支払責務金額＝\n</t>
  </si>
  <si>
    <t>ram:DuePayableAmount</t>
  </si>
  <si>
    <t>鑑ヘッダ譲渡資産合計金額(税抜き)</t>
  </si>
  <si>
    <t>鑑ヘッダ譲渡資産金額総合計金額（税抜き）＝∑文書ヘッダ課税分類譲渡資産合計金額（税抜き）</t>
  </si>
  <si>
    <t>ram:NetLineTotalAmount</t>
  </si>
  <si>
    <t>鑑ヘッダ譲渡資産合計金額(税込み)</t>
  </si>
  <si>
    <t>鑑ヘッダ譲渡資産金額総合計金額（税込み）＝∑文書ヘッダ課税分類譲渡資産合計金額（税込み）</t>
  </si>
  <si>
    <t>ram:IncludingTaxesLineTotalAmount</t>
  </si>
  <si>
    <t>インボイス文書決済／鑑ヘッダ調整グループ</t>
  </si>
  <si>
    <t>インボイス文書の鑑ヘッダ調整に関するグループ</t>
  </si>
  <si>
    <t>ram:SpecifiedCIFinancialAdjustment</t>
  </si>
  <si>
    <t>鑑ヘッダ調整クラス</t>
  </si>
  <si>
    <t>鑑ヘッダ調整に関する情報からなるクラス</t>
  </si>
  <si>
    <t>ram:CIFinancialAdjustment</t>
  </si>
  <si>
    <t>鑑ヘッダ調整理由コード</t>
  </si>
  <si>
    <t>鑑ヘッダ調整金額の内容を識別するコード</t>
  </si>
  <si>
    <t>ram:ReasonCode</t>
  </si>
  <si>
    <t>鑑ヘッダ調整理由</t>
  </si>
  <si>
    <t>鑑ヘッダ調整の内容説明</t>
  </si>
  <si>
    <t>ram:Reason</t>
  </si>
  <si>
    <t>鑑ヘッダ調整金額</t>
  </si>
  <si>
    <t>鑑ヘッダ調整金額\n'＝（修正インボイス金額ー誤りインボイス金額）\n調整ユースケースでは必須</t>
  </si>
  <si>
    <t>ram:ActualAmount</t>
  </si>
  <si>
    <t>鑑ヘッダ調整取引方向コード</t>
  </si>
  <si>
    <t>鑑ヘッダ調整額、鑑ヘッダ調整税額の＋ーを識別するコード\n調整ユースケースでは必須</t>
  </si>
  <si>
    <t>ram:DirectionCode</t>
  </si>
  <si>
    <t>インボイス文書調整／参照文書グループ</t>
  </si>
  <si>
    <t>インボイス文書の調整でインボイス文書が参照する文書に関するグループ</t>
  </si>
  <si>
    <t>ram:InvoiceReferenceCIReferencedDocument</t>
  </si>
  <si>
    <t>インボイス参照文書クラス</t>
  </si>
  <si>
    <t>この調整でインボイス文書が参照する文書のクラス</t>
  </si>
  <si>
    <t>インボイス参照文書番号</t>
  </si>
  <si>
    <t>この調整でインボイス文書が参照する文書に記載の文書番号</t>
  </si>
  <si>
    <t>インボイス参照文書発行日</t>
  </si>
  <si>
    <t>この調整でインボイスが参照する文書に記載の発行日付</t>
  </si>
  <si>
    <t>インボイス文書参照文書参照タイプコード</t>
  </si>
  <si>
    <t>この調整で参照する前回インボイス文書の参照タイプに関するコード＝OI  (Previous invoice number)</t>
  </si>
  <si>
    <t>インボイス参照文書履歴番号</t>
  </si>
  <si>
    <t>この調整でインボイスが参照する文書の変更履歴を管理する番号。</t>
  </si>
  <si>
    <t>インボイス参照文書タイプコード</t>
  </si>
  <si>
    <t>この調整でインボイス文書が参照する文書のタイプを識別するコード</t>
  </si>
  <si>
    <t>インボイス参照文書サブタイプコード</t>
  </si>
  <si>
    <t>文書調整／鑑ヘッダ調整税グループ</t>
  </si>
  <si>
    <t>インボイス文書調整の鑑ヘッダ調整税クラスに関するグループ</t>
  </si>
  <si>
    <t>ram:RelatedCITradeTax</t>
  </si>
  <si>
    <t>鑑ヘッダ調整税クラス</t>
  </si>
  <si>
    <t>鑑ヘッダ調整の税クラス</t>
  </si>
  <si>
    <t>鑑ヘッダ調整税額</t>
  </si>
  <si>
    <t>鑑ヘッダの調整税額\n＝修正インボイス税額ー誤りインボイス税額</t>
  </si>
  <si>
    <t>鑑ヘッダ調整税率</t>
  </si>
  <si>
    <t>鑑ヘッダ調整の税率</t>
  </si>
  <si>
    <t>ram:CalculatedRate</t>
  </si>
  <si>
    <t>鑑ヘッダ調整課税分類コード</t>
  </si>
  <si>
    <t>鑑ヘッダ調整の課税分類コード</t>
  </si>
  <si>
    <t>UN01008773</t>
  </si>
  <si>
    <t>インボイス文書決済／前払グループ</t>
  </si>
  <si>
    <t>前払に関するグループ</t>
  </si>
  <si>
    <t>ram:SpecifiedAdvancePayment</t>
  </si>
  <si>
    <t>UN01001295</t>
  </si>
  <si>
    <t>前払クラス</t>
  </si>
  <si>
    <t>前払に関するクラス</t>
  </si>
  <si>
    <t>ram:AdvancePayment</t>
  </si>
  <si>
    <t>UN01001296</t>
  </si>
  <si>
    <t>前払の金額</t>
  </si>
  <si>
    <t>UN01001297</t>
  </si>
  <si>
    <t>前払受領日</t>
  </si>
  <si>
    <t>前払金額の受領日</t>
  </si>
  <si>
    <t>ram:ReceivedDateTime</t>
  </si>
  <si>
    <t>JPS2300002</t>
  </si>
  <si>
    <t>前払識別子</t>
  </si>
  <si>
    <t>前払者が付与した前払識別子</t>
  </si>
  <si>
    <t>ram:IdentificationID</t>
  </si>
  <si>
    <t>JPS2300003</t>
  </si>
  <si>
    <t>前払／支払条件グループ</t>
  </si>
  <si>
    <t>前払の支払条件に関するグループ</t>
  </si>
  <si>
    <t>ram:IdentifiedCITradePaymentTerms</t>
  </si>
  <si>
    <t>前払支払条件クラス</t>
  </si>
  <si>
    <t>前払い支払条件のクラス</t>
  </si>
  <si>
    <t>前払条件タイプコード</t>
  </si>
  <si>
    <t>前払い支払条件のタイプを指定するコード</t>
  </si>
  <si>
    <t>UN01015492</t>
  </si>
  <si>
    <t>消費税が関係しない追加請求合計金額。立替金等。\n（課税分類コード＝Ｏの取引）</t>
  </si>
  <si>
    <t>ram:ChargeTotalAmount</t>
  </si>
  <si>
    <t>消費税が関係しない返金合計金額。立替返金等。\n（課税分類コード＝Ｏの取引）</t>
  </si>
  <si>
    <t>ram:AllowanceTotalAmount</t>
  </si>
  <si>
    <t>前回インボイス総合計金額（税込み）</t>
  </si>
  <si>
    <t>前回インボイス文書の総合計金額（税込み）</t>
  </si>
  <si>
    <t>入金済金額（前回インボイス分）</t>
  </si>
  <si>
    <t>未決済総合計金額</t>
  </si>
  <si>
    <t>未決済総合計金額＝\n前回インボイス総合計金額（税込み）ー入金済金額(前回インボイス分)＋追加請求合計額（消費税対象外）ー返金合計額（消費税対象外）</t>
  </si>
  <si>
    <t>UN01015493</t>
  </si>
  <si>
    <t>ram:SpecifiedCIReferencedDocument</t>
  </si>
  <si>
    <t>未決済参照インボイス文書参照タイプコード</t>
  </si>
  <si>
    <t>未決済合計金額が参照する文書を識別するコード。\n属性＝「OI」Previous invoice number</t>
  </si>
  <si>
    <t>未決済合計金額の添付バイナリファイルの有無を識別するコード\nなしの場合はNULL（デファクト）\nありの場合は鑑ヘッダの添付バイナリファイル識別子（UN01006015）を指定する。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</si>
  <si>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</si>
  <si>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ram:IncludedCIILSupplyChainTradeLineItem</t>
  </si>
  <si>
    <t>ram:CIILSupplyChainTradeLineItem</t>
  </si>
  <si>
    <t>ram:AssociatedCIILDocumentLineDocument</t>
  </si>
  <si>
    <t>ram:CIILDocumentLineDocument</t>
  </si>
  <si>
    <t>この統合文書に統合する複数の明細文書を特定し、識別するために付与した番号。\nデフォルトは「１」\n単一文書（区分1請求、区分２請求）の場合は非公開とし、EDIプロバイダが「１」をセットする。</t>
  </si>
  <si>
    <t>ram:LineID</t>
  </si>
  <si>
    <t>この明細文書の取引類型（資産譲渡、補完、返金・追加請求、相殺、調整、参照等）を識別するコード。\nデフォルトは資産譲渡</t>
  </si>
  <si>
    <t>文書ヘッダ／注釈グループ</t>
  </si>
  <si>
    <t>文書ヘッダの注釈に関するグループ</t>
  </si>
  <si>
    <t>文書ヘッダ注釈クラス</t>
  </si>
  <si>
    <t>文書ヘッダの注釈を記述するクラス</t>
  </si>
  <si>
    <t>文書ヘッダ注釈表題</t>
  </si>
  <si>
    <t>文書ヘッダの注釈内容の表題を示す。</t>
  </si>
  <si>
    <t>文書ヘッダ注釈内容</t>
  </si>
  <si>
    <t>文書ヘッダの注釈表題毎の内容情報を入力するフリースペース。</t>
  </si>
  <si>
    <t>文書ヘッダ注釈識別子</t>
  </si>
  <si>
    <t>文書ヘッダ注釈の識別番号</t>
  </si>
  <si>
    <t>明細文書／統合文書ヘッダグループ</t>
  </si>
  <si>
    <t>この統合文書が統合する明細文書に関するグループ。\n文書タイプが「統合文書」を指定する場合にこのグループは必須。「単一請求」の場合はこのクラスは実装しない。</t>
  </si>
  <si>
    <t>文書ヘッダ／契約グループ</t>
  </si>
  <si>
    <t>文書ヘッダの契約に関するグループ。</t>
  </si>
  <si>
    <t>ram:SpecifiedCIILSupplyChainTradeAgreement</t>
  </si>
  <si>
    <t>文書ヘッダ契約クラス</t>
  </si>
  <si>
    <t>文書ヘッダの契約に関する情報からなるクラス。</t>
  </si>
  <si>
    <t>ram:CIILSupplyChainTradeAgreement</t>
  </si>
  <si>
    <t>文書ヘッダ契約／参照受注書グループ</t>
  </si>
  <si>
    <t>文書ヘッダが参照する受注書に関するグループ。</t>
  </si>
  <si>
    <t>ram:SellerOrderReferencedCIReferencedDocument</t>
  </si>
  <si>
    <t>（文書ヘッダ参照）受注書クラス</t>
  </si>
  <si>
    <t>文書ヘッダ契約が参照する受注書に関する情報からなるクラス。</t>
  </si>
  <si>
    <t>（文書ヘッダ参照）受注書番号</t>
  </si>
  <si>
    <t>この文書ヘッダが参照する受注書に記載の文書番号</t>
  </si>
  <si>
    <t>（文書ヘッダ参照）受注書履歴番号</t>
  </si>
  <si>
    <t>この文書ヘッダが参照する受注書の変更履歴を管理する番号。</t>
  </si>
  <si>
    <t>文書ヘッダ契約／参照注文書グループ</t>
  </si>
  <si>
    <t>文書ヘッダが参照する注文書に関するグループ。</t>
  </si>
  <si>
    <t>ram:BuyerOrderReferencedCIReferencedDocument</t>
  </si>
  <si>
    <t>（文書ヘッダ参照）注文書クラス</t>
  </si>
  <si>
    <t>文書ヘッダが参照する注文書に関する情報からなるクラス。</t>
  </si>
  <si>
    <t>（文書ヘッダ参照）注文書番号</t>
  </si>
  <si>
    <t>この文書ヘッダが参照する注文書に記載の文書番号。注文履歴番号(枝番)を利用している場合は「注文番号＋注文履歴番号」に変換する</t>
  </si>
  <si>
    <t>（文書ヘッダ参照）注文書履歴番号</t>
  </si>
  <si>
    <t>この文書ヘッダが参照する注文書の変更履歴を管理する番号。</t>
  </si>
  <si>
    <t>文書ヘッダ契約／参照契約書グループ</t>
  </si>
  <si>
    <t>文書ヘッダが参照する契約書に関するグループ。</t>
  </si>
  <si>
    <t>ram:ContractReferencedCIReferencedDocument</t>
  </si>
  <si>
    <t>（文書ヘッダ参照）契約文書クラス</t>
  </si>
  <si>
    <t>文書ヘッダが参照する契約文書に関る情報からなるクラス。</t>
  </si>
  <si>
    <t>（文書ヘッダ参照）契約文書番号</t>
  </si>
  <si>
    <t>この文書ヘッダが参照する契約書に記載の文書番号</t>
  </si>
  <si>
    <t>（文書ヘッダ参照）契約書履歴番号</t>
  </si>
  <si>
    <t>文書ヘッダ／配送グループ</t>
  </si>
  <si>
    <t>文書ヘッダの配送に関する情報からなるグループ。</t>
  </si>
  <si>
    <t>ram:SpecifiedCIILSupplyChainTradeDelivery</t>
  </si>
  <si>
    <t>文書ヘッダ配送クラス</t>
  </si>
  <si>
    <t>文書ヘッダの配送に関する情報からなるクラス。</t>
  </si>
  <si>
    <t>ram:CIILSupplyChainTradeDelivery</t>
  </si>
  <si>
    <t>文書ヘッダ配送／納入先グループ</t>
  </si>
  <si>
    <t>この文書ヘッダの納入先に関するグループ</t>
  </si>
  <si>
    <t>ram:ShipToCITradeParty</t>
  </si>
  <si>
    <t>納入先識別子</t>
  </si>
  <si>
    <t>納入先の企業/工場・事業所・事業部門等を表す発注者が付与した識別子。</t>
  </si>
  <si>
    <t>納入先国際企業識別子</t>
  </si>
  <si>
    <t>納入先企業を表す国際企業識別子。</t>
  </si>
  <si>
    <t>文書ヘッダ配送／イベントグループ</t>
  </si>
  <si>
    <t>この文書ヘッダの発送イベントのグループ</t>
  </si>
  <si>
    <t>ram:ActualDeliveryCISupplyChainEvent</t>
  </si>
  <si>
    <t>ram:CISupplyChainEvent</t>
  </si>
  <si>
    <t>ram:OccurrenceDateTime</t>
  </si>
  <si>
    <t>UN01006039</t>
  </si>
  <si>
    <t>文書ヘッダ配送／参照納品書グループ</t>
  </si>
  <si>
    <t>この文書ヘッダが参照する納品書（出荷案内書、送り状等）のグループ</t>
  </si>
  <si>
    <t>ram:DespatchAdviceReferencedCIReferencedDocument</t>
  </si>
  <si>
    <t>（文書ヘッダ参照）納品書クラス</t>
  </si>
  <si>
    <t>文書ヘッダが参照する納品書のクラス</t>
  </si>
  <si>
    <t>（文書ヘッダ参照）納品書番号</t>
  </si>
  <si>
    <t>この文書ヘッダが参照する受注者が付番した納品書番号</t>
  </si>
  <si>
    <t>（文書ヘッダ参照）納品書履歴番号</t>
  </si>
  <si>
    <t>この文書ヘッダが参照する納品書の変更履歴を管理する番号。</t>
  </si>
  <si>
    <t>（文書ヘッダ参照）納品書タイプコード</t>
  </si>
  <si>
    <t>この文書ヘッダが参照する納品書のタイプを識別するコード\n＝「351」（Despatch advice）（デフォルト）</t>
  </si>
  <si>
    <t>（文書ヘッダ参照）納品書類型コード</t>
  </si>
  <si>
    <t>この文書ヘッダが参照する納品書の類型（適格請求書等対応、適格請求書等部分対応、適格請求書非適合）を識別するコード\nデフォルトは「適格請求書非適合」</t>
  </si>
  <si>
    <t>（文書ヘッダ参照）文書サブタイプコード</t>
  </si>
  <si>
    <t>この文書ヘッダが参照する納品書のサブタイプを識別するコード\n＝[35101](一般納品書：デフォルト）</t>
  </si>
  <si>
    <t>UN01006040</t>
  </si>
  <si>
    <t>文書ヘッダ配送／参照出荷回答書グループ</t>
  </si>
  <si>
    <t>この文書ヘッダが参照する出荷回答書のグループ</t>
  </si>
  <si>
    <t>ram:ReceivingAdviceReferencedCIReferencedDocument</t>
  </si>
  <si>
    <t>（文書ヘッダ参照）出荷回答書クラス</t>
  </si>
  <si>
    <t>文書ヘッダが参照する出荷回答書のクラス</t>
  </si>
  <si>
    <t>（文書ヘッダ参照）出荷回答書番号</t>
  </si>
  <si>
    <t>この文書ヘッダが参照する発注者が付番した出荷回答書番号</t>
  </si>
  <si>
    <t>（文書ヘッダ参照）出荷回答書履歴番号</t>
  </si>
  <si>
    <t>この文書ヘッダが参照する出荷回答書の変更履歴を管理する番号。</t>
  </si>
  <si>
    <t>（文書ヘッダ参照）出荷回答書タイプコード</t>
  </si>
  <si>
    <t>この文書ヘッダが参照する出荷回答書のタイプを識別するコード\n＝「632」（Goods receipt）（デフォルト）</t>
  </si>
  <si>
    <t>この文書ヘッダが参照する出荷回答書のサブタイプを識別するコード\n＝[63201](出荷回答書：デフォルト）</t>
  </si>
  <si>
    <t>文書ヘッダ／決済グループ</t>
  </si>
  <si>
    <t>文書ヘッダの決済に関するグループ。\n文書タイプが「統合文書」を指定する場合にこのグループは任意。「単一文書」を指定する場合はこのグループは実装しない</t>
  </si>
  <si>
    <t>ram:SpecifiedCIILSupplyChainTradeSettlement</t>
  </si>
  <si>
    <t>文書ヘッダ決済クラス</t>
  </si>
  <si>
    <t>文書ヘッダの決済に関する情報からなるクラス。</t>
  </si>
  <si>
    <t>ram:CIILSupplyChainTradeSettlement</t>
  </si>
  <si>
    <t>文書ヘッダ取引方向コード</t>
  </si>
  <si>
    <t>この文書ヘッダの取引方向を識別するコード\nデフォルトは「プラス」</t>
  </si>
  <si>
    <t>文書ヘッダ決済／文書ヘッダ返金グループ</t>
  </si>
  <si>
    <t>文書ヘッダの返金グループ</t>
  </si>
  <si>
    <t>ram:SpecifiedCITradeAllowanceCharge</t>
  </si>
  <si>
    <t>文書ヘッダ返金クラス</t>
  </si>
  <si>
    <t>文書ヘッダ返金のクラス</t>
  </si>
  <si>
    <t>ram:CITradeAllowanceCharge</t>
  </si>
  <si>
    <t>文書ヘッダ返金・追加請求識別子</t>
  </si>
  <si>
    <t>文書ヘッダ返金と文書ヘッダ追加請求を識別する識別子\n属性：Fault=Allowance</t>
  </si>
  <si>
    <t>ram:ChargeIndicator</t>
  </si>
  <si>
    <t>文書ヘッダ返金計算率</t>
  </si>
  <si>
    <t>この文書ヘッダ返金を計算するための率</t>
  </si>
  <si>
    <t>ram:CalculationPercent</t>
  </si>
  <si>
    <t>文書ヘッダ返金金額</t>
  </si>
  <si>
    <t>文書ヘッダ返金理由コード</t>
  </si>
  <si>
    <t>この文書ヘッダ返金の理由を識別するコード</t>
  </si>
  <si>
    <t>文書ヘッダ返金理由</t>
  </si>
  <si>
    <t>この文書ヘッダ返金の理由（内容）の説明</t>
  </si>
  <si>
    <t>文書ヘッダ返金計算金額</t>
  </si>
  <si>
    <t>この文書ヘッダ返金の計算根拠となる金額</t>
  </si>
  <si>
    <t>ram:BasisAmount</t>
  </si>
  <si>
    <t>文書ヘッダ返金／文書ヘッダ返金税グループ</t>
  </si>
  <si>
    <t>文書ヘッダ返金の税に関するグループ</t>
  </si>
  <si>
    <t>ram:CategoryCITradeTax</t>
  </si>
  <si>
    <t>文書ヘッダ返金税クラス</t>
  </si>
  <si>
    <t>文書ヘッダ返金の税クラス</t>
  </si>
  <si>
    <t>文書ヘッダ返金税率</t>
  </si>
  <si>
    <t>文書ヘッダ返金の税率</t>
  </si>
  <si>
    <t>文書ヘッダ返金課税分類コード</t>
  </si>
  <si>
    <t>文書ヘッダ返金の課税分類コード</t>
  </si>
  <si>
    <t>文書ヘッダ文書決済／文書ヘッダ追加請求グループ</t>
  </si>
  <si>
    <t>文書ヘッダの文書ヘッダ追加請求のグループ</t>
  </si>
  <si>
    <t>文書ヘッダ追加請求クラス</t>
  </si>
  <si>
    <t>文書ヘッダ返金・追加請求のクラス</t>
  </si>
  <si>
    <t>文書ヘッダ追加請求識別子</t>
  </si>
  <si>
    <t>文書ヘッダ返金と文書ヘッダ追加請求を識別する識別子\n属性：True＝Charge</t>
  </si>
  <si>
    <t>文書ヘッダ追加請求計算率</t>
  </si>
  <si>
    <t>この文書ヘッダ追加請求を計算するための率</t>
  </si>
  <si>
    <t>文書ヘッダ追加請求金額</t>
  </si>
  <si>
    <t>文書ヘッダ追加請求理由コード</t>
  </si>
  <si>
    <t>この文書ヘッダ追加請求の理由を識別するコード</t>
  </si>
  <si>
    <t>文書ヘッダ追加請求理由</t>
  </si>
  <si>
    <t>この文書ヘッダ追加請求の理由（内容）の説明</t>
  </si>
  <si>
    <t>文書ヘッダ追加請求計算金額</t>
  </si>
  <si>
    <t>この文書ヘッダ追加請求の計算根拠となる金額</t>
  </si>
  <si>
    <t>文書ヘッダ返金／文書ヘッダ追加請求税グループ</t>
  </si>
  <si>
    <t>文書ヘッダ追加請求の税に関するグループ</t>
  </si>
  <si>
    <t>文書ヘッダ追加請求税クラス</t>
  </si>
  <si>
    <t>文書ヘッダ追加請求の税クラス</t>
  </si>
  <si>
    <t>文書ヘッダ追加請求税率</t>
  </si>
  <si>
    <t>文書ヘッダ追加請求の税率</t>
  </si>
  <si>
    <t>文書ヘッダ追加請求課税分類コード</t>
  </si>
  <si>
    <t>文書ヘッダ追加請求の課税分類コード</t>
  </si>
  <si>
    <t>文書ヘッダ決済／文書ヘッダ税グループ</t>
  </si>
  <si>
    <t>文書ヘッダの税に関するグループ。</t>
  </si>
  <si>
    <t>文書ヘッダ税クラス</t>
  </si>
  <si>
    <t>文書ヘッダの税に関する情報からなるクラス</t>
  </si>
  <si>
    <t>文書ヘッダ課税分類税額</t>
  </si>
  <si>
    <t>文書ヘッダの課税分類毎に端数処理計算した税額。\n文書ヘッダ課税分類資産譲渡合計金額×税率\n算出した税額は切り上げ、切り捨て、四捨五入のいずれかで処理し、税額は整数とする</t>
  </si>
  <si>
    <t>文書ヘッダ税タイプコード</t>
  </si>
  <si>
    <t>文書ヘッダ課税分類譲渡資産合計金額（税抜き）</t>
  </si>
  <si>
    <t>明細行の課税分類毎の税抜き譲渡資産金額の合計金額\n文書ヘッダ譲渡資産総合計金額（税抜き）＝∑明細行譲渡資産金額（税抜き）＋Σ文書ヘッダ追加請求金額ーΣ文書ヘッダ返金金額</t>
  </si>
  <si>
    <t>文書ヘッダ課税分類コード</t>
  </si>
  <si>
    <t>文書ヘッダの課税分類（標準税率、軽減税率、不課税、非課税、免税等）を識別するコード\n課税分類ごとにクラスを設ける</t>
  </si>
  <si>
    <t>=「JPY」\n文書通貨コード（UN01005914）の指定と合わせる。文書通貨コードが「外貨」を指定された場合は文書ヘッダ税クラス（外貨建て適格請求書用）とセットで利用する</t>
  </si>
  <si>
    <t>ram:CurrencyCode</t>
  </si>
  <si>
    <t>文書ヘッダ課税分類名</t>
  </si>
  <si>
    <t>文書ヘッダの課税分類（標準税率、軽減税率、不課税、非課税、免税等）の名称</t>
  </si>
  <si>
    <t>文書ヘッダ税率</t>
  </si>
  <si>
    <t>文書ヘッダヘッダの課税分類毎の税額計算のための率。</t>
  </si>
  <si>
    <t>文書ヘッダ課税分類譲渡資産合計金額(税込み)</t>
  </si>
  <si>
    <t>文書ヘッダ税計算方式</t>
  </si>
  <si>
    <t>文書ヘッダの金額の税込み、税抜きを指定。\nデフォルトは「税抜き」</t>
  </si>
  <si>
    <t>文書ヘッダ適用税制識別子</t>
  </si>
  <si>
    <t>文書ヘッダ決済／税グループ</t>
  </si>
  <si>
    <t>外貨建て請求書の税率別課税分類合計額算出のための税グループ</t>
  </si>
  <si>
    <t>（外貨建て請求書）文書ヘッダ税クラス</t>
  </si>
  <si>
    <t>外貨建て請求書の文書ヘッダの税に関する情報からなるクラス\n（円建て請求書の場合は利用しない）</t>
  </si>
  <si>
    <t>（外貨建て請求書）文書ヘッダ課税分類税額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</si>
  <si>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</si>
  <si>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（外貨建て請求書）文書ヘッダ課税分類譲渡資産合計金額（税抜き）</t>
  </si>
  <si>
    <t>（外貨建て請求書）文書ヘッダ課税分類コード</t>
  </si>
  <si>
    <t>外貨建て請求書の文書ヘッダの課税分類（標準税率、軽減税率）を識別するコード</t>
  </si>
  <si>
    <t>（外貨建て請求書）課税分類税通貨コード</t>
  </si>
  <si>
    <t>’=「外貨」\n文書通貨コード＝「外貨」、税通貨コード＝[JPY」の場合に利用する'。</t>
  </si>
  <si>
    <t>（外貨建て請求書）文書ヘッダ税率</t>
  </si>
  <si>
    <t>外貨建て請求書の文書ヘッダヘッダの課税分類毎の税額計算のための率。</t>
  </si>
  <si>
    <t>文書ヘッダ決済／取引期間グループ</t>
  </si>
  <si>
    <t>文書ヘッダの取引期間に関するグループ</t>
  </si>
  <si>
    <t>文書ヘッダ取引期間クラス</t>
  </si>
  <si>
    <t>文書ヘッダ取引開始日</t>
  </si>
  <si>
    <t>この文書ヘッダの取引開始日</t>
  </si>
  <si>
    <t>文書ヘッダ取引終了日</t>
  </si>
  <si>
    <t>この文書ヘッダの取引終了日</t>
  </si>
  <si>
    <t>文書ヘッダ決済／合計金額グループ</t>
  </si>
  <si>
    <t>文書ヘッダの合計金額に関するグループ</t>
  </si>
  <si>
    <t>ram:SpecifiedCIILTradeSettlementMonetarySummation</t>
  </si>
  <si>
    <t>文書ヘッダ合計金額クラス</t>
  </si>
  <si>
    <t>文書ヘッダ合計金額に関する情報からなるクラス</t>
  </si>
  <si>
    <t>ram:CIILTradeSettlementMonetarySummation</t>
  </si>
  <si>
    <t>UN01006008</t>
  </si>
  <si>
    <t>文書ヘッダ追加請求合計金額</t>
  </si>
  <si>
    <t>文書ヘッダレベルの追加請求合計金額</t>
  </si>
  <si>
    <t>UN01006009</t>
  </si>
  <si>
    <t>文書ヘッダ返金合計金額</t>
  </si>
  <si>
    <t>文書ヘッダレベルの返金合計金額</t>
  </si>
  <si>
    <t>文書ヘッダ合計税額</t>
  </si>
  <si>
    <t>文書ヘッダの合計税額</t>
  </si>
  <si>
    <t>UN01008455</t>
  </si>
  <si>
    <t>文書ヘッダグロス合計金額</t>
  </si>
  <si>
    <t>文書ヘッダレベルの追加請求・返金を除く明細文薗の資産譲渡金額の合計金額（税抜き）</t>
  </si>
  <si>
    <t>ram:GrossLineTotalAmount</t>
  </si>
  <si>
    <t>文書ヘッダ合計金額(税抜き)</t>
  </si>
  <si>
    <t>文書ヘッダ明細行の合計金額（税抜き）\n文書ヘッダレベルの追加請求・返金を含む</t>
  </si>
  <si>
    <t>文書ヘッダ合計金額(税込み)</t>
  </si>
  <si>
    <t>文書ヘッダ明細行の合計金額（税込み）\n文書ヘッダレベルの追加請求・返金を含む</t>
  </si>
  <si>
    <t>ram:NetIncludingTaxesLineTotalAmount</t>
  </si>
  <si>
    <t>文書ヘッダ総合計金額</t>
  </si>
  <si>
    <t>文書ヘッダの総合計金額（税込み）\n=文書ヘッダ合計金額（税抜き）＋文書ヘッダ合計税額</t>
  </si>
  <si>
    <t>文書ヘッダ決済／外貨建て請求書合計金額グループ</t>
  </si>
  <si>
    <t>外貨建て請求書文書ヘッダの合計金額に関するグループ。\n</t>
  </si>
  <si>
    <t>（外貨建て請求書）文書ヘッダ合計金額クラス</t>
  </si>
  <si>
    <t>外貨建て請求書)文書ヘッダ合計金額に関する情報からなるクラス</t>
  </si>
  <si>
    <t>（外貨建て請求書）文書ヘッダ合計税額</t>
  </si>
  <si>
    <t>外貨建て適格請求文書ヘッダの日本円合計税額。\n通貨コード属性＝JPY\nインボイス文書通貨コード＝「外貨」、税通貨コード＝「JPY」の場合に利用する</t>
  </si>
  <si>
    <t>文書ヘッダ決済／調整グループ</t>
  </si>
  <si>
    <t>文書ヘッダの調整に関するグループ\n調整ユースケースで文書タイプが「統合文書」を指定する場合にこのグループは必須。「単一文書」を指定する場合はこのグループは実装しない。</t>
  </si>
  <si>
    <t>文書ヘッダ調整クラス</t>
  </si>
  <si>
    <t>文書ヘッダの調整に関する情報からなるクラス</t>
  </si>
  <si>
    <t>文書ヘッダ調整理由コード</t>
  </si>
  <si>
    <t>文書ヘッダの調整理由を示す識別コード</t>
  </si>
  <si>
    <t>文書ヘッダ調整理由</t>
  </si>
  <si>
    <t>文書ヘッダの調整理由を文字で表現した内容</t>
  </si>
  <si>
    <t>文書ヘッダ調整金額</t>
  </si>
  <si>
    <t>文書ヘッダの調整金額\n'=（修正インボイス明細金額ー前回インボイス明細金額）</t>
  </si>
  <si>
    <t>文書ヘッダ調整取引方向コード</t>
  </si>
  <si>
    <t>文書ヘッダ調整金額、および税額の＋ーを識別するコード\n調整ユースケースでは必須</t>
  </si>
  <si>
    <t>文書ヘッダ調整／調整税グループ</t>
  </si>
  <si>
    <t>文書ヘッダの調整税クラスに関するグループ</t>
  </si>
  <si>
    <t>文書ヘッダ調整税クラス</t>
  </si>
  <si>
    <t>文書ヘッダ調整の税クラス</t>
  </si>
  <si>
    <t>文書ヘッダ調整税額</t>
  </si>
  <si>
    <t>文書ヘッダの調整税額\n＝文書ヘッダ課税分類税額ー文書ヘッダ調整参照文書課税分類税額</t>
  </si>
  <si>
    <t>文書ヘッダ調整税率</t>
  </si>
  <si>
    <t>文書ヘッダ調整の税率</t>
  </si>
  <si>
    <t>文書ヘッダ調整課税分類コード</t>
  </si>
  <si>
    <t>文書ヘッダ調整の課税分類コード</t>
  </si>
  <si>
    <t>文書ヘッダ決済／参照インボイス文書グループ</t>
  </si>
  <si>
    <t>インボイス文書ヘッダの参照インボイス文書に関するグループ</t>
  </si>
  <si>
    <t>ram:InvoiceReferencedCIReferencedDocument</t>
  </si>
  <si>
    <t>インボイス文書ヘッダの参照インボイス文書クラス</t>
  </si>
  <si>
    <t>文書ヘッダ参照インボイス文書番号</t>
  </si>
  <si>
    <t>この文書ヘッダが参照するインボイス文書に記載の文書番号</t>
  </si>
  <si>
    <t>文書ヘッダ参照インボイス文書発行日</t>
  </si>
  <si>
    <t>この文書ヘッダが参照するインボイス文書に記載の発行日付</t>
  </si>
  <si>
    <t>文書ヘッダ参照インボイス文書参照タイプコード</t>
  </si>
  <si>
    <t>この文書ヘッダが参照するインボイス文書を識別するコード。\n属性＝「OI」Previous invoice number</t>
  </si>
  <si>
    <t>文書ヘッダ参照インボイス文書履歴番号</t>
  </si>
  <si>
    <t>この文書ヘッダが参照するインボイス文書の変更履歴を管理する番号。</t>
  </si>
  <si>
    <t>文書ヘッダ参照インボイス文書タイプ</t>
  </si>
  <si>
    <t>この文書ヘッダが参照するインボイス文書のタイプを識別するコード</t>
  </si>
  <si>
    <t>文書ヘッダ参照インボイス文書サブタイプ</t>
  </si>
  <si>
    <t>この文書ヘッダが参照するインボイス文書のサブタイプを識別するコード</t>
  </si>
  <si>
    <t>文書ヘッダ決済／付加文書グループ</t>
  </si>
  <si>
    <t>文書ヘッダ決済の付加文書に関するグループ</t>
  </si>
  <si>
    <t>ram:AdditionalReferencedCIReferencedDocument</t>
  </si>
  <si>
    <t>文書ヘッダ付加文書クラス</t>
  </si>
  <si>
    <t>文書ヘッダの付加文書クラス\n「tender：入札書」へマッピング</t>
  </si>
  <si>
    <t>文書ヘッダ付加文書番号</t>
  </si>
  <si>
    <t>この文書ヘッダ付加文書の文書番号</t>
  </si>
  <si>
    <t>文書ヘッダ参照付加文書発行日</t>
  </si>
  <si>
    <t>この文書ヘッダ付加文書に記載の発行日付</t>
  </si>
  <si>
    <t>文書ヘッダ付加文書参照タイプコード</t>
  </si>
  <si>
    <t>この文書ヘッダ付加文書の参照タイプを識別するコード。\nデフォルト属性＝null</t>
  </si>
  <si>
    <t>文書ヘッダ付加文書履歴番号</t>
  </si>
  <si>
    <t>この文書ヘッダ付加文書の変更履歴を管理する番号。</t>
  </si>
  <si>
    <t>文書ヘッダ付加文書説明</t>
  </si>
  <si>
    <t>この文書ヘッダ付加文書の説明</t>
  </si>
  <si>
    <t>文書ヘッダ付加文書タイプ</t>
  </si>
  <si>
    <t>この文書ヘッダ付加文書のタイプを識別するコード\n属性＝「758」(Tender：入札書)の場合\n　　　　→JP-PINT[IBT-017]へマッピング</t>
  </si>
  <si>
    <t>文書ヘッダ付加文書添付ファイル</t>
  </si>
  <si>
    <t>この文書ヘッダ付加文書の添付バイナリファイルの有無を識別するコード\nなしの場合はNULL（デファクト）\nありの場合はヘッダの添付バイナリファイル識別子（UN01006015）を指定する。</t>
  </si>
  <si>
    <t>文書ヘッダ付加文書サブタイプコード</t>
  </si>
  <si>
    <t>この文書ヘッダ付加文書のサブタイプを識別するコード</t>
  </si>
  <si>
    <t>文書ヘッダの付加文書クラス\n「Invoice Document Identifier：請求対象物ID」へマッピング</t>
  </si>
  <si>
    <t>この文書ヘッダ付加文書の参照タイプを識別するコード。\n属性＝「IV」(Invoice document identifier)の場合\n　　　　→JP-PINT[IBT-018]へマッピング</t>
  </si>
  <si>
    <t>この文書ヘッダ付加文書のタイプを識別するコード</t>
  </si>
  <si>
    <t>UN01006080</t>
  </si>
  <si>
    <t>文書ヘッダ決済／購買会計アカウントグループ</t>
  </si>
  <si>
    <t>この文書ヘッダの購買会計アカウントに関するグループ</t>
  </si>
  <si>
    <t>ram:PurchaseSpecifiedCITradeAccountingAccount</t>
  </si>
  <si>
    <t>UN01005680</t>
  </si>
  <si>
    <t>購買会計アカウントクラス</t>
  </si>
  <si>
    <t>購買会計アカウントに関するクラス</t>
  </si>
  <si>
    <t>ram:CITradeAccountingAccount</t>
  </si>
  <si>
    <t>UN01005683</t>
  </si>
  <si>
    <t>購買会計アカウントタイプコード</t>
  </si>
  <si>
    <t>売り手が付与する買い手の購買会計アカウント</t>
  </si>
  <si>
    <t>UN01005685</t>
  </si>
  <si>
    <t>購買会計アカウント名</t>
  </si>
  <si>
    <t>買い手の購買会計アカウント名</t>
  </si>
  <si>
    <t>請求文書ヘッダ／明細行グループ</t>
  </si>
  <si>
    <t>請求文書ヘッダの明細行に関するグループ。</t>
  </si>
  <si>
    <t>ram:SubordinateCIILBSubordinateTradeLineItem</t>
  </si>
  <si>
    <t>ram:CIILBSubordinateTradeLineItem</t>
  </si>
  <si>
    <t>この明細行の取引類型（資産譲渡、返金・追加請求、調整等）を識別するコード。\nデフォルトは「資産譲渡」</t>
  </si>
  <si>
    <t>JPS2300004</t>
  </si>
  <si>
    <t>明細行／注釈グループ</t>
  </si>
  <si>
    <t>明細行の注釈に関するグループ</t>
  </si>
  <si>
    <t>明細行注釈クラス</t>
  </si>
  <si>
    <t>明細行の注釈を記述するクラス</t>
  </si>
  <si>
    <t>明細行注釈表題</t>
  </si>
  <si>
    <t>明細行の注釈内容の表題を示す。</t>
  </si>
  <si>
    <t>明細行注釈内容</t>
  </si>
  <si>
    <t>明細行の注釈表題毎の内容情報を入力するフリースペース。</t>
  </si>
  <si>
    <t>明細行注釈識別子</t>
  </si>
  <si>
    <t>明細行注釈の識別番号</t>
  </si>
  <si>
    <t>ram:SpecifiedCIILBSupplyChainTradeAgreement</t>
  </si>
  <si>
    <t>ram:CIILBSupplyChainTradeAgreement</t>
  </si>
  <si>
    <t>（明細行参照）文書クラス</t>
  </si>
  <si>
    <t>この明細行が参照する文書に記載の文書番号。</t>
  </si>
  <si>
    <t>この明細行が参照する文書に記載の文書明細行番号。</t>
  </si>
  <si>
    <t>（明細行参照）文書参照タイプコード</t>
  </si>
  <si>
    <t>この明細行が参照する文書の参照タイプを識別するコード。\nデフォルト属性=null</t>
  </si>
  <si>
    <t>この明細行が参照する文書のタイプを識別するコード。</t>
  </si>
  <si>
    <t>この明細行が参照する文書の添付バイナリファイルの有無を識別するコード\nなしの場合はNULL（デファクト）\nありの場合はヘッダの添付バイナリファイル識別子（UN01006015）を指定する。</t>
  </si>
  <si>
    <t>（明細行参照）出荷案内書クラス</t>
  </si>
  <si>
    <t>明細行の参照出荷案内書クラス</t>
  </si>
  <si>
    <t>この明細行が参照する文書に記載の文書番号。\n補完納品書の場合は必須</t>
  </si>
  <si>
    <t>この明細行が参照する文書のタイプを識別するコード。\nデフォルト属性＝「351」出荷案内書</t>
  </si>
  <si>
    <t>この明細行が参照する文書のタイプを識別するコード。\nデフォルト属性＝「35101」一般納品書</t>
  </si>
  <si>
    <t>（明細行参照）請求対象物クラス</t>
  </si>
  <si>
    <t>明細行の参照請求対象物クラス\n「Invoice Document Identifier：請求対象物ID」へマッピング</t>
  </si>
  <si>
    <t>この明細行が参照する文書の参照タイプを識別するコード。\n属性＝「IV」(Invoice document identifier)の場合\n　　　　→JP-PINT[IBT-128]へマッピング</t>
  </si>
  <si>
    <t>ram:NetPriceProductCITradePrice</t>
  </si>
  <si>
    <t>ram:CITradePrice</t>
  </si>
  <si>
    <t>発注者と受注者が合意した明細発注品の単価。単価基準数量と単価基準数量単位の指定に従う。\n税込み、税抜きの識別はヘッダ部の「UN01013096：税計算方式」で指定（指定がない場合（デフォルト）は税抜き）。</t>
  </si>
  <si>
    <t>ram:ChargeAmount</t>
  </si>
  <si>
    <t>不定貫品目（個数でカウントできない品目）の場合：\n　単価基準数量＝単価の基準となる重量・容量\n定貫品目（個数でカウントできる品目）の場合：\n　単価基準数量＝１（デフォルト）</t>
  </si>
  <si>
    <t>ram:BasisQuantity</t>
  </si>
  <si>
    <t>ram:SpecifiedCIILBSupplyChainTradeDelivery</t>
  </si>
  <si>
    <t>ram:CIILBSupplyChainTradeDelivery</t>
  </si>
  <si>
    <t>この明細行品目がセットで請求された場合のセット数量\n流通業の固有仕様</t>
  </si>
  <si>
    <t>ram:PackageQuantity</t>
  </si>
  <si>
    <t>この明細行品目が単体（バラ）で請求された場合の数量\n流通業の固有仕様</t>
  </si>
  <si>
    <t>ram:ProductUnitQuantity</t>
  </si>
  <si>
    <t>✔定貫品目の数量単位指定が「セット」の場合：\n　1セット当たりのバラ数量。\n✔定貫品目の数量単位指定が「個」の場合：利用しない\n✔不定貫品目の数量単位指定の場合：利用しない。\n✔ハイブリッド品目の場合：\n　指定した定貫品目数量単位の1単位当たりの重量等</t>
  </si>
  <si>
    <t>ram:PerPackageUnitQuantity</t>
  </si>
  <si>
    <t>この明細行品目のバラ請求数量、またはセット請求数量。\nバラ、セットの区分は数量単位コードで指定する\n流通業取引では利用せず、「セット数量」「バラ数量」情報項目を利用する</t>
  </si>
  <si>
    <t>ram:BilledQuantity</t>
  </si>
  <si>
    <t>ram:SpecifiedCIILBSupplyChainTradeSettlement</t>
  </si>
  <si>
    <t>ram:CIILBSupplyChainTradeSettlement</t>
  </si>
  <si>
    <t>明細行の取引方向を識別するコード\nデフォルトは「プラス」\n明細行取引類型コードが「調整」を指定場合に利用する。\n金額の「プラス」「マイナス」表示を許容する場合は実装しない。</t>
  </si>
  <si>
    <t>この明細行の課税分類（明細行課税分類コード／税率）毎の税抜き譲渡資産金額（契約単価×請求数量）\n契約単価×数量で指定できない場合は金額</t>
  </si>
  <si>
    <t>この明細行取引の税制年度を識別するID\nデフォルトは「2019」（2019年度税制）</t>
  </si>
  <si>
    <t>この明細行が参照するインボイス文書のタイプを識別するコード</t>
  </si>
  <si>
    <t>ram:SubordinateLineID</t>
  </si>
  <si>
    <t>明細行の返金に関するグループ\n（金額にマイナスを許容する場合は使用しない）</t>
  </si>
  <si>
    <t>明細行返金のクラス\n（金額にマイナスを許容する場合は使用しない）</t>
  </si>
  <si>
    <t>明細行返金・追加請求識別識別子</t>
  </si>
  <si>
    <t>この明細行が返金か、追加請求（チャージ）かを識別する識別子。\n属性：Fault=Allowance</t>
  </si>
  <si>
    <t>この明細行返金を計算するための率</t>
  </si>
  <si>
    <t>この明細行の返金金額。\n契約単価×返金数量、または金額。\n契約単価×返金数量で指定できない場合には金額</t>
  </si>
  <si>
    <t>明細行の追加請求に関するグループ\n（金額にマイナスを許容する場合は使用しない）</t>
  </si>
  <si>
    <t>明細行追加請求のクラス\n（金額にマイナスを許容する場合は使用しない）</t>
  </si>
  <si>
    <t>この明細行が返金か、追加請求（チャージ）かを識別する識別子。\n属性：True=Charge</t>
  </si>
  <si>
    <t>明細行追加請求計算率</t>
  </si>
  <si>
    <t>この明細行の追加請求金額。\n契約単価×追加請求数量、または金額。\n契約単価×追加請求数量で指定できない場合には金額</t>
  </si>
  <si>
    <t>明細行追加請求計算金額</t>
  </si>
  <si>
    <t>この明細行の調整金額\n調整ユースケースの場合は必須</t>
  </si>
  <si>
    <t>JPS2300005</t>
  </si>
  <si>
    <t>明細行／購買アカウントグループ</t>
  </si>
  <si>
    <t>この明細行の購買会計アカウントに関するグループ</t>
  </si>
  <si>
    <t>明細行購買会計アカウントクラス</t>
  </si>
  <si>
    <t>明細行購買会計アカウントに関するクラス</t>
  </si>
  <si>
    <t>明細行購買会計アカウントタイプコード</t>
  </si>
  <si>
    <t>売り手が付与する買い手の明細行購買会計アカウント</t>
  </si>
  <si>
    <t>明細行購買会計アカウント名</t>
  </si>
  <si>
    <t>買い手の明細行購買会計アカウント名</t>
  </si>
  <si>
    <t>ram:ApplicableCITradeProduct</t>
  </si>
  <si>
    <t>ram:CITradeProduct</t>
  </si>
  <si>
    <t>品目識別子</t>
  </si>
  <si>
    <t>品名を特定するために付与した識別子</t>
  </si>
  <si>
    <t>グローバル品目識別子</t>
  </si>
  <si>
    <t>GTIN、JAN識別子などの国際的に登録された品目識別子</t>
  </si>
  <si>
    <t>受注者品目識別子</t>
  </si>
  <si>
    <t>受注者が品目を特定するために付与した識別子</t>
  </si>
  <si>
    <t>ram:SellerAssignedID</t>
  </si>
  <si>
    <t>発注者品目識別子</t>
  </si>
  <si>
    <t>発注者が品目を特定するために付与した識別子</t>
  </si>
  <si>
    <t>ram:BuyerAssignedID</t>
  </si>
  <si>
    <t>メーカー品目識別子</t>
  </si>
  <si>
    <t>品目を特定するために製造者が付与した識別子</t>
  </si>
  <si>
    <t>ram:ManufacturerAssignedID</t>
  </si>
  <si>
    <t>この取引品目の名称。</t>
  </si>
  <si>
    <t>品目のタイプ（定貫品目、不定貫品目、ハイブリッド品目）を識別するコード\nデフォルトは定貫品目</t>
  </si>
  <si>
    <t>ram:ProductGroupID</t>
  </si>
  <si>
    <t>UN01005821</t>
  </si>
  <si>
    <t>取引品目クラス／品目特性グループ</t>
  </si>
  <si>
    <t>取引品目の特性に関するグループ</t>
  </si>
  <si>
    <t>ram:ApplicableCIProductCharacteristic</t>
  </si>
  <si>
    <t>UN01005567</t>
  </si>
  <si>
    <t>品目特性クラス</t>
  </si>
  <si>
    <t>取引品目の特性に関するクラス</t>
  </si>
  <si>
    <t>ram:CIProductCharacteristic</t>
  </si>
  <si>
    <t>UN01005570</t>
  </si>
  <si>
    <t>取引品目特性内容</t>
  </si>
  <si>
    <t>UN01011457</t>
  </si>
  <si>
    <t>品目特性値</t>
  </si>
  <si>
    <t>この取引品目特性の値</t>
  </si>
  <si>
    <t>UN01005827</t>
  </si>
  <si>
    <t>取引品目クラス／原産地グループ</t>
  </si>
  <si>
    <t>取引品目の原産地に関するグループ</t>
  </si>
  <si>
    <t>ram:OriginCITradeCountry</t>
  </si>
  <si>
    <t>UN01005735</t>
  </si>
  <si>
    <t>品目原産地クラス</t>
  </si>
  <si>
    <t>取引品目の原産地に関するクラス</t>
  </si>
  <si>
    <t>ram:CITradeCountry</t>
  </si>
  <si>
    <t>UN01005736</t>
  </si>
  <si>
    <t>原産国コード</t>
  </si>
  <si>
    <t>この取引品目の原産国を識別するコード</t>
  </si>
  <si>
    <t>この文書ヘッダ返金の請求金額</t>
  </si>
  <si>
    <t>この文書ヘッダ追加請求の請求金額</t>
  </si>
  <si>
    <t>ヘッダ追加請求を計算するための率</t>
  </si>
  <si>
    <t>ヘッダ追加請求の理由を識別するコード</t>
  </si>
  <si>
    <t>ヘッダ追加請求の理由（内容）の説明</t>
  </si>
  <si>
    <t>ヘッダ追加請求の計算根拠となる金額</t>
  </si>
  <si>
    <t>ヘッダ返金を計算するための率</t>
  </si>
  <si>
    <t>ヘッダ返金の理由を識別するコード</t>
  </si>
  <si>
    <t>ヘッダ返金の理由（内容）の説明</t>
  </si>
  <si>
    <t>ヘッダ返金の計算根拠となる金額</t>
  </si>
  <si>
    <t>//rsm:CIIHSupplyChainTradeTransaction</t>
  </si>
  <si>
    <t>//rsm:CIIHSupplyChainTradeTransaction/ram:ApplicableCIIHSupplyChainTradeAgreement</t>
  </si>
  <si>
    <t>//rsm:CIIHSupplyChainTradeTransaction/ram:ApplicableCIIHSupplyChainTradeAgreement/ram:SellerCITradeParty</t>
  </si>
  <si>
    <t>//rsm:CIIHSupplyChainTradeTransaction/ram:ApplicableCIIHSupplyChainTradeAgreement/ram:SellerCITradeParty/ram:ID</t>
  </si>
  <si>
    <t>//rsm:CIIHSupplyChainTradeTransaction/ram:ApplicableCIIHSupplyChainTradeAgreement/ram:SellerCITradeParty/ram:GlobalID</t>
  </si>
  <si>
    <t>//rsm:CIIHSupplyChainTradeTransaction/ram:ApplicableCIIHSupplyChainTradeAgreement/ram:SellerCITradeParty/ram:Name</t>
  </si>
  <si>
    <t>//rsm:CIIHSupplyChainTradeTransaction/ram:ApplicableCIIHSupplyChainTradeAgreement/ram:SellerCITradeParty/ram:RegisteredID</t>
  </si>
  <si>
    <t>//rsm:CIIHSupplyChainTradeTransaction/ram:ApplicableCIIHSupplyChainTradeAgreement/ram:SellerCITradeParty/ram:TypeCode</t>
  </si>
  <si>
    <t>//rsm:CIIHSupplyChainTradeTransaction/ram:ApplicableCIIHSupplyChainTradeAgreement/ram:SellerCITradeParty/ram:DefinedCITradeContact</t>
  </si>
  <si>
    <t>//rsm:CIIHSupplyChainTradeTransaction/ram:ApplicableCIIHSupplyChainTradeAgreement/ram:SellerCITradeParty/ram:DefinedCITradeContact/ram:ID</t>
  </si>
  <si>
    <t>//rsm:CIIHSupplyChainTradeTransaction/ram:ApplicableCIIHSupplyChainTradeAgreement/ram:SellerCITradeParty/ram:DefinedCITradeContact/ram:PersonName</t>
  </si>
  <si>
    <t>//rsm:CIIHSupplyChainTradeTransaction/ram:ApplicableCIIHSupplyChainTradeAgreement/ram:SellerCITradeParty/ram:DefinedCITradeContact/ram:DepartmentName</t>
  </si>
  <si>
    <t>//rsm:CIIHSupplyChainTradeTransaction/ram:ApplicableCIIHSupplyChainTradeAgreement/ram:SellerCITradeParty/ram:DefinedCITradeContact/ram:PersonID</t>
  </si>
  <si>
    <t>//rsm:CIIHSupplyChainTradeTransaction/ram:ApplicableCIIHSupplyChainTradeAgreement/ram:SellerCITradeParty/ram:DefinedCITradeContact/ram:TelephoneCIUniversalCommunication</t>
  </si>
  <si>
    <t>//rsm:CIIHSupplyChainTradeTransaction/ram:ApplicableCIIHSupplyChainTradeAgreement/ram:SellerCITradeParty/ram:DefinedCITradeContact/ram:TelephoneCIUniversalCommunication/ram:CompleteNumber</t>
  </si>
  <si>
    <t>//rsm:CIIHSupplyChainTradeTransaction/ram:ApplicableCIIHSupplyChainTradeAgreement/ram:SellerCITradeParty/ram:DefinedCITradeContact/ram:FaxCIUniversalCommunication</t>
  </si>
  <si>
    <t>//rsm:CIIHSupplyChainTradeTransaction/ram:ApplicableCIIHSupplyChainTradeAgreement/ram:SellerCITradeParty/ram:DefinedCITradeContact/ram:FaxCIUniversalCommunication/ram:CompleteNumber</t>
  </si>
  <si>
    <t>//rsm:CIIHSupplyChainTradeTransaction/ram:ApplicableCIIHSupplyChainTradeAgreement/ram:SellerCITradeParty/ram:DefinedCITradeContact/ram:EmailURICIUniversalCommunication</t>
  </si>
  <si>
    <t>//rsm:CIIHSupplyChainTradeTransaction/ram:ApplicableCIIHSupplyChainTradeAgreement/ram:SellerCITradeParty/ram:DefinedCITradeContact/ram:EmailURICIUniversalCommunication/ram:URIID</t>
  </si>
  <si>
    <t>//rsm:CIIHSupplyChainTradeTransaction/ram:ApplicableCIIHSupplyChainTradeAgreement/ram:SellerCITradeParty/ram:PostalCITradeAddress</t>
  </si>
  <si>
    <t>//rsm:CIIHSupplyChainTradeTransaction/ram:ApplicableCIIHSupplyChainTradeAgreement/ram:SellerCITradeParty/ram:PostalCITradeAddress/ram:PostcodeCode</t>
  </si>
  <si>
    <t>//rsm:CIIHSupplyChainTradeTransaction/ram:ApplicableCIIHSupplyChainTradeAgreement/ram:SellerCITradeParty/ram:PostalCITradeAddress/ram:LineOne</t>
  </si>
  <si>
    <t>//rsm:CIIHSupplyChainTradeTransaction/ram:ApplicableCIIHSupplyChainTradeAgreement/ram:SellerCITradeParty/ram:PostalCITradeAddress/ram:LineTwo</t>
  </si>
  <si>
    <t>//rsm:CIIHSupplyChainTradeTransaction/ram:ApplicableCIIHSupplyChainTradeAgreement/ram:SellerCITradeParty/ram:PostalCITradeAddress/ram:LineThree</t>
  </si>
  <si>
    <t>//rsm:CIIHSupplyChainTradeTransaction/ram:ApplicableCIIHSupplyChainTradeAgreement/ram:SellerCITradeParty/ram:PostalCITradeAddress/ram:CountryID</t>
  </si>
  <si>
    <t>//rsm:CIIHSupplyChainTradeTransaction/ram:ApplicableCIIHSupplyChainTradeAgreement/ram:SellerCITradeParty/ram:EndPointURICIUniversalCommunication</t>
  </si>
  <si>
    <t>//rsm:CIIHSupplyChainTradeTransaction/ram:ApplicableCIIHSupplyChainTradeAgreement/ram:SellerCITradeParty/ram:EndPointURICIUniversalCommunication/ram:ChannelCode</t>
  </si>
  <si>
    <t>//rsm:CIIHSupplyChainTradeTransaction/ram:ApplicableCIIHSupplyChainTradeAgreement/ram:SellerCITradeParty/ram:EndPointURICIUniversalCommunication/ram:CompleteNumber</t>
  </si>
  <si>
    <t>//rsm:CIIHSupplyChainTradeTransaction/ram:ApplicableCIIHSupplyChainTradeAgreement/ram:BuyerCITradeParty</t>
  </si>
  <si>
    <t>//rsm:CIIHSupplyChainTradeTransaction/ram:ApplicableCIIHSupplyChainTradeAgreement/ram:BuyerCITradeParty/ram:ID</t>
  </si>
  <si>
    <t>//rsm:CIIHSupplyChainTradeTransaction/ram:ApplicableCIIHSupplyChainTradeAgreement/ram:BuyerCITradeParty/ram:GlobalID</t>
  </si>
  <si>
    <t>//rsm:CIIHSupplyChainTradeTransaction/ram:ApplicableCIIHSupplyChainTradeAgreement/ram:BuyerCITradeParty/ram:Name</t>
  </si>
  <si>
    <t>//rsm:CIIHSupplyChainTradeTransaction/ram:ApplicableCIIHSupplyChainTradeAgreement/ram:BuyerCITradeParty/ram:RegisteredID</t>
  </si>
  <si>
    <t>//rsm:CIIHSupplyChainTradeTransaction/ram:ApplicableCIIHSupplyChainTradeAgreement/ram:BuyerCITradeParty/ram:TypeCode</t>
  </si>
  <si>
    <t>//rsm:CIIHSupplyChainTradeTransaction/ram:ApplicableCIIHSupplyChainTradeAgreement/ram:BuyerCITradeParty/ram:DefinedCITradeContact</t>
  </si>
  <si>
    <t>//rsm:CIIHSupplyChainTradeTransaction/ram:ApplicableCIIHSupplyChainTradeAgreement/ram:BuyerCITradeParty/ram:DefinedCITradeContact/ram:ID</t>
  </si>
  <si>
    <t>//rsm:CIIHSupplyChainTradeTransaction/ram:ApplicableCIIHSupplyChainTradeAgreement/ram:BuyerCITradeParty/ram:DefinedCITradeContact/ram:PersonName</t>
  </si>
  <si>
    <t>//rsm:CIIHSupplyChainTradeTransaction/ram:ApplicableCIIHSupplyChainTradeAgreement/ram:BuyerCITradeParty/ram:DefinedCITradeContact/ram:DepartmentName</t>
  </si>
  <si>
    <t>//rsm:CIIHSupplyChainTradeTransaction/ram:ApplicableCIIHSupplyChainTradeAgreement/ram:BuyerCITradeParty/ram:DefinedCITradeContact/ram:PersonID</t>
  </si>
  <si>
    <t>//rsm:CIIHSupplyChainTradeTransaction/ram:ApplicableCIIHSupplyChainTradeAgreement/ram:BuyerCITradeParty/ram:DefinedCITradeContact/ram:TelephoneCIUniversalCommunication</t>
  </si>
  <si>
    <t>//rsm:CIIHSupplyChainTradeTransaction/ram:ApplicableCIIHSupplyChainTradeAgreement/ram:BuyerCITradeParty/ram:DefinedCITradeContact/ram:TelephoneCIUniversalCommunication/ram:CompleteNumber</t>
  </si>
  <si>
    <t>//rsm:CIIHSupplyChainTradeTransaction/ram:ApplicableCIIHSupplyChainTradeAgreement/ram:BuyerCITradeParty/ram:DefinedCITradeContact/ram:FaxCIUniversalCommunication</t>
  </si>
  <si>
    <t>//rsm:CIIHSupplyChainTradeTransaction/ram:ApplicableCIIHSupplyChainTradeAgreement/ram:BuyerCITradeParty/ram:DefinedCITradeContact/ram:FaxCIUniversalCommunication/ram:CompleteNumber</t>
  </si>
  <si>
    <t>//rsm:CIIHSupplyChainTradeTransaction/ram:ApplicableCIIHSupplyChainTradeAgreement/ram:BuyerCITradeParty/ram:DefinedCITradeContact/ram:EmailURICIUniversalCommunication</t>
  </si>
  <si>
    <t>//rsm:CIIHSupplyChainTradeTransaction/ram:ApplicableCIIHSupplyChainTradeAgreement/ram:BuyerCITradeParty/ram:DefinedCITradeContact/ram:EmailURICIUniversalCommunication/ram:URIID</t>
  </si>
  <si>
    <t>//rsm:CIIHSupplyChainTradeTransaction/ram:ApplicableCIIHSupplyChainTradeAgreement/ram:BuyerCITradeParty/ram:PostalCITradeAddress</t>
  </si>
  <si>
    <t>//rsm:CIIHSupplyChainTradeTransaction/ram:ApplicableCIIHSupplyChainTradeAgreement/ram:BuyerCITradeParty/ram:PostalCITradeAddress/ram:PostcodeCode</t>
  </si>
  <si>
    <t>//rsm:CIIHSupplyChainTradeTransaction/ram:ApplicableCIIHSupplyChainTradeAgreement/ram:BuyerCITradeParty/ram:PostalCITradeAddress/ram:LineOne</t>
  </si>
  <si>
    <t>//rsm:CIIHSupplyChainTradeTransaction/ram:ApplicableCIIHSupplyChainTradeAgreement/ram:BuyerCITradeParty/ram:PostalCITradeAddress/ram:LineTwo</t>
  </si>
  <si>
    <t>//rsm:CIIHSupplyChainTradeTransaction/ram:ApplicableCIIHSupplyChainTradeAgreement/ram:BuyerCITradeParty/ram:PostalCITradeAddress/ram:LineThree</t>
  </si>
  <si>
    <t>//rsm:CIIHSupplyChainTradeTransaction/ram:ApplicableCIIHSupplyChainTradeAgreement/ram:BuyerCITradeParty/ram:PostalCITradeAddress/ram:CountryID</t>
  </si>
  <si>
    <t>//rsm:CIIHSupplyChainTradeTransaction/ram:ApplicableCIIHSupplyChainTradeAgreement/ram:BuyerCITradeParty/ram:EndPointURICIUniversalCommunication</t>
  </si>
  <si>
    <t>//rsm:CIIHSupplyChainTradeTransaction/ram:ApplicableCIIHSupplyChainTradeAgreement/ram:BuyerCITradeParty/ram:EndPointURICIUniversalCommunication/ram:ChannelCode</t>
  </si>
  <si>
    <t>//rsm:CIIHSupplyChainTradeTransaction/ram:ApplicableCIIHSupplyChainTradeAgreement/ram:BuyerCITradeParty/ram:EndPointURICIUniversalCommunication/ram:CompleteNumber</t>
  </si>
  <si>
    <t>//rsm:CIIHSupplyChainTradeTransaction/ram:ApplicableCIIHSupplyChainTradeAgreement/ram:SpecifiedProcuringProject</t>
  </si>
  <si>
    <t>//rsm:CIIHSupplyChainTradeTransaction/ram:ApplicableCIIHSupplyChainTradeAgreement/ram:SpecifiedProcuringProject/ram:ID</t>
  </si>
  <si>
    <t>//rsm:CIIHSupplyChainTradeTransaction/ram:ApplicableCIIHSupplyChainTradeAgreement/ram:SpecifiedProcuringProject/ram:Name</t>
  </si>
  <si>
    <t>//rsm:CIIHSupplyChainTradeTransaction/ram:ApplicableCIIHSupplyChainTradeSettlement</t>
  </si>
  <si>
    <t>//rsm:CIIHSupplyChainTradeTransaction/ram:ApplicableCIIHSupplyChainTradeSettlement/ram:TaxCurrencyCode</t>
  </si>
  <si>
    <t>//rsm:CIIHSupplyChainTradeTransaction/ram:ApplicableCIIHSupplyChainTradeSettlement/ram:InvoiceCurrencyCode</t>
  </si>
  <si>
    <t>//rsm:CIIHSupplyChainTradeTransaction/ram:ApplicableCIIHSupplyChainTradeSettlement/ram:PaymentCurrencyCode</t>
  </si>
  <si>
    <t>//rsm:CIIHSupplyChainTradeTransaction/ram:ApplicableCIIHSupplyChainTradeSettlement/ram:InvoicerCITradeParty</t>
  </si>
  <si>
    <t>//rsm:CIIHSupplyChainTradeTransaction/ram:ApplicableCIIHSupplyChainTradeSettlement/ram:InvoicerCITradeParty/ram:ID</t>
  </si>
  <si>
    <t>//rsm:CIIHSupplyChainTradeTransaction/ram:ApplicableCIIHSupplyChainTradeSettlement/ram:InvoicerCITradeParty/ram:GlobalID</t>
  </si>
  <si>
    <t>//rsm:CIIHSupplyChainTradeTransaction/ram:ApplicableCIIHSupplyChainTradeSettlement/ram:InvoicerCITradeParty/ram:Name</t>
  </si>
  <si>
    <t>//rsm:CIIHSupplyChainTradeTransaction/ram:ApplicableCIIHSupplyChainTradeSettlement/ram:InvoicerCITradeParty/ram:RegisteredID</t>
  </si>
  <si>
    <t>//rsm:CIIHSupplyChainTradeTransaction/ram:ApplicableCIIHSupplyChainTradeSettlement/ram:InvoicerCITradeParty/ram:TypeCode</t>
  </si>
  <si>
    <t>//rsm:CIIHSupplyChainTradeTransaction/ram:ApplicableCIIHSupplyChainTradeSettlement/ram:InvoicerCITradeParty/ram:DefinedCITradeContact</t>
  </si>
  <si>
    <t>//rsm:CIIHSupplyChainTradeTransaction/ram:ApplicableCIIHSupplyChainTradeSettlement/ram:InvoicerCITradeParty/ram:DefinedCITradeContact/ram:ID</t>
  </si>
  <si>
    <t>//rsm:CIIHSupplyChainTradeTransaction/ram:ApplicableCIIHSupplyChainTradeSettlement/ram:InvoicerCITradeParty/ram:DefinedCITradeContact/ram:PersonName</t>
  </si>
  <si>
    <t>//rsm:CIIHSupplyChainTradeTransaction/ram:ApplicableCIIHSupplyChainTradeSettlement/ram:InvoicerCITradeParty/ram:DefinedCITradeContact/ram:DepartmentName</t>
  </si>
  <si>
    <t>//rsm:CIIHSupplyChainTradeTransaction/ram:ApplicableCIIHSupplyChainTradeSettlement/ram:InvoicerCITradeParty/ram:DefinedCITradeContact/ram:PersonID</t>
  </si>
  <si>
    <t>//rsm:CIIHSupplyChainTradeTransaction/ram:ApplicableCIIHSupplyChainTradeSettlement/ram:InvoicerCITradeParty/ram:DefinedCITradeContact/ram:TelephoneCIUniversalCommunication</t>
  </si>
  <si>
    <t>//rsm:CIIHSupplyChainTradeTransaction/ram:ApplicableCIIHSupplyChainTradeSettlement/ram:InvoicerCITradeParty/ram:DefinedCITradeContact/ram:TelephoneCIUniversalCommunication/ram:CompleteNumber</t>
  </si>
  <si>
    <t>//rsm:CIIHSupplyChainTradeTransaction/ram:ApplicableCIIHSupplyChainTradeSettlement/ram:InvoicerCITradeParty/ram:DefinedCITradeContact/ram:FaxCIUniversalCommunication</t>
  </si>
  <si>
    <t>//rsm:CIIHSupplyChainTradeTransaction/ram:ApplicableCIIHSupplyChainTradeSettlement/ram:InvoicerCITradeParty/ram:DefinedCITradeContact/ram:FaxCIUniversalCommunication/ram:CompleteNumber</t>
  </si>
  <si>
    <t>//rsm:CIIHSupplyChainTradeTransaction/ram:ApplicableCIIHSupplyChainTradeSettlement/ram:InvoicerCITradeParty/ram:DefinedCITradeContact/ram:EmailURICIUniversalCommunication</t>
  </si>
  <si>
    <t>//rsm:CIIHSupplyChainTradeTransaction/ram:ApplicableCIIHSupplyChainTradeSettlement/ram:InvoicerCITradeParty/ram:DefinedCITradeContact/ram:EmailURICIUniversalCommunication/ram:URIID</t>
  </si>
  <si>
    <t>//rsm:CIIHSupplyChainTradeTransaction/ram:ApplicableCIIHSupplyChainTradeSettlement/ram:InvoicerCITradeParty/ram:PostalCITradeAddress</t>
  </si>
  <si>
    <t>//rsm:CIIHSupplyChainTradeTransaction/ram:ApplicableCIIHSupplyChainTradeSettlement/ram:InvoicerCITradeParty/ram:PostalCITradeAddress/ram:PostcodeCode</t>
  </si>
  <si>
    <t>//rsm:CIIHSupplyChainTradeTransaction/ram:ApplicableCIIHSupplyChainTradeSettlement/ram:InvoicerCITradeParty/ram:PostalCITradeAddress/ram:LineOne</t>
  </si>
  <si>
    <t>//rsm:CIIHSupplyChainTradeTransaction/ram:ApplicableCIIHSupplyChainTradeSettlement/ram:InvoicerCITradeParty/ram:PostalCITradeAddress/ram:LineTwo</t>
  </si>
  <si>
    <t>//rsm:CIIHSupplyChainTradeTransaction/ram:ApplicableCIIHSupplyChainTradeSettlement/ram:InvoicerCITradeParty/ram:PostalCITradeAddress/ram:LineThree</t>
  </si>
  <si>
    <t>//rsm:CIIHSupplyChainTradeTransaction/ram:ApplicableCIIHSupplyChainTradeSettlement/ram:InvoicerCITradeParty/ram:PostalCITradeAddress/ram:CountryID</t>
  </si>
  <si>
    <t>//rsm:CIIHSupplyChainTradeTransaction/ram:ApplicableCIIHSupplyChainTradeSettlement/ram:InvoicerCITradeParty/ram:EndPointURICIUniversalCommunication</t>
  </si>
  <si>
    <t>//rsm:CIIHSupplyChainTradeTransaction/ram:ApplicableCIIHSupplyChainTradeSettlement/ram:InvoicerCITradeParty/ram:EndPointURICIUniversalCommunication/ram:ChannelCode</t>
  </si>
  <si>
    <t>//rsm:CIIHSupplyChainTradeTransaction/ram:ApplicableCIIHSupplyChainTradeSettlement/ram:InvoicerCITradeParty/ram:EndPointURICIUniversalCommunication/ram:CompleteNumber</t>
  </si>
  <si>
    <t>//rsm:CIIHSupplyChainTradeTransaction/ram:ApplicableCIIHSupplyChainTradeSettlement/ram:InvoiceeCITradeParty</t>
  </si>
  <si>
    <t>//rsm:CIIHSupplyChainTradeTransaction/ram:ApplicableCIIHSupplyChainTradeSettlement/ram:InvoiceeCITradeParty/ram:ID</t>
  </si>
  <si>
    <t>//rsm:CIIHSupplyChainTradeTransaction/ram:ApplicableCIIHSupplyChainTradeSettlement/ram:InvoiceeCITradeParty/ram:GlobalID</t>
  </si>
  <si>
    <t>//rsm:CIIHSupplyChainTradeTransaction/ram:ApplicableCIIHSupplyChainTradeSettlement/ram:InvoiceeCITradeParty/ram:Name</t>
  </si>
  <si>
    <t>//rsm:CIIHSupplyChainTradeTransaction/ram:ApplicableCIIHSupplyChainTradeSettlement/ram:InvoiceeCITradeParty/ram:DefinedCITradeContact</t>
  </si>
  <si>
    <t>//rsm:CIIHSupplyChainTradeTransaction/ram:ApplicableCIIHSupplyChainTradeSettlement/ram:InvoiceeCITradeParty/ram:DefinedCITradeContact/ram:ID</t>
  </si>
  <si>
    <t>//rsm:CIIHSupplyChainTradeTransaction/ram:ApplicableCIIHSupplyChainTradeSettlement/ram:InvoiceeCITradeParty/ram:DefinedCITradeContact/ram:PersonName</t>
  </si>
  <si>
    <t>//rsm:CIIHSupplyChainTradeTransaction/ram:ApplicableCIIHSupplyChainTradeSettlement/ram:InvoiceeCITradeParty/ram:DefinedCITradeContact/ram:DepartmentName</t>
  </si>
  <si>
    <t>//rsm:CIIHSupplyChainTradeTransaction/ram:ApplicableCIIHSupplyChainTradeSettlement/ram:InvoiceeCITradeParty/ram:DefinedCITradeContact/ram:PersonID</t>
  </si>
  <si>
    <t>//rsm:CIIHSupplyChainTradeTransaction/ram:ApplicableCIIHSupplyChainTradeSettlement/ram:InvoiceeCITradeParty/ram:DefinedCITradeContact/ram:TelephoneCIUniversalCommunication</t>
  </si>
  <si>
    <t>//rsm:CIIHSupplyChainTradeTransaction/ram:ApplicableCIIHSupplyChainTradeSettlement/ram:InvoiceeCITradeParty/ram:DefinedCITradeContact/ram:TelephoneCIUniversalCommunication/ram:CompleteNumber</t>
  </si>
  <si>
    <t>//rsm:CIIHSupplyChainTradeTransaction/ram:ApplicableCIIHSupplyChainTradeSettlement/ram:InvoiceeCITradeParty/ram:DefinedCITradeContact/ram:FaxCIUniversalCommunication</t>
  </si>
  <si>
    <t>//rsm:CIIHSupplyChainTradeTransaction/ram:ApplicableCIIHSupplyChainTradeSettlement/ram:InvoiceeCITradeParty/ram:DefinedCITradeContact/ram:FaxCIUniversalCommunication/ram:CompleteNumber</t>
  </si>
  <si>
    <t>//rsm:CIIHSupplyChainTradeTransaction/ram:ApplicableCIIHSupplyChainTradeSettlement/ram:InvoiceeCITradeParty/ram:DefinedCITradeContact/ram:EmailURICIUniversalCommunication</t>
  </si>
  <si>
    <t>//rsm:CIIHSupplyChainTradeTransaction/ram:ApplicableCIIHSupplyChainTradeSettlement/ram:InvoiceeCITradeParty/ram:DefinedCITradeContact/ram:EmailURICIUniversalCommunication/ram:URIID</t>
  </si>
  <si>
    <t>//rsm:CIIHSupplyChainTradeTransaction/ram:ApplicableCIIHSupplyChainTradeSettlement/ram:InvoiceeCITradeParty/ram:PostalCITradeAddress</t>
  </si>
  <si>
    <t>//rsm:CIIHSupplyChainTradeTransaction/ram:ApplicableCIIHSupplyChainTradeSettlement/ram:InvoiceeCITradeParty/ram:PostalCITradeAddress/ram:PostcodeCode</t>
  </si>
  <si>
    <t>//rsm:CIIHSupplyChainTradeTransaction/ram:ApplicableCIIHSupplyChainTradeSettlement/ram:InvoiceeCITradeParty/ram:PostalCITradeAddress/ram:LineOne</t>
  </si>
  <si>
    <t>//rsm:CIIHSupplyChainTradeTransaction/ram:ApplicableCIIHSupplyChainTradeSettlement/ram:InvoiceeCITradeParty/ram:PostalCITradeAddress/ram:LineTwo</t>
  </si>
  <si>
    <t>//rsm:CIIHSupplyChainTradeTransaction/ram:ApplicableCIIHSupplyChainTradeSettlement/ram:InvoiceeCITradeParty/ram:PostalCITradeAddress/ram:LineThree</t>
  </si>
  <si>
    <t>//rsm:CIIHSupplyChainTradeTransaction/ram:ApplicableCIIHSupplyChainTradeSettlement/ram:InvoiceeCITradeParty/ram:PostalCITradeAddress/ram:CountryID</t>
  </si>
  <si>
    <t>//rsm:CIIHSupplyChainTradeTransaction/ram:ApplicableCIIHSupplyChainTradeSettlement/ram:InvoiceeCITradeParty/ram:EndPointURICIUniversalCommunication</t>
  </si>
  <si>
    <t>//rsm:CIIHSupplyChainTradeTransaction/ram:ApplicableCIIHSupplyChainTradeSettlement/ram:InvoiceeCITradeParty/ram:EndPointURICIUniversalCommunication/ram:ChannelCode</t>
  </si>
  <si>
    <t>//rsm:CIIHSupplyChainTradeTransaction/ram:ApplicableCIIHSupplyChainTradeSettlement/ram:InvoiceeCITradeParty/ram:EndPointURICIUniversalCommunication/ram:CompleteNumber</t>
  </si>
  <si>
    <t>//rsm:CIIHSupplyChainTradeTransaction/ram:ApplicableCIIHSupplyChainTradeSettlement/ram:PayeeCITradeParty</t>
  </si>
  <si>
    <t>//rsm:CIIHSupplyChainTradeTransaction/ram:ApplicableCIIHSupplyChainTradeSettlement/ram:PayeeCITradeParty/ram:ID</t>
  </si>
  <si>
    <t>//rsm:CIIHSupplyChainTradeTransaction/ram:ApplicableCIIHSupplyChainTradeSettlement/ram:PayeeCITradeParty/ram:GlobalID</t>
  </si>
  <si>
    <t>//rsm:CIIHSupplyChainTradeTransaction/ram:ApplicableCIIHSupplyChainTradeSettlement/ram:PayeeCITradeParty/ram:Name</t>
  </si>
  <si>
    <t>//rsm:CIIHSupplyChainTradeTransaction/ram:ApplicableCIIHSupplyChainTradeSettlement/ram:PayeeCITradeParty/ram:DefinedCITradeContact</t>
  </si>
  <si>
    <t>//rsm:CIIHSupplyChainTradeTransaction/ram:ApplicableCIIHSupplyChainTradeSettlement/ram:PayeeCITradeParty/ram:DefinedCITradeContact/ram:ID</t>
  </si>
  <si>
    <t>//rsm:CIIHSupplyChainTradeTransaction/ram:ApplicableCIIHSupplyChainTradeSettlement/ram:PayeeCITradeParty/ram:DefinedCITradeContact/ram:PersonName</t>
  </si>
  <si>
    <t>//rsm:CIIHSupplyChainTradeTransaction/ram:ApplicableCIIHSupplyChainTradeSettlement/ram:PayeeCITradeParty/ram:DefinedCITradeContact/ram:DepartmentName</t>
  </si>
  <si>
    <t>//rsm:CIIHSupplyChainTradeTransaction/ram:ApplicableCIIHSupplyChainTradeSettlement/ram:PayeeCITradeParty/ram:DefinedCITradeContact/ram:PersonID</t>
  </si>
  <si>
    <t>//rsm:CIIHSupplyChainTradeTransaction/ram:ApplicableCIIHSupplyChainTradeSettlement/ram:PayeeCITradeParty/ram:DefinedCITradeContact/ram:TelephoneCIUniversalCommunication</t>
  </si>
  <si>
    <t>//rsm:CIIHSupplyChainTradeTransaction/ram:ApplicableCIIHSupplyChainTradeSettlement/ram:PayeeCITradeParty/ram:DefinedCITradeContact/ram:TelephoneCIUniversalCommunication/ram:CompleteNumber</t>
  </si>
  <si>
    <t>//rsm:CIIHSupplyChainTradeTransaction/ram:ApplicableCIIHSupplyChainTradeSettlement/ram:PayeeCITradeParty/ram:DefinedCITradeContact/ram:FaxCIUniversalCommunication</t>
  </si>
  <si>
    <t>//rsm:CIIHSupplyChainTradeTransaction/ram:ApplicableCIIHSupplyChainTradeSettlement/ram:PayeeCITradeParty/ram:DefinedCITradeContact/ram:FaxCIUniversalCommunication/ram:CompleteNumber</t>
  </si>
  <si>
    <t>//rsm:CIIHSupplyChainTradeTransaction/ram:ApplicableCIIHSupplyChainTradeSettlement/ram:PayeeCITradeParty/ram:DefinedCITradeContact/ram:EmailURICIUniversalCommunication</t>
  </si>
  <si>
    <t>//rsm:CIIHSupplyChainTradeTransaction/ram:ApplicableCIIHSupplyChainTradeSettlement/ram:PayeeCITradeParty/ram:DefinedCITradeContact/ram:EmailURICIUniversalCommunication/ram:URIID</t>
  </si>
  <si>
    <t>//rsm:CIIHSupplyChainTradeTransaction/ram:ApplicableCIIHSupplyChainTradeSettlement/ram:PayeeCITradeParty/ram:PostalCITradeAddress</t>
  </si>
  <si>
    <t>//rsm:CIIHSupplyChainTradeTransaction/ram:ApplicableCIIHSupplyChainTradeSettlement/ram:PayeeCITradeParty/ram:PostalCITradeAddress/ram:PostcodeCode</t>
  </si>
  <si>
    <t>//rsm:CIIHSupplyChainTradeTransaction/ram:ApplicableCIIHSupplyChainTradeSettlement/ram:PayeeCITradeParty/ram:PostalCITradeAddress/ram:LineOne</t>
  </si>
  <si>
    <t>//rsm:CIIHSupplyChainTradeTransaction/ram:ApplicableCIIHSupplyChainTradeSettlement/ram:PayeeCITradeParty/ram:PostalCITradeAddress/ram:LineTwo</t>
  </si>
  <si>
    <t>//rsm:CIIHSupplyChainTradeTransaction/ram:ApplicableCIIHSupplyChainTradeSettlement/ram:PayeeCITradeParty/ram:PostalCITradeAddress/ram:LineThree</t>
  </si>
  <si>
    <t>//rsm:CIIHSupplyChainTradeTransaction/ram:ApplicableCIIHSupplyChainTradeSettlement/ram:PayeeCITradeParty/ram:PostalCITradeAddress/ram:CountryID</t>
  </si>
  <si>
    <t>//rsm:CIIHSupplyChainTradeTransaction/ram:ApplicableCIIHSupplyChainTradeSettlement/ram:PayerCITradeParty</t>
  </si>
  <si>
    <t>//rsm:CIIHSupplyChainTradeTransaction/ram:ApplicableCIIHSupplyChainTradeSettlement/ram:PayerCITradeParty/ram:ID</t>
  </si>
  <si>
    <t>//rsm:CIIHSupplyChainTradeTransaction/ram:ApplicableCIIHSupplyChainTradeSettlement/ram:PayerCITradeParty/ram:GlobalID</t>
  </si>
  <si>
    <t>//rsm:CIIHSupplyChainTradeTransaction/ram:ApplicableCIIHSupplyChainTradeSettlement/ram:PayerCITradeParty/ram:Name</t>
  </si>
  <si>
    <t>//rsm:CIIHSupplyChainTradeTransaction/ram:ApplicableCIIHSupplyChainTradeSettlement/ram:PayerCITradeParty/ram:DefinedCITradeContact</t>
  </si>
  <si>
    <t>//rsm:CIIHSupplyChainTradeTransaction/ram:ApplicableCIIHSupplyChainTradeSettlement/ram:PayerCITradeParty/ram:DefinedCITradeContact/ram:ID</t>
  </si>
  <si>
    <t>//rsm:CIIHSupplyChainTradeTransaction/ram:ApplicableCIIHSupplyChainTradeSettlement/ram:PayerCITradeParty/ram:DefinedCITradeContact/ram:PersonName</t>
  </si>
  <si>
    <t>//rsm:CIIHSupplyChainTradeTransaction/ram:ApplicableCIIHSupplyChainTradeSettlement/ram:PayerCITradeParty/ram:DefinedCITradeContact/ram:DepartmentName</t>
  </si>
  <si>
    <t>//rsm:CIIHSupplyChainTradeTransaction/ram:ApplicableCIIHSupplyChainTradeSettlement/ram:PayerCITradeParty/ram:DefinedCITradeContact/ram:PersonID</t>
  </si>
  <si>
    <t>//rsm:CIIHSupplyChainTradeTransaction/ram:ApplicableCIIHSupplyChainTradeSettlement/ram:PayerCITradeParty/ram:DefinedCITradeContact/ram:TelephoneCIUniversalCommunication</t>
  </si>
  <si>
    <t>//rsm:CIIHSupplyChainTradeTransaction/ram:ApplicableCIIHSupplyChainTradeSettlement/ram:PayerCITradeParty/ram:DefinedCITradeContact/ram:TelephoneCIUniversalCommunication/ram:CompleteNumber</t>
  </si>
  <si>
    <t>//rsm:CIIHSupplyChainTradeTransaction/ram:ApplicableCIIHSupplyChainTradeSettlement/ram:PayerCITradeParty/ram:DefinedCITradeContact/ram:FaxCIUniversalCommunication</t>
  </si>
  <si>
    <t>//rsm:CIIHSupplyChainTradeTransaction/ram:ApplicableCIIHSupplyChainTradeSettlement/ram:PayerCITradeParty/ram:DefinedCITradeContact/ram:FaxCIUniversalCommunication/ram:CompleteNumber</t>
  </si>
  <si>
    <t>//rsm:CIIHSupplyChainTradeTransaction/ram:ApplicableCIIHSupplyChainTradeSettlement/ram:PayerCITradeParty/ram:DefinedCITradeContact/ram:EmailURICIUniversalCommunication</t>
  </si>
  <si>
    <t>//rsm:CIIHSupplyChainTradeTransaction/ram:ApplicableCIIHSupplyChainTradeSettlement/ram:PayerCITradeParty/ram:DefinedCITradeContact/ram:EmailURICIUniversalCommunication/ram:URIID</t>
  </si>
  <si>
    <t>//rsm:CIIHSupplyChainTradeTransaction/ram:ApplicableCIIHSupplyChainTradeSettlement/ram:PayerCITradeParty/ram:PostalCITradeAddress</t>
  </si>
  <si>
    <t>//rsm:CIIHSupplyChainTradeTransaction/ram:ApplicableCIIHSupplyChainTradeSettlement/ram:PayerCITradeParty/ram:PostalCITradeAddress/ram:PostcodeCode</t>
  </si>
  <si>
    <t>//rsm:CIIHSupplyChainTradeTransaction/ram:ApplicableCIIHSupplyChainTradeSettlement/ram:PayerCITradeParty/ram:PostalCITradeAddress/ram:LineOne</t>
  </si>
  <si>
    <t>//rsm:CIIHSupplyChainTradeTransaction/ram:ApplicableCIIHSupplyChainTradeSettlement/ram:PayerCITradeParty/ram:PostalCITradeAddress/ram:LineTwo</t>
  </si>
  <si>
    <t>//rsm:CIIHSupplyChainTradeTransaction/ram:ApplicableCIIHSupplyChainTradeSettlement/ram:PayerCITradeParty/ram:PostalCITradeAddress/ram:LineThree</t>
  </si>
  <si>
    <t>//rsm:CIIHSupplyChainTradeTransaction/ram:ApplicableCIIHSupplyChainTradeSettlement/ram:PayerCITradeParty/ram:PostalCITradeAddress/ram:CountryID</t>
  </si>
  <si>
    <t>//rsm:CIIHSupplyChainTradeTransaction/ram:ApplicableCIIHSupplyChainTradeSettlement/ram:InvoiceApplicableCITradeCurrencyExchange</t>
  </si>
  <si>
    <t>//rsm:CIIHSupplyChainTradeTransaction/ram:ApplicableCIIHSupplyChainTradeSettlement/ram:InvoiceApplicableCITradeCurrencyExchange/ram:SourceCurrencyCode</t>
  </si>
  <si>
    <t>//rsm:CIIHSupplyChainTradeTransaction/ram:ApplicableCIIHSupplyChainTradeSettlement/ram:InvoiceApplicableCITradeCurrencyExchange/ram:TargetCurrencyCode</t>
  </si>
  <si>
    <t>//rsm:CIIHSupplyChainTradeTransaction/ram:ApplicableCIIHSupplyChainTradeSettlement/ram:InvoiceApplicableCITradeCurrencyExchange/ram:ConversionRate</t>
  </si>
  <si>
    <t>//rsm:CIIHSupplyChainTradeTransaction/ram:ApplicableCIIHSupplyChainTradeSettlement/ram:InvoiceApplicableCITradeCurrencyExchange/ram:ConversionRateDateTime</t>
  </si>
  <si>
    <t>//rsm:CIIHSupplyChainTradeTransaction/ram:ApplicableCIIHSupplyChainTradeSettlement/ram:PaymentApplicableCITradeCurrencyExchange</t>
  </si>
  <si>
    <t>//rsm:CIIHSupplyChainTradeTransaction/ram:ApplicableCIIHSupplyChainTradeSettlement/ram:PaymentApplicableCITradeCurrencyExchange/ram:SourceCurrencyCode</t>
  </si>
  <si>
    <t>//rsm:CIIHSupplyChainTradeTransaction/ram:ApplicableCIIHSupplyChainTradeSettlement/ram:PaymentApplicableCITradeCurrencyExchange/ram:TargetCurrencyCode</t>
  </si>
  <si>
    <t>//rsm:CIIHSupplyChainTradeTransaction/ram:ApplicableCIIHSupplyChainTradeSettlement/ram:PaymentApplicableCITradeCurrencyExchange/ram:ConversionRate</t>
  </si>
  <si>
    <t>//rsm:CIIHSupplyChainTradeTransaction/ram:ApplicableCIIHSupplyChainTradeSettlement/ram:PaymentApplicableCITradeCurrencyExchange/ram:ConversionRateDateTime</t>
  </si>
  <si>
    <t>//rsm:CIIHSupplyChainTradeTransaction/ram:ApplicableCIIHSupplyChainTradeSettlement/ram:SpecifiedCITradeSettlementPaymentMeans</t>
  </si>
  <si>
    <t>//rsm:CIIHSupplyChainTradeTransaction/ram:ApplicableCIIHSupplyChainTradeSettlement/ram:SpecifiedCITradeSettlementPaymentMeans/ram:TypeCode</t>
  </si>
  <si>
    <t>//rsm:CIIHSupplyChainTradeTransaction/ram:ApplicableCIIHSupplyChainTradeSettlement/ram:SpecifiedCITradeSettlementPaymentMeans/ram:Information</t>
  </si>
  <si>
    <t>//rsm:CIIHSupplyChainTradeTransaction/ram:ApplicableCIIHSupplyChainTradeSettlement/ram:SpecifiedCITradeSettlementPaymentMeans/ram:PaidAmount</t>
  </si>
  <si>
    <t>//rsm:CIIHSupplyChainTradeTransaction/ram:ApplicableCIIHSupplyChainTradeSettlement/ram:SpecifiedCITradeSettlementPaymentMeans/ram:PayeePartyCICreditorFinancialAccount</t>
  </si>
  <si>
    <t>//rsm:CIIHSupplyChainTradeTransaction/ram:ApplicableCIIHSupplyChainTradeSettlement/ram:SpecifiedCITradeSettlementPaymentMeans/ram:PayeePartyCICreditorFinancialAccount/ram:AccountName</t>
  </si>
  <si>
    <t>//rsm:CIIHSupplyChainTradeTransaction/ram:ApplicableCIIHSupplyChainTradeSettlement/ram:SpecifiedCITradeSettlementPaymentMeans/ram:PayeePartyCICreditorFinancialAccount/ram:ProprietaryID</t>
  </si>
  <si>
    <t>//rsm:CIIHSupplyChainTradeTransaction/ram:ApplicableCIIHSupplyChainTradeSettlement/ram:SpecifiedCITradeSettlementPaymentMeans/ram:PayeePartyCICreditorFinancialAccount/ram:TypeCode</t>
  </si>
  <si>
    <t>//rsm:CIIHSupplyChainTradeTransaction/ram:ApplicableCIIHSupplyChainTradeSettlement/ram:SpecifiedCITradeSettlementPaymentMeans/ram:PayeeSpecifiedCICreditorFinancialInstitution</t>
  </si>
  <si>
    <t>//rsm:CIIHSupplyChainTradeTransaction/ram:ApplicableCIIHSupplyChainTradeSettlement/ram:SpecifiedCITradeSettlementPaymentMeans/ram:PayeeSpecifiedCICreditorFinancialInstitution/ram:Name</t>
  </si>
  <si>
    <t>//rsm:CIIHSupplyChainTradeTransaction/ram:ApplicableCIIHSupplyChainTradeSettlement/ram:SpecifiedCITradeSettlementPaymentMeans/ram:PayeeSpecifiedCICreditorFinancialInstitution/ram:JapanFinancialInstitutionCommonID</t>
  </si>
  <si>
    <t>//rsm:CIIHSupplyChainTradeTransaction/ram:ApplicableCIIHSupplyChainTradeSettlement/ram:SpecifiedCITradeSettlementPaymentMeans/ram:PayeeSpecifiedCICreditorFinancialInstitution/ram:Sub-DivisionBranchFinancialInstitution</t>
  </si>
  <si>
    <t>//rsm:CIIHSupplyChainTradeTransaction/ram:ApplicableCIIHSupplyChainTradeSettlement/ram:SpecifiedCITradeSettlementPaymentMeans/ram:PayeeSpecifiedCICreditorFinancialInstitution/ram:Sub-DivisionBranchFinancialInstitution/ram:ID</t>
  </si>
  <si>
    <t>//rsm:CIIHSupplyChainTradeTransaction/ram:ApplicableCIIHSupplyChainTradeSettlement/ram:SpecifiedCITradeSettlementPaymentMeans/ram:PayeeSpecifiedCICreditorFinancialInstitution/ram:Sub-DivisionBranchFinancialInstitution/ram:Name</t>
  </si>
  <si>
    <t>//rsm:CIIHSupplyChainTradeTransaction/ram:ApplicableCIIHSupplyChainTradeSettlement/ram:SpecifiedCITradeSettlementPaymentMeans/ram:ApplicableTradeSettlementFinancialCard</t>
  </si>
  <si>
    <t>//rsm:CIIHSupplyChainTradeTransaction/ram:ApplicableCIIHSupplyChainTradeSettlement/ram:SpecifiedCITradeSettlementPaymentMeans/ram:ApplicableTradeSettlementFinancialCard/ram:ID</t>
  </si>
  <si>
    <t>//rsm:CIIHSupplyChainTradeTransaction/ram:ApplicableCIIHSupplyChainTradeSettlement/ram:SpecifiedCITradeSettlementPaymentMeans/ram:ApplicableTradeSettlementFinancialCard/ram:TypeCode</t>
  </si>
  <si>
    <t>//rsm:CIIHSupplyChainTradeTransaction/ram:ApplicableCIIHSupplyChainTradeSettlement/ram:SpecifiedCITradeSettlementPaymentMeans/ram:ApplicableTradeSettlementFinancialCard/ram:CardholderName</t>
  </si>
  <si>
    <t>//rsm:CIIHSupplyChainTradeTransaction/ram:ApplicableCIIHSupplyChainTradeSettlement/ram:SpecifiedCITradeSettlementPaymentMeans/ram:ApplicableTradeSettlementFinancialCard/ram:IssuingCompanyName</t>
  </si>
  <si>
    <t>//rsm:CIIHSupplyChainTradeTransaction/ram:ApplicableCIIHSupplyChainTradeSettlement/ram:ApplicableCITradeTax</t>
  </si>
  <si>
    <t>//rsm:CIIHSupplyChainTradeTransaction/ram:ApplicableCIIHSupplyChainTradeSettlement/ram:ApplicableCITradeTax/ram:CalculatedAmount</t>
  </si>
  <si>
    <t>//rsm:CIIHSupplyChainTradeTransaction/ram:ApplicableCIIHSupplyChainTradeSettlement/ram:ApplicableCITradeTax/ram:CategoryCode</t>
  </si>
  <si>
    <t>//rsm:CIIHSupplyChainTradeTransaction/ram:ApplicableCIIHSupplyChainTradeSettlement/ram:ApplicableCITradeTax/ram:CategoryName</t>
  </si>
  <si>
    <t>//rsm:CIIHSupplyChainTradeTransaction/ram:ApplicableCIIHSupplyChainTradeSettlement/ram:ApplicableCITradeTax/ram:RateApplicablePercent</t>
  </si>
  <si>
    <t>//rsm:CIIHSupplyChainTradeTransaction/ram:ApplicableCIIHSupplyChainTradeSettlement/ram:ApplicableCITradeTax/ram:CalculationMethodCode</t>
  </si>
  <si>
    <t>//rsm:CIIHSupplyChainTradeTransaction/ram:ApplicableCIIHSupplyChainTradeSettlement/ram:ApplicableCITradeTax/ram:LocalTaxSystemID</t>
  </si>
  <si>
    <t>//rsm:CIIHSupplyChainTradeTransaction/ram:ApplicableCIIHSupplyChainTradeSettlement/ram:BillingCISpecifiedPeriod</t>
  </si>
  <si>
    <t>//rsm:CIIHSupplyChainTradeTransaction/ram:ApplicableCIIHSupplyChainTradeSettlement/ram:BillingCISpecifiedPeriod/ram:StartDateTime</t>
  </si>
  <si>
    <t>//rsm:CIIHSupplyChainTradeTransaction/ram:ApplicableCIIHSupplyChainTradeSettlement/ram:BillingCISpecifiedPeriod/ram:EndDateTime</t>
  </si>
  <si>
    <t>//rsm:CIIHSupplyChainTradeTransaction/ram:ApplicableCIIHSupplyChainTradeSettlement/ram:SpecifiedCITradePaymentTerms</t>
  </si>
  <si>
    <t>//rsm:CIIHSupplyChainTradeTransaction/ram:ApplicableCIIHSupplyChainTradeSettlement/ram:SpecifiedCITradePaymentTerms/ram:ID</t>
  </si>
  <si>
    <t>//rsm:CIIHSupplyChainTradeTransaction/ram:ApplicableCIIHSupplyChainTradeSettlement/ram:SpecifiedCITradePaymentTerms/ram:Description</t>
  </si>
  <si>
    <t>//rsm:CIIHSupplyChainTradeTransaction/ram:ApplicableCIIHSupplyChainTradeSettlement/ram:SpecifiedCITradePaymentTerms/ram:DueDateDateTime</t>
  </si>
  <si>
    <t>//rsm:CIIHSupplyChainTradeTransaction/ram:ApplicableCIIHSupplyChainTradeSettlement/ram:SpecifiedCITradePaymentTerms/ram:TypeCode</t>
  </si>
  <si>
    <t>//rsm:CIIHSupplyChainTradeTransaction/ram:ApplicableCIIHSupplyChainTradeSettlement/ram:SpecifiedCITradePaymentTerms/ram:InstructedAmount</t>
  </si>
  <si>
    <t>//rsm:CIIHSupplyChainTradeTransaction/ram:ApplicableCIIHSupplyChainTradeSettlement/ram:SpecifiedCIIHTradeSettlementMonetarySummation</t>
  </si>
  <si>
    <t>//rsm:CIIHSupplyChainTradeTransaction/ram:ApplicableCIIHSupplyChainTradeSettlement/ram:SpecifiedCIIHTradeSettlementMonetarySummation/ram:TaxBasisTotalAmount</t>
  </si>
  <si>
    <t>//rsm:CIIHSupplyChainTradeTransaction/ram:ApplicableCIIHSupplyChainTradeSettlement/ram:SpecifiedCIIHTradeSettlementMonetarySummation/ram:TaxTotalAmount</t>
  </si>
  <si>
    <t>//rsm:CIIHSupplyChainTradeTransaction/ram:ApplicableCIIHSupplyChainTradeSettlement/ram:SpecifiedCIIHTradeSettlementMonetarySummation/ram:GrandTotalAmount</t>
  </si>
  <si>
    <t>//rsm:CIIHSupplyChainTradeTransaction/ram:ApplicableCIIHSupplyChainTradeSettlement/ram:SpecifiedCIIHTradeSettlementMonetarySummation/ram:TotalPrepaidAmount</t>
  </si>
  <si>
    <t>//rsm:CIIHSupplyChainTradeTransaction/ram:ApplicableCIIHSupplyChainTradeSettlement/ram:SpecifiedCIIHTradeSettlementMonetarySummation/ram:DuePayableAmount</t>
  </si>
  <si>
    <t>//rsm:CIIHSupplyChainTradeTransaction/ram:ApplicableCIIHSupplyChainTradeSettlement/ram:SpecifiedCIIHTradeSettlementMonetarySummation/ram:NetLineTotalAmount</t>
  </si>
  <si>
    <t>//rsm:CIIHSupplyChainTradeTransaction/ram:ApplicableCIIHSupplyChainTradeSettlement/ram:SpecifiedCIIHTradeSettlementMonetarySummation/ram:IncludingTaxesLineTotalAmount</t>
  </si>
  <si>
    <t>//rsm:CIIHSupplyChainTradeTransaction/ram:ApplicableCIIHSupplyChainTradeSettlement/ram:SpecifiedCIFinancialAdjustment</t>
  </si>
  <si>
    <t>//rsm:CIIHSupplyChainTradeTransaction/ram:ApplicableCIIHSupplyChainTradeSettlement/ram:SpecifiedCIFinancialAdjustment/ram:ReasonCode</t>
  </si>
  <si>
    <t>//rsm:CIIHSupplyChainTradeTransaction/ram:ApplicableCIIHSupplyChainTradeSettlement/ram:SpecifiedCIFinancialAdjustment/ram:Reason</t>
  </si>
  <si>
    <t>//rsm:CIIHSupplyChainTradeTransaction/ram:ApplicableCIIHSupplyChainTradeSettlement/ram:SpecifiedCIFinancialAdjustment/ram:ActualAmount</t>
  </si>
  <si>
    <t>//rsm:CIIHSupplyChainTradeTransaction/ram:ApplicableCIIHSupplyChainTradeSettlement/ram:SpecifiedCIFinancialAdjustment/ram:DirectionCode</t>
  </si>
  <si>
    <t>//rsm:CIIHSupplyChainTradeTransaction/ram:ApplicableCIIHSupplyChainTradeSettlement/ram:SpecifiedCIFinancialAdjustment/ram:InvoiceReferenceCIReferencedDocument</t>
  </si>
  <si>
    <t>//rsm:CIIHSupplyChainTradeTransaction/ram:ApplicableCIIHSupplyChainTradeSettlement/ram:SpecifiedCIFinancialAdjustment/ram:InvoiceReferenceCIReferencedDocument/ram:IssuerAssignedID</t>
  </si>
  <si>
    <t>//rsm:CIIHSupplyChainTradeTransaction/ram:ApplicableCIIHSupplyChainTradeSettlement/ram:SpecifiedCIFinancialAdjustment/ram:InvoiceReferenceCIReferencedDocument/ram:IssueDateTime</t>
  </si>
  <si>
    <t>//rsm:CIIHSupplyChainTradeTransaction/ram:ApplicableCIIHSupplyChainTradeSettlement/ram:SpecifiedCIFinancialAdjustment/ram:InvoiceReferenceCIReferencedDocument/ram:ReferenceTypeCode</t>
  </si>
  <si>
    <t>//rsm:CIIHSupplyChainTradeTransaction/ram:ApplicableCIIHSupplyChainTradeSettlement/ram:SpecifiedCIFinancialAdjustment/ram:InvoiceReferenceCIReferencedDocument/ram:RevisionID</t>
  </si>
  <si>
    <t>//rsm:CIIHSupplyChainTradeTransaction/ram:ApplicableCIIHSupplyChainTradeSettlement/ram:SpecifiedCIFinancialAdjustment/ram:InvoiceReferenceCIReferencedDocument/ram:TypeCode</t>
  </si>
  <si>
    <t>//rsm:CIIHSupplyChainTradeTransaction/ram:ApplicableCIIHSupplyChainTradeSettlement/ram:SpecifiedCIFinancialAdjustment/ram:InvoiceReferenceCIReferencedDocument/ram:SubtypeCode</t>
  </si>
  <si>
    <t>//rsm:CIIHSupplyChainTradeTransaction/ram:ApplicableCIIHSupplyChainTradeSettlement/ram:SpecifiedCIFinancialAdjustment/ram:RelatedCITradeTax</t>
  </si>
  <si>
    <t>//rsm:CIIHSupplyChainTradeTransaction/ram:ApplicableCIIHSupplyChainTradeSettlement/ram:SpecifiedCIFinancialAdjustment/ram:RelatedCITradeTax/ram:CalculatedAmount</t>
  </si>
  <si>
    <t>//rsm:CIIHSupplyChainTradeTransaction/ram:ApplicableCIIHSupplyChainTradeSettlement/ram:SpecifiedCIFinancialAdjustment/ram:RelatedCITradeTax/ram:CalculatedRate</t>
  </si>
  <si>
    <t>//rsm:CIIHSupplyChainTradeTransaction/ram:ApplicableCIIHSupplyChainTradeSettlement/ram:SpecifiedCIFinancialAdjustment/ram:RelatedCITradeTax/ram:CategoryCode</t>
  </si>
  <si>
    <t>//rsm:CIIHSupplyChainTradeTransaction/ram:ApplicableCIIHSupplyChainTradeSettlement/ram:SpecifiedAdvancePayment</t>
  </si>
  <si>
    <t>//rsm:CIIHSupplyChainTradeTransaction/ram:ApplicableCIIHSupplyChainTradeSettlement/ram:SpecifiedAdvancePayment/ram:PaidAmount</t>
  </si>
  <si>
    <t>//rsm:CIIHSupplyChainTradeTransaction/ram:ApplicableCIIHSupplyChainTradeSettlement/ram:SpecifiedAdvancePayment/ram:ReceivedDateTime</t>
  </si>
  <si>
    <t>//rsm:CIIHSupplyChainTradeTransaction/ram:ApplicableCIIHSupplyChainTradeSettlement/ram:SpecifiedAdvancePayment/ram:IdentifiedCITradePaymentTerms</t>
  </si>
  <si>
    <t>//rsm:CIIHSupplyChainTradeTransaction/ram:ApplicableCIIHSupplyChainTradeSettlement/ram:SpecifiedAdvancePayment/ram:IdentifiedCITradePaymentTerms/ram:TypeCode</t>
  </si>
  <si>
    <t>//rsm:CIIHSupplyChainTradeTransaction/ram:ApplicableCIIHSupplyChainTradeSettlement/ram:OutstandingSpecifiedCIIHTradeSettlementMonetarySummation</t>
  </si>
  <si>
    <t>//rsm:CIIHSupplyChainTradeTransaction/ram:ApplicableCIIHSupplyChainTradeSettlement/ram:OutstandingSpecifiedCIIHTradeSettlementMonetarySummation/ram:ChargeTotalAmount</t>
  </si>
  <si>
    <t>//rsm:CIIHSupplyChainTradeTransaction/ram:ApplicableCIIHSupplyChainTradeSettlement/ram:OutstandingSpecifiedCIIHTradeSettlementMonetarySummation/ram:AllowanceTotalAmount</t>
  </si>
  <si>
    <t>//rsm:CIIHSupplyChainTradeTransaction/ram:ApplicableCIIHSupplyChainTradeSettlement/ram:OutstandingSpecifiedCIIHTradeSettlementMonetarySummation/ram:GrandTotalAmount</t>
  </si>
  <si>
    <t>//rsm:CIIHSupplyChainTradeTransaction/ram:ApplicableCIIHSupplyChainTradeSettlement/ram:OutstandingSpecifiedCIIHTradeSettlementMonetarySummation/ram:TotalPrepaidAmount</t>
  </si>
  <si>
    <t>//rsm:CIIHSupplyChainTradeTransaction/ram:ApplicableCIIHSupplyChainTradeSettlement/ram:OutstandingSpecifiedCIIHTradeSettlementMonetarySummation/ram:DuePayableAmount</t>
  </si>
  <si>
    <t>//rsm:CIIHSupplyChainTradeTransaction/ram:ApplicableCIIHSupplyChainTradeSettlement/ram:OutstandingSpecifiedCIIHTradeSettlementMonetarySummation/ram:SpecifiedCIReferencedDocument</t>
  </si>
  <si>
    <t>//rsm:CIIHSupplyChainTradeTransaction/ram:ApplicableCIIHSupplyChainTradeSettlement/ram:OutstandingSpecifiedCIIHTradeSettlementMonetarySummation/ram:SpecifiedCIReferencedDocument/ram:IssuerAssignedID</t>
  </si>
  <si>
    <t>//rsm:CIIHSupplyChainTradeTransaction/ram:ApplicableCIIHSupplyChainTradeSettlement/ram:OutstandingSpecifiedCIIHTradeSettlementMonetarySummation/ram:SpecifiedCIReferencedDocument/ram:IssueDateTime</t>
  </si>
  <si>
    <t>//rsm:CIIHSupplyChainTradeTransaction/ram:ApplicableCIIHSupplyChainTradeSettlement/ram:OutstandingSpecifiedCIIHTradeSettlementMonetarySummation/ram:SpecifiedCIReferencedDocument/ram:ReferenceTypeCode</t>
  </si>
  <si>
    <t>//rsm:CIIHSupplyChainTradeTransaction/ram:ApplicableCIIHSupplyChainTradeSettlement/ram:OutstandingSpecifiedCIIHTradeSettlementMonetarySummation/ram:SpecifiedCIReferencedDocument/ram:RevisionID</t>
  </si>
  <si>
    <t>//rsm:CIIHSupplyChainTradeTransaction/ram:ApplicableCIIHSupplyChainTradeSettlement/ram:OutstandingSpecifiedCIIHTradeSettlementMonetarySummation/ram:SpecifiedCIReferencedDocument/ram:Information</t>
  </si>
  <si>
    <t>//rsm:CIIHSupplyChainTradeTransaction/ram:ApplicableCIIHSupplyChainTradeSettlement/ram:OutstandingSpecifiedCIIHTradeSettlementMonetarySummation/ram:SpecifiedCIReferencedDocument/ram:TypeCode</t>
  </si>
  <si>
    <t>//rsm:CIIHSupplyChainTradeTransaction/ram:ApplicableCIIHSupplyChainTradeSettlement/ram:OutstandingSpecifiedCIIHTradeSettlementMonetarySummation/ram:SpecifiedCIReferencedDocument/ram:AttachmentBinaryObject</t>
  </si>
  <si>
    <t>//rsm:CIIHSupplyChainTradeTransaction/ram:ApplicableCIIHSupplyChainTradeSettlement/ram:OutstandingSpecifiedCIIHTradeSettlementMonetarySummation/ram:SpecifiedCIReferencedDocument/ram:SubtypeCode</t>
  </si>
  <si>
    <t>//rsm:CIIHSupplyChainTradeTransaction/ram:IncludedCIILSupplyChainTradeLineItem</t>
  </si>
  <si>
    <t>//rsm:CIIHSupplyChainTradeTransaction/ram:IncludedCIILSupplyChainTradeLineItem/ram:AssociatedCIILDocumentLineDocument</t>
  </si>
  <si>
    <t>//rsm:CIIHSupplyChainTradeTransaction/ram:IncludedCIILSupplyChainTradeLineItem/ram:AssociatedCIILDocumentLineDocument/ram:LineID</t>
  </si>
  <si>
    <t>//rsm:CIIHSupplyChainTradeTransaction/ram:IncludedCIILSupplyChainTradeLineItem/ram:AssociatedCIILDocumentLineDocument/ram:CategoryCode</t>
  </si>
  <si>
    <t>//rsm:CIIHSupplyChainTradeTransaction/ram:IncludedCIILSupplyChainTradeLineItem/ram:AssociatedCIILDocumentLineDocument/ram:IncludedCINote</t>
  </si>
  <si>
    <t>//rsm:CIIHSupplyChainTradeTransaction/ram:IncludedCIILSupplyChainTradeLineItem/ram:AssociatedCIILDocumentLineDocument/ram:IncludedCINote/ram:Subject</t>
  </si>
  <si>
    <t>//rsm:CIIHSupplyChainTradeTransaction/ram:IncludedCIILSupplyChainTradeLineItem/ram:AssociatedCIILDocumentLineDocument/ram:IncludedCINote/ram:Content</t>
  </si>
  <si>
    <t>//rsm:CIIHSupplyChainTradeTransaction/ram:IncludedCIILSupplyChainTradeLineItem/ram:AssociatedCIILDocumentLineDocument/ram:IncludedCINote/ram:ID</t>
  </si>
  <si>
    <t>//rsm:CIIHSupplyChainTradeTransaction/ram:IncludedCIILSupplyChainTradeLineItem/ram:AssociatedCIILDocumentLineDocument/ram:ReferenceCIReferencedDocument</t>
  </si>
  <si>
    <t>//rsm:CIIHSupplyChainTradeTransaction/ram:IncludedCIILSupplyChainTradeLineItem/ram:AssociatedCIILDocumentLineDocument/ram:ReferenceCIReferencedDocument/ram:IssuerAssignedID</t>
  </si>
  <si>
    <t>//rsm:CIIHSupplyChainTradeTransaction/ram:IncludedCIILSupplyChainTradeLineItem/ram:AssociatedCIILDocumentLineDocument/ram:ReferenceCIReferencedDocument/ram:IssueDateTime</t>
  </si>
  <si>
    <t>//rsm:CIIHSupplyChainTradeTransaction/ram:IncludedCIILSupplyChainTradeLineItem/ram:AssociatedCIILDocumentLineDocument/ram:ReferenceCIReferencedDocument/ram:RevisionID</t>
  </si>
  <si>
    <t>//rsm:CIIHSupplyChainTradeTransaction/ram:IncludedCIILSupplyChainTradeLineItem/ram:AssociatedCIILDocumentLineDocument/ram:ReferenceCIReferencedDocument/ram:TypeCode</t>
  </si>
  <si>
    <t>//rsm:CIIHSupplyChainTradeTransaction/ram:IncludedCIILSupplyChainTradeLineItem/ram:AssociatedCIILDocumentLineDocument/ram:ReferenceCIReferencedDocument/ram:SubtypeCode</t>
  </si>
  <si>
    <t>//rsm:CIIHSupplyChainTradeTransaction/ram:IncludedCIILSupplyChainTradeLineItem/ram:SpecifiedCIILSupplyChainTradeAgreement</t>
  </si>
  <si>
    <t>//rsm:CIIHSupplyChainTradeTransaction/ram:IncludedCIILSupplyChainTradeLineItem/ram:SpecifiedCIILSupplyChainTradeAgreement/ram:SellerOrderReferencedCIReferencedDocument</t>
  </si>
  <si>
    <t>//rsm:CIIHSupplyChainTradeTransaction/ram:IncludedCIILSupplyChainTradeLineItem/ram:SpecifiedCIILSupplyChainTradeAgreement/ram:SellerOrderReferencedCIReferencedDocument/ram:IssuerAssignedID</t>
  </si>
  <si>
    <t>//rsm:CIIHSupplyChainTradeTransaction/ram:IncludedCIILSupplyChainTradeLineItem/ram:SpecifiedCIILSupplyChainTradeAgreement/ram:SellerOrderReferencedCIReferencedDocument/ram:RevisionID</t>
  </si>
  <si>
    <t>//rsm:CIIHSupplyChainTradeTransaction/ram:IncludedCIILSupplyChainTradeLineItem/ram:SpecifiedCIILSupplyChainTradeAgreement/ram:BuyerOrderReferencedCIReferencedDocument</t>
  </si>
  <si>
    <t>//rsm:CIIHSupplyChainTradeTransaction/ram:IncludedCIILSupplyChainTradeLineItem/ram:SpecifiedCIILSupplyChainTradeAgreement/ram:BuyerOrderReferencedCIReferencedDocument/ram:IssuerAssignedID</t>
  </si>
  <si>
    <t>//rsm:CIIHSupplyChainTradeTransaction/ram:IncludedCIILSupplyChainTradeLineItem/ram:SpecifiedCIILSupplyChainTradeAgreement/ram:BuyerOrderReferencedCIReferencedDocument/ram:RevisionID</t>
  </si>
  <si>
    <t>//rsm:CIIHSupplyChainTradeTransaction/ram:IncludedCIILSupplyChainTradeLineItem/ram:SpecifiedCIILSupplyChainTradeAgreement/ram:ContractReferencedCIReferencedDocument</t>
  </si>
  <si>
    <t>//rsm:CIIHSupplyChainTradeTransaction/ram:IncludedCIILSupplyChainTradeLineItem/ram:SpecifiedCIILSupplyChainTradeAgreement/ram:ContractReferencedCIReferencedDocument/ram:IssuerAssignedID</t>
  </si>
  <si>
    <t>//rsm:CIIHSupplyChainTradeTransaction/ram:IncludedCIILSupplyChainTradeLineItem/ram:SpecifiedCIILSupplyChainTradeAgreement/ram:ContractReferencedCIReferencedDocument/ram:RevisionID</t>
  </si>
  <si>
    <t>//rsm:CIIHSupplyChainTradeTransaction/ram:IncludedCIILSupplyChainTradeLineItem/ram:SpecifiedCIILSupplyChainTradeDelivery</t>
  </si>
  <si>
    <t>//rsm:CIIHSupplyChainTradeTransaction/ram:IncludedCIILSupplyChainTradeLineItem/ram:SpecifiedCIILSupplyChainTradeDelivery/ram:ShipToCITradeParty</t>
  </si>
  <si>
    <t>//rsm:CIIHSupplyChainTradeTransaction/ram:IncludedCIILSupplyChainTradeLineItem/ram:SpecifiedCIILSupplyChainTradeDelivery/ram:ShipToCITradeParty/ram:ID</t>
  </si>
  <si>
    <t>//rsm:CIIHSupplyChainTradeTransaction/ram:IncludedCIILSupplyChainTradeLineItem/ram:SpecifiedCIILSupplyChainTradeDelivery/ram:ShipToCITradeParty/ram:GlobalID</t>
  </si>
  <si>
    <t>//rsm:CIIHSupplyChainTradeTransaction/ram:IncludedCIILSupplyChainTradeLineItem/ram:SpecifiedCIILSupplyChainTradeDelivery/ram:ShipToCITradeParty/ram:Name</t>
  </si>
  <si>
    <t>//rsm:CIIHSupplyChainTradeTransaction/ram:IncludedCIILSupplyChainTradeLineItem/ram:SpecifiedCIILSupplyChainTradeDelivery/ram:ShipToCITradeParty/ram:PostalCITradeAddress</t>
  </si>
  <si>
    <t>//rsm:CIIHSupplyChainTradeTransaction/ram:IncludedCIILSupplyChainTradeLineItem/ram:SpecifiedCIILSupplyChainTradeDelivery/ram:ShipToCITradeParty/ram:PostalCITradeAddress/ram:PostcodeCode</t>
  </si>
  <si>
    <t>//rsm:CIIHSupplyChainTradeTransaction/ram:IncludedCIILSupplyChainTradeLineItem/ram:SpecifiedCIILSupplyChainTradeDelivery/ram:ShipToCITradeParty/ram:PostalCITradeAddress/ram:LineOne</t>
  </si>
  <si>
    <t>//rsm:CIIHSupplyChainTradeTransaction/ram:IncludedCIILSupplyChainTradeLineItem/ram:SpecifiedCIILSupplyChainTradeDelivery/ram:ShipToCITradeParty/ram:PostalCITradeAddress/ram:LineTwo</t>
  </si>
  <si>
    <t>//rsm:CIIHSupplyChainTradeTransaction/ram:IncludedCIILSupplyChainTradeLineItem/ram:SpecifiedCIILSupplyChainTradeDelivery/ram:ShipToCITradeParty/ram:PostalCITradeAddress/ram:LineThree</t>
  </si>
  <si>
    <t>//rsm:CIIHSupplyChainTradeTransaction/ram:IncludedCIILSupplyChainTradeLineItem/ram:SpecifiedCIILSupplyChainTradeDelivery/ram:ShipToCITradeParty/ram:PostalCITradeAddress/ram:CountryID</t>
  </si>
  <si>
    <t>//rsm:CIIHSupplyChainTradeTransaction/ram:IncludedCIILSupplyChainTradeLineItem/ram:SpecifiedCIILSupplyChainTradeDelivery/ram:ActualDeliveryCISupplyChainEvent</t>
  </si>
  <si>
    <t>//rsm:CIIHSupplyChainTradeTransaction/ram:IncludedCIILSupplyChainTradeLineItem/ram:SpecifiedCIILSupplyChainTradeDelivery/ram:ActualDeliveryCISupplyChainEvent/ram:OccurrenceDateTime</t>
  </si>
  <si>
    <t>//rsm:CIIHSupplyChainTradeTransaction/ram:IncludedCIILSupplyChainTradeLineItem/ram:SpecifiedCIILSupplyChainTradeDelivery/ram:DespatchAdviceReferencedCIReferencedDocument</t>
  </si>
  <si>
    <t>//rsm:CIIHSupplyChainTradeTransaction/ram:IncludedCIILSupplyChainTradeLineItem/ram:SpecifiedCIILSupplyChainTradeDelivery/ram:DespatchAdviceReferencedCIReferencedDocument/ram:IssuerAssignedID</t>
  </si>
  <si>
    <t>//rsm:CIIHSupplyChainTradeTransaction/ram:IncludedCIILSupplyChainTradeLineItem/ram:SpecifiedCIILSupplyChainTradeDelivery/ram:DespatchAdviceReferencedCIReferencedDocument/ram:RevisionID</t>
  </si>
  <si>
    <t>//rsm:CIIHSupplyChainTradeTransaction/ram:IncludedCIILSupplyChainTradeLineItem/ram:SpecifiedCIILSupplyChainTradeDelivery/ram:DespatchAdviceReferencedCIReferencedDocument/ram:TypeCode</t>
  </si>
  <si>
    <t>//rsm:CIIHSupplyChainTradeTransaction/ram:IncludedCIILSupplyChainTradeLineItem/ram:SpecifiedCIILSupplyChainTradeDelivery/ram:DespatchAdviceReferencedCIReferencedDocument/ram:CategoryCode</t>
  </si>
  <si>
    <t>//rsm:CIIHSupplyChainTradeTransaction/ram:IncludedCIILSupplyChainTradeLineItem/ram:SpecifiedCIILSupplyChainTradeDelivery/ram:DespatchAdviceReferencedCIReferencedDocument/ram:SubtypeCode</t>
  </si>
  <si>
    <t>//rsm:CIIHSupplyChainTradeTransaction/ram:IncludedCIILSupplyChainTradeLineItem/ram:SpecifiedCIILSupplyChainTradeDelivery/ram:ReceivingAdviceReferencedCIReferencedDocument</t>
  </si>
  <si>
    <t>//rsm:CIIHSupplyChainTradeTransaction/ram:IncludedCIILSupplyChainTradeLineItem/ram:SpecifiedCIILSupplyChainTradeDelivery/ram:ReceivingAdviceReferencedCIReferencedDocument/ram:IssuerAssignedID</t>
  </si>
  <si>
    <t>//rsm:CIIHSupplyChainTradeTransaction/ram:IncludedCIILSupplyChainTradeLineItem/ram:SpecifiedCIILSupplyChainTradeDelivery/ram:ReceivingAdviceReferencedCIReferencedDocument/ram:RevisionID</t>
  </si>
  <si>
    <t>//rsm:CIIHSupplyChainTradeTransaction/ram:IncludedCIILSupplyChainTradeLineItem/ram:SpecifiedCIILSupplyChainTradeDelivery/ram:ReceivingAdviceReferencedCIReferencedDocument/ram:TypeCode</t>
  </si>
  <si>
    <t>//rsm:CIIHSupplyChainTradeTransaction/ram:IncludedCIILSupplyChainTradeLineItem/ram:SpecifiedCIILSupplyChainTradeDelivery/ram:ReceivingAdviceReferencedCIReferencedDocument/ram:SubtypeCode</t>
  </si>
  <si>
    <t>//rsm:CIIHSupplyChainTradeTransaction/ram:IncludedCIILSupplyChainTradeLineItem/ram:SpecifiedCIILSupplyChainTradeSettlement</t>
  </si>
  <si>
    <t>//rsm:CIIHSupplyChainTradeTransaction/ram:IncludedCIILSupplyChainTradeLineItem/ram:SpecifiedCIILSupplyChainTradeSettlement/ram:DirectionCode</t>
  </si>
  <si>
    <t>//rsm:CIIHSupplyChainTradeTransaction/ram:IncludedCIILSupplyChainTradeLineItem/ram:SpecifiedCIILSupplyChainTradeSettlement/ram:SpecifiedCITradeAllowanceCharge[ram:ChargeIndicator/dt:Indicator=false()]</t>
  </si>
  <si>
    <t>//rsm:CIIHSupplyChainTradeTransaction/ram:IncludedCIILSupplyChainTradeLineItem/ram:SpecifiedCIILSupplyChainTradeSettlement/ram:SpecifiedCITradeAllowanceCharge[ram:ChargeIndicator/dt:Indicator=false()]/ram:ChargeIndicator</t>
  </si>
  <si>
    <t>//rsm:CIIHSupplyChainTradeTransaction/ram:IncludedCIILSupplyChainTradeLineItem/ram:SpecifiedCIILSupplyChainTradeSettlement/ram:SpecifiedCITradeAllowanceCharge[ram:ChargeIndicator/dt:Indicator=false()]/ram:CalculationPercent</t>
  </si>
  <si>
    <t>//rsm:CIIHSupplyChainTradeTransaction/ram:IncludedCIILSupplyChainTradeLineItem/ram:SpecifiedCIILSupplyChainTradeSettlement/ram:SpecifiedCITradeAllowanceCharge[ram:ChargeIndicator/dt:Indicator=false()]/ram:ActualAmount</t>
  </si>
  <si>
    <t>//rsm:CIIHSupplyChainTradeTransaction/ram:IncludedCIILSupplyChainTradeLineItem/ram:SpecifiedCIILSupplyChainTradeSettlement/ram:SpecifiedCITradeAllowanceCharge[ram:ChargeIndicator/dt:Indicator=false()]/ram:ReasonCode</t>
  </si>
  <si>
    <t>//rsm:CIIHSupplyChainTradeTransaction/ram:IncludedCIILSupplyChainTradeLineItem/ram:SpecifiedCIILSupplyChainTradeSettlement/ram:SpecifiedCITradeAllowanceCharge[ram:ChargeIndicator/dt:Indicator=false()]/ram:Reason</t>
  </si>
  <si>
    <t>//rsm:CIIHSupplyChainTradeTransaction/ram:IncludedCIILSupplyChainTradeLineItem/ram:SpecifiedCIILSupplyChainTradeSettlement/ram:SpecifiedCITradeAllowanceCharge[ram:ChargeIndicator/dt:Indicator=false()]/ram:BasisAmount</t>
  </si>
  <si>
    <t>//rsm:CIIHSupplyChainTradeTransaction/ram:IncludedCIILSupplyChainTradeLineItem/ram:SpecifiedCIILSupplyChainTradeSettlement/ram:SpecifiedCITradeAllowanceCharge[ram:ChargeIndicator/dt:Indicator=false()]/ram:CategoryCITradeTax</t>
  </si>
  <si>
    <t>//rsm:CIIHSupplyChainTradeTransaction/ram:IncludedCIILSupplyChainTradeLineItem/ram:SpecifiedCIILSupplyChainTradeSettlement/ram:SpecifiedCITradeAllowanceCharge[ram:ChargeIndicator/dt:Indicator=false()]/ram:CategoryCITradeTax/ram:CalculatedRate</t>
  </si>
  <si>
    <t>//rsm:CIIHSupplyChainTradeTransaction/ram:IncludedCIILSupplyChainTradeLineItem/ram:SpecifiedCIILSupplyChainTradeSettlement/ram:SpecifiedCITradeAllowanceCharge[ram:ChargeIndicator/dt:Indicator=false()]/ram:CategoryCITradeTax/ram:CategoryCode</t>
  </si>
  <si>
    <t>//rsm:CIIHSupplyChainTradeTransaction/ram:IncludedCIILSupplyChainTradeLineItem/ram:SpecifiedCIILSupplyChainTradeSettlement/ram:SpecifiedCITradeAllowanceCharge[ram:ChargeIndicator/dt:Indicator=true()]</t>
  </si>
  <si>
    <t>//rsm:CIIHSupplyChainTradeTransaction/ram:IncludedCIILSupplyChainTradeLineItem/ram:SpecifiedCIILSupplyChainTradeSettlement/ram:SpecifiedCITradeAllowanceCharge[ram:ChargeIndicator/dt:Indicator=true()]/ram:ChargeIndicator</t>
  </si>
  <si>
    <t>//rsm:CIIHSupplyChainTradeTransaction/ram:IncludedCIILSupplyChainTradeLineItem/ram:SpecifiedCIILSupplyChainTradeSettlement/ram:SpecifiedCITradeAllowanceCharge[ram:ChargeIndicator/dt:Indicator=true()]/ram:CalculationPercent</t>
  </si>
  <si>
    <t>//rsm:CIIHSupplyChainTradeTransaction/ram:IncludedCIILSupplyChainTradeLineItem/ram:SpecifiedCIILSupplyChainTradeSettlement/ram:SpecifiedCITradeAllowanceCharge[ram:ChargeIndicator/dt:Indicator=true()]/ram:ActualAmount</t>
  </si>
  <si>
    <t>//rsm:CIIHSupplyChainTradeTransaction/ram:IncludedCIILSupplyChainTradeLineItem/ram:SpecifiedCIILSupplyChainTradeSettlement/ram:SpecifiedCITradeAllowanceCharge[ram:ChargeIndicator/dt:Indicator=true()]/ram:ReasonCode</t>
  </si>
  <si>
    <t>//rsm:CIIHSupplyChainTradeTransaction/ram:IncludedCIILSupplyChainTradeLineItem/ram:SpecifiedCIILSupplyChainTradeSettlement/ram:SpecifiedCITradeAllowanceCharge[ram:ChargeIndicator/dt:Indicator=true()]/ram:Reason</t>
  </si>
  <si>
    <t>//rsm:CIIHSupplyChainTradeTransaction/ram:IncludedCIILSupplyChainTradeLineItem/ram:SpecifiedCIILSupplyChainTradeSettlement/ram:SpecifiedCITradeAllowanceCharge[ram:ChargeIndicator/dt:Indicator=true()]/ram:BasisAmount</t>
  </si>
  <si>
    <t>//rsm:CIIHSupplyChainTradeTransaction/ram:IncludedCIILSupplyChainTradeLineItem/ram:SpecifiedCIILSupplyChainTradeSettlement/ram:SpecifiedCITradeAllowanceCharge[ram:ChargeIndicator/dt:Indicator=true()]/ram:CategoryCITradeTax</t>
  </si>
  <si>
    <t>//rsm:CIIHSupplyChainTradeTransaction/ram:IncludedCIILSupplyChainTradeLineItem/ram:SpecifiedCIILSupplyChainTradeSettlement/ram:SpecifiedCITradeAllowanceCharge[ram:ChargeIndicator/dt:Indicator=true()]/ram:CategoryCITradeTax/ram:CalculatedRate</t>
  </si>
  <si>
    <t>//rsm:CIIHSupplyChainTradeTransaction/ram:IncludedCIILSupplyChainTradeLineItem/ram:SpecifiedCIILSupplyChainTradeSettlement/ram:SpecifiedCITradeAllowanceCharge[ram:ChargeIndicator/dt:Indicator=true()]/ram:CategoryCITradeTax/ram:CategoryCode</t>
  </si>
  <si>
    <t>//rsm:CIIHSupplyChainTradeTransaction/ram:IncludedCIILSupplyChainTradeLineItem/ram:SpecifiedCIILSupplyChainTradeSettlement/ram:ApplicableCITradeTax</t>
  </si>
  <si>
    <t>//rsm:CIIHSupplyChainTradeTransaction/ram:IncludedCIILSupplyChainTradeLineItem/ram:SpecifiedCIILSupplyChainTradeSettlement/ram:ApplicableCITradeTax/ram:CalculatedAmount</t>
  </si>
  <si>
    <t>//rsm:CIIHSupplyChainTradeTransaction/ram:IncludedCIILSupplyChainTradeLineItem/ram:SpecifiedCIILSupplyChainTradeSettlement/ram:ApplicableCITradeTax/ram:TypeCode</t>
  </si>
  <si>
    <t>//rsm:CIIHSupplyChainTradeTransaction/ram:IncludedCIILSupplyChainTradeLineItem/ram:SpecifiedCIILSupplyChainTradeSettlement/ram:ApplicableCITradeTax/ram:BasisAmount</t>
  </si>
  <si>
    <t>//rsm:CIIHSupplyChainTradeTransaction/ram:IncludedCIILSupplyChainTradeLineItem/ram:SpecifiedCIILSupplyChainTradeSettlement/ram:ApplicableCITradeTax/ram:CategoryCode</t>
  </si>
  <si>
    <t>//rsm:CIIHSupplyChainTradeTransaction/ram:IncludedCIILSupplyChainTradeLineItem/ram:SpecifiedCIILSupplyChainTradeSettlement/ram:ApplicableCITradeTax/ram:CurrencyCode</t>
  </si>
  <si>
    <t>//rsm:CIIHSupplyChainTradeTransaction/ram:IncludedCIILSupplyChainTradeLineItem/ram:SpecifiedCIILSupplyChainTradeSettlement/ram:ApplicableCITradeTax/ram:CategoryName</t>
  </si>
  <si>
    <t>//rsm:CIIHSupplyChainTradeTransaction/ram:IncludedCIILSupplyChainTradeLineItem/ram:SpecifiedCIILSupplyChainTradeSettlement/ram:ApplicableCITradeTax/ram:RateApplicablePercent</t>
  </si>
  <si>
    <t>//rsm:CIIHSupplyChainTradeTransaction/ram:IncludedCIILSupplyChainTradeLineItem/ram:SpecifiedCIILSupplyChainTradeSettlement/ram:ApplicableCITradeTax/ram:GrandTotalAmount</t>
  </si>
  <si>
    <t>//rsm:CIIHSupplyChainTradeTransaction/ram:IncludedCIILSupplyChainTradeLineItem/ram:SpecifiedCIILSupplyChainTradeSettlement/ram:ApplicableCITradeTax/ram:CalculationMethodCode</t>
  </si>
  <si>
    <t>//rsm:CIIHSupplyChainTradeTransaction/ram:IncludedCIILSupplyChainTradeLineItem/ram:SpecifiedCIILSupplyChainTradeSettlement/ram:ApplicableCITradeTax/ram:LocalTaxSystemID</t>
  </si>
  <si>
    <t>//rsm:CIIHSupplyChainTradeTransaction/ram:IncludedCIILSupplyChainTradeLineItem/ram:SpecifiedCIILSupplyChainTradeSettlement/ram:BillingCISpecifiedPeriod</t>
  </si>
  <si>
    <t>//rsm:CIIHSupplyChainTradeTransaction/ram:IncludedCIILSupplyChainTradeLineItem/ram:SpecifiedCIILSupplyChainTradeSettlement/ram:BillingCISpecifiedPeriod/ram:StartDateTime</t>
  </si>
  <si>
    <t>//rsm:CIIHSupplyChainTradeTransaction/ram:IncludedCIILSupplyChainTradeLineItem/ram:SpecifiedCIILSupplyChainTradeSettlement/ram:BillingCISpecifiedPeriod/ram:EndDateTime</t>
  </si>
  <si>
    <t>//rsm:CIIHSupplyChainTradeTransaction/ram:IncludedCIILSupplyChainTradeLineItem/ram:SpecifiedCIILSupplyChainTradeSettlement/ram:SpecifiedCIFinancialAdjustment</t>
  </si>
  <si>
    <t>//rsm:CIIHSupplyChainTradeTransaction/ram:IncludedCIILSupplyChainTradeLineItem/ram:SpecifiedCIILSupplyChainTradeSettlement/ram:SpecifiedCIFinancialAdjustment/ram:ReasonCode</t>
  </si>
  <si>
    <t>//rsm:CIIHSupplyChainTradeTransaction/ram:IncludedCIILSupplyChainTradeLineItem/ram:SpecifiedCIILSupplyChainTradeSettlement/ram:SpecifiedCIFinancialAdjustment/ram:Reason</t>
  </si>
  <si>
    <t>//rsm:CIIHSupplyChainTradeTransaction/ram:IncludedCIILSupplyChainTradeLineItem/ram:SpecifiedCIILSupplyChainTradeSettlement/ram:SpecifiedCIFinancialAdjustment/ram:ActualAmount</t>
  </si>
  <si>
    <t>//rsm:CIIHSupplyChainTradeTransaction/ram:IncludedCIILSupplyChainTradeLineItem/ram:SpecifiedCIILSupplyChainTradeSettlement/ram:SpecifiedCIFinancialAdjustment/ram:DirectionCode</t>
  </si>
  <si>
    <t>//rsm:CIIHSupplyChainTradeTransaction/ram:IncludedCIILSupplyChainTradeLineItem/ram:SpecifiedCIILSupplyChainTradeSettlement/ram:SpecifiedCIFinancialAdjustment/ram:RelatedCITradeTax</t>
  </si>
  <si>
    <t>//rsm:CIIHSupplyChainTradeTransaction/ram:IncludedCIILSupplyChainTradeLineItem/ram:SpecifiedCIILSupplyChainTradeSettlement/ram:SpecifiedCIFinancialAdjustment/ram:RelatedCITradeTax/ram:CalculatedAmount</t>
  </si>
  <si>
    <t>//rsm:CIIHSupplyChainTradeTransaction/ram:IncludedCIILSupplyChainTradeLineItem/ram:SpecifiedCIILSupplyChainTradeSettlement/ram:SpecifiedCIFinancialAdjustment/ram:RelatedCITradeTax/ram:CalculatedRate</t>
  </si>
  <si>
    <t>//rsm:CIIHSupplyChainTradeTransaction/ram:IncludedCIILSupplyChainTradeLineItem/ram:SpecifiedCIILSupplyChainTradeSettlement/ram:SpecifiedCIFinancialAdjustment/ram:RelatedCITradeTax/ram:CategoryCode</t>
  </si>
  <si>
    <t>//rsm:CIIHSupplyChainTradeTransaction/ram:IncludedCIILSupplyChainTradeLineItem/ram:SpecifiedCIILSupplyChainTradeSettlement/ram:InvoiceReferencedCIReferencedDocument</t>
  </si>
  <si>
    <t>//rsm:CIIHSupplyChainTradeTransaction/ram:IncludedCIILSupplyChainTradeLineItem/ram:SpecifiedCIILSupplyChainTradeSettlement/ram:InvoiceReferencedCIReferencedDocument/ram:IssuerAssignedID</t>
  </si>
  <si>
    <t>//rsm:CIIHSupplyChainTradeTransaction/ram:IncludedCIILSupplyChainTradeLineItem/ram:SpecifiedCIILSupplyChainTradeSettlement/ram:InvoiceReferencedCIReferencedDocument/ram:IssueDateTime</t>
  </si>
  <si>
    <t>//rsm:CIIHSupplyChainTradeTransaction/ram:IncludedCIILSupplyChainTradeLineItem/ram:SpecifiedCIILSupplyChainTradeSettlement/ram:InvoiceReferencedCIReferencedDocument/ram:ReferenceTypeCode</t>
  </si>
  <si>
    <t>//rsm:CIIHSupplyChainTradeTransaction/ram:IncludedCIILSupplyChainTradeLineItem/ram:SpecifiedCIILSupplyChainTradeSettlement/ram:InvoiceReferencedCIReferencedDocument/ram:RevisionID</t>
  </si>
  <si>
    <t>//rsm:CIIHSupplyChainTradeTransaction/ram:IncludedCIILSupplyChainTradeLineItem/ram:SpecifiedCIILSupplyChainTradeSettlement/ram:InvoiceReferencedCIReferencedDocument/ram:TypeCode</t>
  </si>
  <si>
    <t>//rsm:CIIHSupplyChainTradeTransaction/ram:IncludedCIILSupplyChainTradeLineItem/ram:SpecifiedCIILSupplyChainTradeSettlement/ram:InvoiceReferencedCIReferencedDocument/ram:SubtypeCode</t>
  </si>
  <si>
    <t>//rsm:CIIHSupplyChainTradeTransaction/ram:IncludedCIILSupplyChainTradeLineItem/ram:SpecifiedCIILSupplyChainTradeSettlement/ram:AdditionalReferencedCIReferencedDocument</t>
  </si>
  <si>
    <t>//rsm:CIIHSupplyChainTradeTransaction/ram:IncludedCIILSupplyChainTradeLineItem/ram:SpecifiedCIILSupplyChainTradeSettlement/ram:AdditionalReferencedCIReferencedDocument/ram:IssuerAssignedID</t>
  </si>
  <si>
    <t>//rsm:CIIHSupplyChainTradeTransaction/ram:IncludedCIILSupplyChainTradeLineItem/ram:SpecifiedCIILSupplyChainTradeSettlement/ram:AdditionalReferencedCIReferencedDocument/ram:IssueDateTime</t>
  </si>
  <si>
    <t>//rsm:CIIHSupplyChainTradeTransaction/ram:IncludedCIILSupplyChainTradeLineItem/ram:SpecifiedCIILSupplyChainTradeSettlement/ram:AdditionalReferencedCIReferencedDocument/ram:ReferenceTypeCode</t>
  </si>
  <si>
    <t>//rsm:CIIHSupplyChainTradeTransaction/ram:IncludedCIILSupplyChainTradeLineItem/ram:SpecifiedCIILSupplyChainTradeSettlement/ram:AdditionalReferencedCIReferencedDocument/ram:RevisionID</t>
  </si>
  <si>
    <t>//rsm:CIIHSupplyChainTradeTransaction/ram:IncludedCIILSupplyChainTradeLineItem/ram:SpecifiedCIILSupplyChainTradeSettlement/ram:AdditionalReferencedCIReferencedDocument/ram:Information</t>
  </si>
  <si>
    <t>//rsm:CIIHSupplyChainTradeTransaction/ram:IncludedCIILSupplyChainTradeLineItem/ram:SpecifiedCIILSupplyChainTradeSettlement/ram:AdditionalReferencedCIReferencedDocument/ram:TypeCode</t>
  </si>
  <si>
    <t>//rsm:CIIHSupplyChainTradeTransaction/ram:IncludedCIILSupplyChainTradeLineItem/ram:SpecifiedCIILSupplyChainTradeSettlement/ram:AdditionalReferencedCIReferencedDocument/ram:AttachmentBinaryObject</t>
  </si>
  <si>
    <t>//rsm:CIIHSupplyChainTradeTransaction/ram:IncludedCIILSupplyChainTradeLineItem/ram:SpecifiedCIILSupplyChainTradeSettlement/ram:AdditionalReferencedCIReferencedDocument/ram:SubtypeCode</t>
  </si>
  <si>
    <t>//rsm:CIIHSupplyChainTradeTransaction/ram:IncludedCIILSupplyChainTradeLineItem/ram:SpecifiedCIILSupplyChainTradeSettlement/ram:PurchaseSpecifiedCITradeAccountingAccount</t>
  </si>
  <si>
    <t>//rsm:CIIHSupplyChainTradeTransaction/ram:IncludedCIILSupplyChainTradeLineItem/ram:SpecifiedCIILSupplyChainTradeSettlement/ram:PurchaseSpecifiedCITradeAccountingAccount/ram:TypeCode</t>
  </si>
  <si>
    <t>//rsm:CIIHSupplyChainTradeTransaction/ram:IncludedCIILSupplyChainTradeLineItem/ram:SpecifiedCIILSupplyChainTradeSettlement/ram:PurchaseSpecifiedCITradeAccountingAccount/ram:Name</t>
  </si>
  <si>
    <t>//rsm:CIIHSupplyChainTradeTransaction/ram:IncludedCIILSupplyChainTradeLineItem/ram:SubordinateCIILBSubordinateTradeLineItem</t>
  </si>
  <si>
    <t>//rsm:CIIHSupplyChainTradeTransaction/ram:IncludedCIILSupplyChainTradeLineItem/ram:SubordinateCIILBSubordinateTradeLineItem/ram:ID</t>
  </si>
  <si>
    <t>//rsm:CIIHSupplyChainTradeTransaction/ram:IncludedCIILSupplyChainTradeLineItem/ram:SubordinateCIILBSubordinateTradeLineItem/ram:CategoryCode</t>
  </si>
  <si>
    <t>//rsm:CIIHSupplyChainTradeTransaction/ram:IncludedCIILSupplyChainTradeLineItem/ram:SubordinateCIILBSubordinateTradeLineItem/ram:IncludedCINote</t>
  </si>
  <si>
    <t>//rsm:CIIHSupplyChainTradeTransaction/ram:IncludedCIILSupplyChainTradeLineItem/ram:SubordinateCIILBSubordinateTradeLineItem/ram:IncludedCINote/ram:Subject</t>
  </si>
  <si>
    <t>//rsm:CIIHSupplyChainTradeTransaction/ram:IncludedCIILSupplyChainTradeLineItem/ram:SubordinateCIILBSubordinateTradeLineItem/ram:IncludedCINote/ram:Content</t>
  </si>
  <si>
    <t>//rsm:CIIHSupplyChainTradeTransaction/ram:IncludedCIILSupplyChainTradeLineItem/ram:SubordinateCIILBSubordinateTradeLineItem/ram:IncludedCINote/ram:ID</t>
  </si>
  <si>
    <t>//rsm:CIIHSupplyChainTradeTransaction/ram:IncludedCIILSupplyChainTradeLineItem/ram:SubordinateCIILBSubordinateTradeLineItem/ram:SpecifiedCIILBSupplyChainTradeAgreement</t>
  </si>
  <si>
    <t>//rsm:CIIHSupplyChainTradeTransaction/ram:IncludedCIILSupplyChainTradeLineItem/ram:SubordinateCIILBSubordinateTradeLineItem/ram:SpecifiedCIILBSupplyChainTradeAgreement/ram:SellerOrderReferencedCIReferencedDocument</t>
  </si>
  <si>
    <t>//rsm:CIIHSupplyChainTradeTransaction/ram:IncludedCIILSupplyChainTradeLineItem/ram:SubordinateCIILBSubordinateTradeLineItem/ram:SpecifiedCIILBSupplyChainTradeAgreement/ram:SellerOrderReferencedCIReferencedDocument/ram:IssuerAssignedID</t>
  </si>
  <si>
    <t>//rsm:CIIHSupplyChainTradeTransaction/ram:IncludedCIILSupplyChainTradeLineItem/ram:SubordinateCIILBSubordinateTradeLineItem/ram:SpecifiedCIILBSupplyChainTradeAgreement/ram:SellerOrderReferencedCIReferencedDocument/ram:LineID</t>
  </si>
  <si>
    <t>//rsm:CIIHSupplyChainTradeTransaction/ram:IncludedCIILSupplyChainTradeLineItem/ram:SubordinateCIILBSubordinateTradeLineItem/ram:SpecifiedCIILBSupplyChainTradeAgreement/ram:SellerOrderReferencedCIReferencedDocument/ram:RevisionID</t>
  </si>
  <si>
    <t>//rsm:CIIHSupplyChainTradeTransaction/ram:IncludedCIILSupplyChainTradeLineItem/ram:SubordinateCIILBSubordinateTradeLineItem/ram:SpecifiedCIILBSupplyChainTradeAgreement/ram:BuyerOrderReferencedCIReferencedDocument</t>
  </si>
  <si>
    <t>//rsm:CIIHSupplyChainTradeTransaction/ram:IncludedCIILSupplyChainTradeLineItem/ram:SubordinateCIILBSubordinateTradeLineItem/ram:SpecifiedCIILBSupplyChainTradeAgreement/ram:BuyerOrderReferencedCIReferencedDocument/ram:IssuerAssignedID</t>
  </si>
  <si>
    <t>//rsm:CIIHSupplyChainTradeTransaction/ram:IncludedCIILSupplyChainTradeLineItem/ram:SubordinateCIILBSubordinateTradeLineItem/ram:SpecifiedCIILBSupplyChainTradeAgreement/ram:BuyerOrderReferencedCIReferencedDocument/ram:LineID</t>
  </si>
  <si>
    <t>//rsm:CIIHSupplyChainTradeTransaction/ram:IncludedCIILSupplyChainTradeLineItem/ram:SubordinateCIILBSubordinateTradeLineItem/ram:SpecifiedCIILBSupplyChainTradeAgreement/ram:BuyerOrderReferencedCIReferencedDocument/ram:RevisionID</t>
  </si>
  <si>
    <t>//rsm:CIIHSupplyChainTradeTransaction/ram:IncludedCIILSupplyChainTradeLineItem/ram:SubordinateCIILBSubordinateTradeLineItem/ram:SpecifiedCIILBSupplyChainTradeAgreement/ram:AdditionalReferencedCIReferencedDocument</t>
  </si>
  <si>
    <t>//rsm:CIIHSupplyChainTradeTransaction/ram:IncludedCIILSupplyChainTradeLineItem/ram:SubordinateCIILBSubordinateTradeLineItem/ram:SpecifiedCIILBSupplyChainTradeAgreement/ram:AdditionalReferencedCIReferencedDocument/ram:IssuerAssignedID</t>
  </si>
  <si>
    <t>//rsm:CIIHSupplyChainTradeTransaction/ram:IncludedCIILSupplyChainTradeLineItem/ram:SubordinateCIILBSubordinateTradeLineItem/ram:SpecifiedCIILBSupplyChainTradeAgreement/ram:AdditionalReferencedCIReferencedDocument/ram:LineID</t>
  </si>
  <si>
    <t>//rsm:CIIHSupplyChainTradeTransaction/ram:IncludedCIILSupplyChainTradeLineItem/ram:SubordinateCIILBSubordinateTradeLineItem/ram:SpecifiedCIILBSupplyChainTradeAgreement/ram:AdditionalReferencedCIReferencedDocument/ram:ReferenceTypeCode</t>
  </si>
  <si>
    <t>//rsm:CIIHSupplyChainTradeTransaction/ram:IncludedCIILSupplyChainTradeLineItem/ram:SubordinateCIILBSubordinateTradeLineItem/ram:SpecifiedCIILBSupplyChainTradeAgreement/ram:AdditionalReferencedCIReferencedDocument/ram:RevisionID</t>
  </si>
  <si>
    <t>//rsm:CIIHSupplyChainTradeTransaction/ram:IncludedCIILSupplyChainTradeLineItem/ram:SubordinateCIILBSubordinateTradeLineItem/ram:SpecifiedCIILBSupplyChainTradeAgreement/ram:AdditionalReferencedCIReferencedDocument/ram:TypeCode</t>
  </si>
  <si>
    <t>//rsm:CIIHSupplyChainTradeTransaction/ram:IncludedCIILSupplyChainTradeLineItem/ram:SubordinateCIILBSubordinateTradeLineItem/ram:SpecifiedCIILBSupplyChainTradeAgreement/ram:AdditionalReferencedCIReferencedDocument/ram:AttachmentBinaryObject</t>
  </si>
  <si>
    <t>//rsm:CIIHSupplyChainTradeTransaction/ram:IncludedCIILSupplyChainTradeLineItem/ram:SubordinateCIILBSubordinateTradeLineItem/ram:SpecifiedCIILBSupplyChainTradeAgreement/ram:AdditionalReferencedCIReferencedDocument/ram:SubtypeCode</t>
  </si>
  <si>
    <t>//rsm:CIIHSupplyChainTradeTransaction/ram:IncludedCIILSupplyChainTradeLineItem/ram:SubordinateCIILBSubordinateTradeLineItem/ram:SpecifiedCIILBSupplyChainTradeAgreement/ram:NetPriceProductCITradePrice</t>
  </si>
  <si>
    <t>//rsm:CIIHSupplyChainTradeTransaction/ram:IncludedCIILSupplyChainTradeLineItem/ram:SubordinateCIILBSubordinateTradeLineItem/ram:SpecifiedCIILBSupplyChainTradeAgreement/ram:NetPriceProductCITradePrice/ram:TypeCode</t>
  </si>
  <si>
    <t>//rsm:CIIHSupplyChainTradeTransaction/ram:IncludedCIILSupplyChainTradeLineItem/ram:SubordinateCIILBSubordinateTradeLineItem/ram:SpecifiedCIILBSupplyChainTradeAgreement/ram:NetPriceProductCITradePrice/ram:ChargeAmount</t>
  </si>
  <si>
    <t>//rsm:CIIHSupplyChainTradeTransaction/ram:IncludedCIILSupplyChainTradeLineItem/ram:SubordinateCIILBSubordinateTradeLineItem/ram:SpecifiedCIILBSupplyChainTradeAgreement/ram:NetPriceProductCITradePrice/ram:BasisQuantity</t>
  </si>
  <si>
    <t>//rsm:CIIHSupplyChainTradeTransaction/ram:IncludedCIILSupplyChainTradeLineItem/ram:SubordinateCIILBSubordinateTradeLineItem/ram:SpecifiedCIILBSupplyChainTradeDelivery</t>
  </si>
  <si>
    <t>//rsm:CIIHSupplyChainTradeTransaction/ram:IncludedCIILSupplyChainTradeLineItem/ram:SubordinateCIILBSubordinateTradeLineItem/ram:SpecifiedCIILBSupplyChainTradeDelivery/ram:PackageQuantity</t>
  </si>
  <si>
    <t>//rsm:CIIHSupplyChainTradeTransaction/ram:IncludedCIILSupplyChainTradeLineItem/ram:SubordinateCIILBSubordinateTradeLineItem/ram:SpecifiedCIILBSupplyChainTradeDelivery/ram:ProductUnitQuantity</t>
  </si>
  <si>
    <t>//rsm:CIIHSupplyChainTradeTransaction/ram:IncludedCIILSupplyChainTradeLineItem/ram:SubordinateCIILBSubordinateTradeLineItem/ram:SpecifiedCIILBSupplyChainTradeDelivery/ram:PerPackageUnitQuantity</t>
  </si>
  <si>
    <t>//rsm:CIIHSupplyChainTradeTransaction/ram:IncludedCIILSupplyChainTradeLineItem/ram:SubordinateCIILBSubordinateTradeLineItem/ram:SpecifiedCIILBSupplyChainTradeDelivery/ram:BilledQuantity</t>
  </si>
  <si>
    <t>//rsm:CIIHSupplyChainTradeTransaction/ram:IncludedCIILSupplyChainTradeLineItem/ram:SubordinateCIILBSubordinateTradeLineItem/ram:SpecifiedCIILBSupplyChainTradeSettlement</t>
  </si>
  <si>
    <t>//rsm:CIIHSupplyChainTradeTransaction/ram:IncludedCIILSupplyChainTradeLineItem/ram:SubordinateCIILBSubordinateTradeLineItem/ram:SpecifiedCIILBSupplyChainTradeSettlement/ram:DirectionCode</t>
  </si>
  <si>
    <t>//rsm:CIIHSupplyChainTradeTransaction/ram:IncludedCIILSupplyChainTradeLineItem/ram:SubordinateCIILBSubordinateTradeLineItem/ram:SpecifiedCIILBSupplyChainTradeSettlement/ram:ApplicableCITradeTax</t>
  </si>
  <si>
    <t>//rsm:CIIHSupplyChainTradeTransaction/ram:IncludedCIILSupplyChainTradeLineItem/ram:SubordinateCIILBSubordinateTradeLineItem/ram:SpecifiedCIILBSupplyChainTradeSettlement/ram:ApplicableCITradeTax/ram:TypeCode</t>
  </si>
  <si>
    <t>//rsm:CIIHSupplyChainTradeTransaction/ram:IncludedCIILSupplyChainTradeLineItem/ram:SubordinateCIILBSubordinateTradeLineItem/ram:SpecifiedCIILBSupplyChainTradeSettlement/ram:ApplicableCITradeTax/ram:BasisAmount</t>
  </si>
  <si>
    <t>//rsm:CIIHSupplyChainTradeTransaction/ram:IncludedCIILSupplyChainTradeLineItem/ram:SubordinateCIILBSubordinateTradeLineItem/ram:SpecifiedCIILBSupplyChainTradeSettlement/ram:ApplicableCITradeTax/ram:CategoryCode</t>
  </si>
  <si>
    <t>//rsm:CIIHSupplyChainTradeTransaction/ram:IncludedCIILSupplyChainTradeLineItem/ram:SubordinateCIILBSubordinateTradeLineItem/ram:SpecifiedCIILBSupplyChainTradeSettlement/ram:ApplicableCITradeTax/ram:CategoryName</t>
  </si>
  <si>
    <t>//rsm:CIIHSupplyChainTradeTransaction/ram:IncludedCIILSupplyChainTradeLineItem/ram:SubordinateCIILBSubordinateTradeLineItem/ram:SpecifiedCIILBSupplyChainTradeSettlement/ram:ApplicableCITradeTax/ram:RateApplicablePercent</t>
  </si>
  <si>
    <t>//rsm:CIIHSupplyChainTradeTransaction/ram:IncludedCIILSupplyChainTradeLineItem/ram:SubordinateCIILBSubordinateTradeLineItem/ram:SpecifiedCIILBSupplyChainTradeSettlement/ram:ApplicableCITradeTax/ram:GrandTotalAmount</t>
  </si>
  <si>
    <t>//rsm:CIIHSupplyChainTradeTransaction/ram:IncludedCIILSupplyChainTradeLineItem/ram:SubordinateCIILBSubordinateTradeLineItem/ram:SpecifiedCIILBSupplyChainTradeSettlement/ram:ApplicableCITradeTax/ram:LocalTaxSystemID</t>
  </si>
  <si>
    <t>//rsm:CIIHSupplyChainTradeTransaction/ram:IncludedCIILSupplyChainTradeLineItem/ram:SubordinateCIILBSubordinateTradeLineItem/ram:SpecifiedCIILBSupplyChainTradeSettlement/ram:InvoiceReferencedCIReferencedDocument</t>
  </si>
  <si>
    <t>//rsm:CIIHSupplyChainTradeTransaction/ram:IncludedCIILSupplyChainTradeLineItem/ram:SubordinateCIILBSubordinateTradeLineItem/ram:SpecifiedCIILBSupplyChainTradeSettlement/ram:InvoiceReferencedCIReferencedDocument/ram:IssuerAssignedID</t>
  </si>
  <si>
    <t>//rsm:CIIHSupplyChainTradeTransaction/ram:IncludedCIILSupplyChainTradeLineItem/ram:SubordinateCIILBSubordinateTradeLineItem/ram:SpecifiedCIILBSupplyChainTradeSettlement/ram:InvoiceReferencedCIReferencedDocument/ram:IssueDateTime</t>
  </si>
  <si>
    <t>//rsm:CIIHSupplyChainTradeTransaction/ram:IncludedCIILSupplyChainTradeLineItem/ram:SubordinateCIILBSubordinateTradeLineItem/ram:SpecifiedCIILBSupplyChainTradeSettlement/ram:InvoiceReferencedCIReferencedDocument/ram:LineID</t>
  </si>
  <si>
    <t>//rsm:CIIHSupplyChainTradeTransaction/ram:IncludedCIILSupplyChainTradeLineItem/ram:SubordinateCIILBSubordinateTradeLineItem/ram:SpecifiedCIILBSupplyChainTradeSettlement/ram:InvoiceReferencedCIReferencedDocument/ram:RevisionID</t>
  </si>
  <si>
    <t>//rsm:CIIHSupplyChainTradeTransaction/ram:IncludedCIILSupplyChainTradeLineItem/ram:SubordinateCIILBSubordinateTradeLineItem/ram:SpecifiedCIILBSupplyChainTradeSettlement/ram:InvoiceReferencedCIReferencedDocument/ram:Information</t>
  </si>
  <si>
    <t>//rsm:CIIHSupplyChainTradeTransaction/ram:IncludedCIILSupplyChainTradeLineItem/ram:SubordinateCIILBSubordinateTradeLineItem/ram:SpecifiedCIILBSupplyChainTradeSettlement/ram:InvoiceReferencedCIReferencedDocument/ram:TypeCode</t>
  </si>
  <si>
    <t>//rsm:CIIHSupplyChainTradeTransaction/ram:IncludedCIILSupplyChainTradeLineItem/ram:SubordinateCIILBSubordinateTradeLineItem/ram:SpecifiedCIILBSupplyChainTradeSettlement/ram:InvoiceReferencedCIReferencedDocument/ram:SubordinateLineID</t>
  </si>
  <si>
    <t>//rsm:CIIHSupplyChainTradeTransaction/ram:IncludedCIILSupplyChainTradeLineItem/ram:SubordinateCIILBSubordinateTradeLineItem/ram:SpecifiedCIILBSupplyChainTradeSettlement/ram:InvoiceReferencedCIReferencedDocument/ram:SubtypeCode</t>
  </si>
  <si>
    <t>//rsm:CIIHSupplyChainTradeTransaction/ram:IncludedCIILSupplyChainTradeLineItem/ram:SubordinateCIILBSubordinateTradeLineItem/ram:SpecifiedCIILBSupplyChainTradeSettlement/ram:SpecifiedCIFinancialAdjustment</t>
  </si>
  <si>
    <t>//rsm:CIIHSupplyChainTradeTransaction/ram:IncludedCIILSupplyChainTradeLineItem/ram:SubordinateCIILBSubordinateTradeLineItem/ram:SpecifiedCIILBSupplyChainTradeSettlement/ram:SpecifiedCIFinancialAdjustment/ram:ReasonCode</t>
  </si>
  <si>
    <t>//rsm:CIIHSupplyChainTradeTransaction/ram:IncludedCIILSupplyChainTradeLineItem/ram:SubordinateCIILBSubordinateTradeLineItem/ram:SpecifiedCIILBSupplyChainTradeSettlement/ram:SpecifiedCIFinancialAdjustment/ram:Reason</t>
  </si>
  <si>
    <t>//rsm:CIIHSupplyChainTradeTransaction/ram:IncludedCIILSupplyChainTradeLineItem/ram:SubordinateCIILBSubordinateTradeLineItem/ram:SpecifiedCIILBSupplyChainTradeSettlement/ram:SpecifiedCIFinancialAdjustment/ram:ActualAmount</t>
  </si>
  <si>
    <t>//rsm:CIIHSupplyChainTradeTransaction/ram:IncludedCIILSupplyChainTradeLineItem/ram:SubordinateCIILBSubordinateTradeLineItem/ram:SpecifiedCIILBSupplyChainTradeSettlement/ram:BillingCISpecifiedPeriod</t>
  </si>
  <si>
    <t>//rsm:CIIHSupplyChainTradeTransaction/ram:IncludedCIILSupplyChainTradeLineItem/ram:SubordinateCIILBSubordinateTradeLineItem/ram:SpecifiedCIILBSupplyChainTradeSettlement/ram:BillingCISpecifiedPeriod/ram:StartDateTime</t>
  </si>
  <si>
    <t>//rsm:CIIHSupplyChainTradeTransaction/ram:IncludedCIILSupplyChainTradeLineItem/ram:SubordinateCIILBSubordinateTradeLineItem/ram:SpecifiedCIILBSupplyChainTradeSettlement/ram:BillingCISpecifiedPeriod/ram:EndDateTime</t>
  </si>
  <si>
    <t>//rsm:CIIHSupplyChainTradeTransaction/ram:IncludedCIILSupplyChainTradeLineItem/ram:SubordinateCIILBSubordinateTradeLineItem/ram:SpecifiedCIILBSupplyChainTradeSettlement/ram:PurchaseSpecifiedCITradeAccountingAccount</t>
  </si>
  <si>
    <t>//rsm:CIIHSupplyChainTradeTransaction/ram:IncludedCIILSupplyChainTradeLineItem/ram:SubordinateCIILBSubordinateTradeLineItem/ram:SpecifiedCIILBSupplyChainTradeSettlement/ram:PurchaseSpecifiedCITradeAccountingAccount/ram:TypeCode</t>
  </si>
  <si>
    <t>//rsm:CIIHSupplyChainTradeTransaction/ram:IncludedCIILSupplyChainTradeLineItem/ram:SubordinateCIILBSubordinateTradeLineItem/ram:SpecifiedCIILBSupplyChainTradeSettlement/ram:PurchaseSpecifiedCITradeAccountingAccount/ram:Name</t>
  </si>
  <si>
    <t>//rsm:CIIHSupplyChainTradeTransaction/ram:IncludedCIILSupplyChainTradeLineItem/ram:SubordinateCIILBSubordinateTradeLineItem/ram:ApplicableCITradeProduct</t>
  </si>
  <si>
    <t>//rsm:CIIHSupplyChainTradeTransaction/ram:IncludedCIILSupplyChainTradeLineItem/ram:SubordinateCIILBSubordinateTradeLineItem/ram:ApplicableCITradeProduct/ram:ID</t>
  </si>
  <si>
    <t>//rsm:CIIHSupplyChainTradeTransaction/ram:IncludedCIILSupplyChainTradeLineItem/ram:SubordinateCIILBSubordinateTradeLineItem/ram:ApplicableCITradeProduct/ram:GlobalID</t>
  </si>
  <si>
    <t>//rsm:CIIHSupplyChainTradeTransaction/ram:IncludedCIILSupplyChainTradeLineItem/ram:SubordinateCIILBSubordinateTradeLineItem/ram:ApplicableCITradeProduct/ram:SellerAssignedID</t>
  </si>
  <si>
    <t>//rsm:CIIHSupplyChainTradeTransaction/ram:IncludedCIILSupplyChainTradeLineItem/ram:SubordinateCIILBSubordinateTradeLineItem/ram:ApplicableCITradeProduct/ram:BuyerAssignedID</t>
  </si>
  <si>
    <t>//rsm:CIIHSupplyChainTradeTransaction/ram:IncludedCIILSupplyChainTradeLineItem/ram:SubordinateCIILBSubordinateTradeLineItem/ram:ApplicableCITradeProduct/ram:ManufacturerAssignedID</t>
  </si>
  <si>
    <t>//rsm:CIIHSupplyChainTradeTransaction/ram:IncludedCIILSupplyChainTradeLineItem/ram:SubordinateCIILBSubordinateTradeLineItem/ram:ApplicableCITradeProduct/ram:Name</t>
  </si>
  <si>
    <t>//rsm:CIIHSupplyChainTradeTransaction/ram:IncludedCIILSupplyChainTradeLineItem/ram:SubordinateCIILBSubordinateTradeLineItem/ram:ApplicableCITradeProduct/ram:Description</t>
  </si>
  <si>
    <t>//rsm:CIIHSupplyChainTradeTransaction/ram:IncludedCIILSupplyChainTradeLineItem/ram:SubordinateCIILBSubordinateTradeLineItem/ram:ApplicableCITradeProduct/ram:TypeCode</t>
  </si>
  <si>
    <t>//rsm:CIIHSupplyChainTradeTransaction/ram:IncludedCIILSupplyChainTradeLineItem/ram:SubordinateCIILBSubordinateTradeLineItem/ram:ApplicableCITradeProduct/ram:ProductGroupID</t>
  </si>
  <si>
    <t>//rsm:CIIHSupplyChainTradeTransaction/ram:IncludedCIILSupplyChainTradeLineItem/ram:SubordinateCIILBSubordinateTradeLineItem/ram:ApplicableCITradeProduct/ram:ApplicableCIProductCharacteristic</t>
  </si>
  <si>
    <t>//rsm:CIIHSupplyChainTradeTransaction/ram:IncludedCIILSupplyChainTradeLineItem/ram:SubordinateCIILBSubordinateTradeLineItem/ram:ApplicableCITradeProduct/ram:ApplicableCIProductCharacteristic/ram:Description</t>
  </si>
  <si>
    <t>//rsm:CIIHSupplyChainTradeTransaction/ram:IncludedCIILSupplyChainTradeLineItem/ram:SubordinateCIILBSubordinateTradeLineItem/ram:ApplicableCITradeProduct/ram:ApplicableCIProductCharacteristic/ram:Value</t>
  </si>
  <si>
    <t>//rsm:CIIHSupplyChainTradeTransaction/ram:IncludedCIILSupplyChainTradeLineItem/ram:SubordinateCIILBSubordinateTradeLineItem/ram:ApplicableCITradeProduct/ram:OriginCITradeCountry</t>
  </si>
  <si>
    <t>//rsm:CIIHSupplyChainTradeTransaction/ram:IncludedCIILSupplyChainTradeLineItem/ram:SubordinateCIILBSubordinateTradeLineItem/ram:ApplicableCITradeProduct/ram:OriginCITradeCountry/ram:ID</t>
  </si>
  <si>
    <t>//ram:SubordinateCIILBSubordinateTradeLineItem/ram:SpecifiedCIILBSupplyChainTradeSettlement/ram:SpecifiedCITradeAllowanceCharge[ram:ChargeIndicator/dt:Indicator=false()]</t>
  </si>
  <si>
    <t>//ram:SubordinateCIILBSubordinateTradeLineItem/ram:SpecifiedCIILBSupplyChainTradeSettlement/ram:SpecifiedCITradeAllowanceCharge[ram:ChargeIndicator/dt:Indicator=false()]/ram:ChargeIndicator</t>
  </si>
  <si>
    <t>//ram:SubordinateCIILBSubordinateTradeLineItem/ram:SpecifiedCIILBSupplyChainTradeSettlement/ram:SpecifiedCITradeAllowanceCharge[ram:ChargeIndicator/dt:Indicator=false()][ram:ChargeIndicator/dt:Indicator=false()]/ram:CalculationPercent</t>
  </si>
  <si>
    <t>//ram:SubordinateCIILBSubordinateTradeLineItem/ram:SpecifiedCIILBSupplyChainTradeSettlement/ram:SpecifiedCITradeAllowanceCharge[ram:ChargeIndicator/dt:Indicator=false()][ram:ChargeIndicator/dt:Indicator=false()]/ram:ActualAmount</t>
  </si>
  <si>
    <t>//ram:SubordinateCIILBSubordinateTradeLineItem/ram:SpecifiedCIILBSupplyChainTradeSettlement/ram:SpecifiedCITradeAllowanceCharge[ram:ChargeIndicator/dt:Indicator=false()][ram:ChargeIndicator/dt:Indicator=false()]/ram:ReasonCode</t>
  </si>
  <si>
    <t>//ram:SubordinateCIILBSubordinateTradeLineItem/ram:SpecifiedCIILBSupplyChainTradeSettlement/ram:SpecifiedCITradeAllowanceCharge[ram:ChargeIndicator/dt:Indicator=false()][ram:ChargeIndicator/dt:Indicator=false()]/ram:Reason</t>
  </si>
  <si>
    <t>//ram:SubordinateCIILBSubordinateTradeLineItem/ram:SpecifiedCIILBSupplyChainTradeSettlement/ram:SpecifiedCITradeAllowanceCharge[ram:ChargeIndicator/dt:Indicator=false()][ram:ChargeIndicator/dt:Indicator=false()]/ram:BasisAmount</t>
  </si>
  <si>
    <t>//ram:SubordinateCIILBSubordinateTradeLineItem/ram:SpecifiedCIILBSupplyChainTradeSettlement/ram:SpecifiedCITradeAllowanceCharge[ram:ChargeIndicator/dt:Indicator=true()][ram:ChargeIndicator/dt:Indicator=true()]</t>
  </si>
  <si>
    <t>//ram:SubordinateCIILBSubordinateTradeLineItem/ram:SpecifiedCIILBSupplyChainTradeSettlement/ram:SpecifiedCITradeAllowanceCharge[ram:ChargeIndicator/dt:Indicator=true()][ram:ChargeIndicator/dt:Indicator=true()]/ram:ChargeIndicator</t>
  </si>
  <si>
    <t>//ram:SubordinateCIILBSubordinateTradeLineItem/ram:SpecifiedCIILBSupplyChainTradeSettlement/ram:SpecifiedCITradeAllowanceCharge[ram:ChargeIndicator/dt:Indicator=true()][ram:ChargeIndicator/dt:Indicator=true()]/ram:CalculationPercent</t>
  </si>
  <si>
    <t>//ram:SubordinateCIILBSubordinateTradeLineItem/ram:SpecifiedCIILBSupplyChainTradeSettlement/ram:SpecifiedCITradeAllowanceCharge[ram:ChargeIndicator/dt:Indicator=true()][ram:ChargeIndicator/dt:Indicator=true()]/ram:ActualAmount</t>
  </si>
  <si>
    <t>//ram:SubordinateCIILBSubordinateTradeLineItem/ram:SpecifiedCIILBSupplyChainTradeSettlement/ram:SpecifiedCITradeAllowanceCharge[ram:ChargeIndicator/dt:Indicator=true()][ram:ChargeIndicator/dt:Indicator=true()]/ram:ReasonCode</t>
  </si>
  <si>
    <t>//ram:SubordinateCIILBSubordinateTradeLineItem/ram:SpecifiedCIILBSupplyChainTradeSettlement/ram:SpecifiedCITradeAllowanceCharge[ram:ChargeIndicator/dt:Indicator=true()][ram:ChargeIndicator/dt:Indicator=true()]/ram:Reason</t>
  </si>
  <si>
    <t>//ram:SubordinateCIILBSubordinateTradeLineItem/ram:SpecifiedCIILBSupplyChainTradeSettlement/ram:SpecifiedCITradeAllowanceCharge[ram:ChargeIndicator/dt:Indicator=true()][ram:ChargeIndicator/dt:Indicator=true()]/ram:BasisAmount</t>
  </si>
  <si>
    <t>JP-PINT対応国際EDIアドレス登録機関のコード</t>
  </si>
  <si>
    <t>jp-pint対応国際EDIアドレス番号</t>
  </si>
  <si>
    <t>//rsm::CIIHExchangedDocument/ram:AttachedSpecifiedBinaryFile/ram:Description</t>
  </si>
  <si>
    <t>//rsm::CIExchangedDocumentContext</t>
  </si>
  <si>
    <t>//rsm::CIExchangedDocumentContext/ram:SpecifiedTransactionID</t>
  </si>
  <si>
    <t>//rsm::CIExchangedDocumentContext/ram:ProcessingTransactionDateTime</t>
  </si>
  <si>
    <t>//rsm::CIExchangedDocumentContext/ram:BusinessProcessSpecifiedCIDocumentContextParameter</t>
  </si>
  <si>
    <t>//rsm::CIExchangedDocumentContext/ram:BusinessProcessSpecifiedCIDocumentContextParameter/ram:ID</t>
  </si>
  <si>
    <t>//rsm::CIExchangedDocumentContext/ram:BusinessProcessSpecifiedCIDocumentContextParameter/ram:Value</t>
  </si>
  <si>
    <t>//rsm::CIExchangedDocumentContext/ram:BusinessProcessSpecifiedCIDocumentContextParameter/ram:SpecifiedCIDocumentVersion/ram:ID</t>
  </si>
  <si>
    <t>//rsm::CIExchangedDocumentContext/ram:BusinessProcessSpecifiedCIDocumentContextParameter/ram:SpecifiedCIDocumentVersion/ram:IssueDateTime</t>
  </si>
  <si>
    <t>//rsm::CIExchangedDocumentContext/ram:ScenarioSpecifiedCIDocumentContextParameter</t>
  </si>
  <si>
    <t>//rsm::CIExchangedDocumentContext/ram:ScenarioSpecifiedCIDocumentContextParameter/ram:ID</t>
  </si>
  <si>
    <t>//rsm::CIExchangedDocumentContext/ram:ScenarioSpecifiedCIDocumentContextParameter/ram:Value</t>
  </si>
  <si>
    <t>//rsm::CIExchangedDocumentContext/ram:ApplicationSpecifiedCIDocumentContextParameter</t>
  </si>
  <si>
    <t>//rsm::CIExchangedDocumentContext/ram:ApplicationSpecifiedCIDocumentContextParameter/ram:ID</t>
  </si>
  <si>
    <t>//rsm::CIExchangedDocumentContext/ram:ApplicationSpecifiedCIDocumentContextParameter/ram:Value</t>
  </si>
  <si>
    <t>//rsm::CIExchangedDocumentContext/ram:SubsetSpecifiedCIDocumentContextParameter</t>
  </si>
  <si>
    <t>//rsm::CIExchangedDocumentContext/ram:SubsetSpecifiedCIDocumentContextParameter/ram:ID</t>
  </si>
  <si>
    <t>//rsm::CIExchangedDocumentContext/ram:SubsetSpecifiedCIDocumentContextParameter/ram:Value</t>
  </si>
  <si>
    <t>//rsm::CIExchangedDocumentContext/ram:SubsetSpecifiedCIDocumentContextParameter/ram:SpecifiedCIDocumentVersion</t>
  </si>
  <si>
    <t>//rsm::CIExchangedDocumentContext/ram:SubsetSpecifiedCIDocumentContextParameter/ram:SpecifiedCIDocumentVersion/ram:ID</t>
  </si>
  <si>
    <t>//rsm::CIExchangedDocumentContext/ram:SubsetSpecifiedCIDocumentContextParameter/ram:SpecifiedCIDocumentVersion/ram:IssueDateTime</t>
  </si>
  <si>
    <t>//rsm::CIIHExchangedDocument</t>
  </si>
  <si>
    <t>//rsm::CIIHExchangedDocument/ram:ID</t>
  </si>
  <si>
    <t>//rsm::CIIHExchangedDocument/ram:Name</t>
  </si>
  <si>
    <t>//rsm::CIIHExchangedDocument/ram:TypeCode</t>
  </si>
  <si>
    <t>//rsm::CIIHExchangedDocument/ram:IssueDateTime</t>
  </si>
  <si>
    <t>//rsm::CIIHExchangedDocument/ram:PurposeCode</t>
  </si>
  <si>
    <t>//rsm::CIIHExchangedDocument/ram:PreviousRevisionID</t>
  </si>
  <si>
    <t>//rsm::CIIHExchangedDocument/ram:CategoryCode</t>
  </si>
  <si>
    <t>//rsm::CIIHExchangedDocument/ram:SubtypeCode</t>
  </si>
  <si>
    <t>//rsm::CIIHExchangedDocument/ram:IncludedCINote</t>
  </si>
  <si>
    <t>//rsm::CIIHExchangedDocument/ram:IncludedCINote/ram:Subject</t>
  </si>
  <si>
    <t>//rsm::CIIHExchangedDocument/ram:IncludedCINote/ram:Content</t>
  </si>
  <si>
    <t>//rsm::CIIHExchangedDocument/ram:IncludedCINote/ram:ID</t>
  </si>
  <si>
    <t>//rsm::CIIHExchangedDocument/ram:ReferenceCIReferencedDocument</t>
  </si>
  <si>
    <t>//rsm::CIIHExchangedDocument/ram:ReferenceCIReferencedDocument/ram:IssuerAssignedID</t>
  </si>
  <si>
    <t>//rsm::CIIHExchangedDocument/ram:ReferenceCIReferencedDocument/ram:IssueDateTime</t>
  </si>
  <si>
    <t>//rsm::CIIHExchangedDocument/ram:ReferenceCIReferencedDocument/ram:ReferenceTypeCode</t>
  </si>
  <si>
    <t>//rsm::CIIHExchangedDocument/ram:ReferenceCIReferencedDocument/ram:RevisionID</t>
  </si>
  <si>
    <t>//rsm::CIIHExchangedDocument/ram:ReferenceCIReferencedDocument/ram:Information</t>
  </si>
  <si>
    <t>//rsm::CIIHExchangedDocument/ram:ReferenceCIReferencedDocument/ram:TypeCode</t>
  </si>
  <si>
    <t>//rsm::CIIHExchangedDocument/ram:ReferenceCIReferencedDocument/ram:AttachmentBinaryObject</t>
  </si>
  <si>
    <t>//rsm::CIIHExchangedDocument/ram:ReferenceCIReferencedDocument/ram:SubtypeCode</t>
  </si>
  <si>
    <t>//rsm::CIIHExchangedDocument/ram:AttachedSpecifiedBinaryFile/ram:ID</t>
  </si>
  <si>
    <t>//rsm::CIIHExchangedDocument/ram:AttachedSpecifiedBinaryFile/ram:FileName</t>
  </si>
  <si>
    <t>//rsm::CIIHExchangedDocument/ram:AttachedSpecifiedBinaryFile/ram:URIID</t>
  </si>
  <si>
    <t>//rsm::CIIHExchangedDocument/ram:AttachedSpecifiedBinaryFile/ram:MIMECode</t>
  </si>
  <si>
    <t>//rsm::SMEConsolidatedInvoice</t>
  </si>
  <si>
    <t>//rsm::CIExchangedDocumentContext/ram:BusinessProcessSpecifiedCIDocumentContextParameter/ram:SpecifiedCIDocumentVersion</t>
  </si>
  <si>
    <t>//rsm::CIIHExchangedDocument/ram:AttachedSpecifiedBinaryFile</t>
  </si>
  <si>
    <t>請求先</t>
  </si>
  <si>
    <t>インボイス文書ヘッダ参照インボイス文書クラス</t>
  </si>
  <si>
    <t>//rsm:CIIHSupplyChainTradeTransaction/ram:IncludedCIILSupplyChainTradeLineItem/ram:SubordinateCIILBSubordinateTradeLineItem/ram:SpecifiedCIILBSupplyChainTradeDelivery/ram:BilledQuantity/@uomCode</t>
  </si>
  <si>
    <t>//rsm:CIIHSupplyChainTradeTransaction/ram:IncludedCIILSupplyChainTradeLineItem/ram:SubordinateCIILBSubordinateTradeLineItem/ram:SpecifiedCIILBSupplyChainTradeAgreement/ram:NetPriceProductCITradePrice/ram:BasisQuantity/@uomCode</t>
  </si>
  <si>
    <t>明細文書の税に関するグループ。</t>
  </si>
  <si>
    <t>明細文書の課税分類毎に端数処理計算した税額。\n明細文書課税分類資産譲渡合計金額×税率\n算出した税額は切り上げ、切り捨て、四捨五入のいずれかで処理し、税額は整数とする</t>
  </si>
  <si>
    <t>明細行の課税分類毎の税抜き譲渡資産金額の合計金額\n明細文書譲渡資産総合計金額（税抜き）＝∑明細行譲渡資産金額（税抜き）＋Σ明細文書追加請求金額ーΣ明細文書返金金額</t>
  </si>
  <si>
    <t>明細文書の課税分類（標準税率、軽減税率、不課税、非課税、免税等）を識別するコード\n課税分類ごとにクラスを設ける</t>
  </si>
  <si>
    <t>明細文書の金額の税込み、税抜きを指定。\nデフォルトは「税抜き」</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</si>
  <si>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</si>
  <si>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（外貨建て請求書）明細文書課税分類譲渡資産合計金額（税抜き）</t>
  </si>
  <si>
    <t>（外貨建て請求書）明細文書課税分類コード</t>
  </si>
  <si>
    <t>外貨建て請求書の明細文書の課税分類（標準税率、軽減税率）を識別するコード</t>
  </si>
  <si>
    <t>（外貨建て請求書）明細文書税率</t>
  </si>
  <si>
    <t>明細明細文書の課税分類毎の税額計算のための率。</t>
  </si>
  <si>
    <t>外貨建て請求書の明細明細文書の課税分類毎の税額計算のための率。</t>
  </si>
  <si>
    <t>「JPY」\n文書通貨コード（UN01005914）の指定と合わせる。文書通貨コードが「外貨」を指定された場合は文書ヘッダ税クラス（外貨建て適格請求書用）とセットで利用する</t>
  </si>
  <si>
    <t>/Invoice</t>
  </si>
  <si>
    <t>/Invoice/cbc:IssueTime</t>
  </si>
  <si>
    <t>/Invoice/cbc:TaxPointDate</t>
  </si>
  <si>
    <t>/Invoice/cac:InvoicePeriod/cbc:DescriptionCode</t>
  </si>
  <si>
    <t>/Invoice/cbc:DueDate</t>
  </si>
  <si>
    <t>/Invoice/cbc:BuyerReference</t>
  </si>
  <si>
    <t>/Invoice/cac:ReceiptDocumentReference/cbc:ID</t>
  </si>
  <si>
    <t>/Invoice/cac:OriginatorDocumentReference/cbc:ID</t>
  </si>
  <si>
    <t>/Invoice/cac:AdditionalDocumentReference[cbc:DocumentTypeCode='130']/cbc:ID</t>
  </si>
  <si>
    <t>/Invoice/cac:AdditionalDocumentReference[cbc:DocumentTypeCode='130']/cbc:ID/@schemeID</t>
  </si>
  <si>
    <t>/Invoice/cbc:AccountingCost</t>
  </si>
  <si>
    <t>/Invoice/cac:PaymentTerms/cbc:PaymentMeansID</t>
  </si>
  <si>
    <t>/Invoice/cac:PaymentTerms/cbc:Amount</t>
  </si>
  <si>
    <t>/Invoice/cac:AccountingSupplierParty/cac:Party/cac:PartyName/cbc:Name</t>
  </si>
  <si>
    <t>/Invoice/cac:AccountingSupplierParty/cac:Party/cac:PartyIdentification/cbc:ID[not(@schemeID="SEPA")]/@schemeID</t>
  </si>
  <si>
    <t>/Invoice/cac:AccountingSupplierParty/cac:Party/cac:PartyLegalEntity/cbc:CompanyID/@schemeID</t>
  </si>
  <si>
    <t>/Invoice/cac:AccountingSupplierParty/cac:Party/cac:PartyTaxScheme[cac:TaxScheme/cbc:ID!='VAT']/cbc:CompanyID</t>
  </si>
  <si>
    <t>/Invoice/cac:AccountingSupplierParty/cac:Party/cac:PartyLegalEntity/cbc:CompanyLegalForm</t>
  </si>
  <si>
    <t>/Invoice/cac:AccountingSupplierParty/cac:Party/cac:PartyIdentification/cbc:ID[@schemeID="SEPA"]</t>
  </si>
  <si>
    <t>/Invoice/cac:AccountingSupplierParty/cac:Party/cac:PostalAddress/cbc:CityName</t>
  </si>
  <si>
    <t>/Invoice/cac:AccountingSupplierParty/cac:Party/cac:PostalAddress/cbc:CountrySubentity</t>
  </si>
  <si>
    <t>/Invoice/cac:AccountingCustomerParty/cac:Party/cac:PartyName/cbc:Name</t>
  </si>
  <si>
    <t>/Invoice/cac:AccountingCustomerParty/cac:Party/cac:PartyIdentification/cbc:ID/@schemeID</t>
  </si>
  <si>
    <t>/Invoice/cac:AccountingCustomerParty/cac:Party/cac:PartyLegalEntity/cbc:CompanyID/@schemeID</t>
  </si>
  <si>
    <t>/Invoice/cac:AccountingCustomerParty/cac:Party/cac:PartyTaxScheme/cbc:CompanyID</t>
  </si>
  <si>
    <t>/Invoice/cac:AccountingCustomerParty/cac:Party/cac:PostalAddress/cbc:CityName</t>
  </si>
  <si>
    <t>/Invoice/cac:AccountingCustomerParty/cac:Party/cac:PostalAddress/cbc:CountrySubentity</t>
  </si>
  <si>
    <t>/Invoice/cac:PayeeParty/cac:PartyIdentification/cbc:ID/@schemeID</t>
  </si>
  <si>
    <t>/Invoice/cac:PayeeParty/cac:PartyLegalEntity/cbc:CompanyID</t>
  </si>
  <si>
    <t>/Invoice/cac:PayeeParty/cac:PartyLegalEntity/cbc:CompanyID/@schemeID</t>
  </si>
  <si>
    <t>/Invoice/cac:TaxRepresentativeParty</t>
  </si>
  <si>
    <t>/Invoice/cac:TaxRepresentativeParty/cac:PartyName/cbc:Name</t>
  </si>
  <si>
    <t>/Invoice/cac:TaxRepresentativeParty/cac:PartyTaxScheme/cbc:CompanyID</t>
  </si>
  <si>
    <t>/Invoice/cac:TaxRepresentativeParty/cac:PostalAddress</t>
  </si>
  <si>
    <t>/Invoice/cac:TaxRepresentativeParty/cac:PostalAddress/cbc:StreetName</t>
  </si>
  <si>
    <t>/Invoice/cac:TaxRepresentativeParty/cac:PostalAddress/cbc:AdditionalStreetName</t>
  </si>
  <si>
    <t>/Invoice/cac:TaxRepresentativeParty/cac:PostalAddress/cac:AddressLine/cbc:Line</t>
  </si>
  <si>
    <t>/Invoice/cac:TaxRepresentativeParty/cac:PostalAddress/cbc:CityName</t>
  </si>
  <si>
    <t>/Invoice/cac:TaxRepresentativeParty/cac:PostalAddress/cbc:PostalZone</t>
  </si>
  <si>
    <t>/Invoice/cac:TaxRepresentativeParty/cac:PostalAddress/cbc:CountrySubentity</t>
  </si>
  <si>
    <t>/Invoice/cac:TaxRepresentativeParty/cac:PostalAddress/cac:Country/cbc:IdentificationCode</t>
  </si>
  <si>
    <t>/Invoice/cac:Delivery/cac:DeliveryLocation/cbc:ID/@schemeID</t>
  </si>
  <si>
    <t>/Invoice/cac:Delivery/cac:DeliveryLocation/cac:Address/cbc:CityName</t>
  </si>
  <si>
    <t>/Invoice/cac:Delivery/cac:DeliveryLocation/cac:Address/cbc:CountrySubentity</t>
  </si>
  <si>
    <t>/Invoice/cac:PaymentMeans/cbc:ID</t>
  </si>
  <si>
    <t>/Invoice/cac:PaymentMeans/cbc:PaymentID</t>
  </si>
  <si>
    <t>/Invoice/cac:PaymentMeans/cbc:PaymentID/@schemeID</t>
  </si>
  <si>
    <t>/Invoice/cac:PaymentMeans/cac:PayeeFinancialAccount/cbc:ID/@schemeID</t>
  </si>
  <si>
    <t>/Invoice/cac:PaymentMeans/cac:PayeeFinancialAccount/cac:FinancialInstitutionBranch/cbc:ID</t>
  </si>
  <si>
    <t>/Invoice/cac:PaymentMeans/cac:PayeeFinancialAccount/cac:FinancialInstitutionBranch/cac:Address</t>
  </si>
  <si>
    <t>/Invoice/cac:PaymentMeans/cac:PayeeFinancialAccount/cac:FinancialInstitutionBranch/cac:Address/cbc:AdditionalStreetName</t>
  </si>
  <si>
    <t>/Invoice/cac:PaymentMeans/cac:PayeeFinancialAccount/cac:FinancialInstitutionBranch/cac:Address/cbc:CityName</t>
  </si>
  <si>
    <t>/Invoice/cac:PaymentMeans/cac:PayeeFinancialAccount/cac:FinancialInstitutionBranch/cac:Address/cbc:PostalZone</t>
  </si>
  <si>
    <t>/Invoice/cac:PaymentMeans/cac:PayeeFinancialAccount/cac:FinancialInstitutionBranch/cac:Address/cbc:CountrySubentity</t>
  </si>
  <si>
    <t>/Invoice/cac:PaymentMeans/cac:PayeeFinancialAccount/cac:FinancialInstitutionBranch/cac:Address/cac:AddressLine/cbc:Line</t>
  </si>
  <si>
    <t>/Invoice/cac:PaymentMeans/cac:PayeeFinancialAccount/cac:FinancialInstitutionBranch/cac:Address/cac:Country/cbc:IdentificationCode</t>
  </si>
  <si>
    <t>/Invoice/cac:PaymentMeans/cac:PaymentMandate</t>
  </si>
  <si>
    <t>/Invoice/cac:PaymentMeans/cac:PaymentMandate/cbc:ID</t>
  </si>
  <si>
    <t>/Invoice/cac:PaymentMeans/cac:PaymentMandate/cac:PayerFinancialAccount/cbc:ID</t>
  </si>
  <si>
    <t>/Invoice/cac:PrepaidPayment</t>
  </si>
  <si>
    <t>/Invoice/cac:PrepaidPayment/cbc:ID</t>
  </si>
  <si>
    <t>/Invoice/cac:PrepaidPayment/cbc:PaidAmount</t>
  </si>
  <si>
    <t>/Invoice/cac:PrepaidPayment/cbc:ReceivedDate</t>
  </si>
  <si>
    <t>/Invoice/cac:PrepaidPayment/cbc:InstructionID</t>
  </si>
  <si>
    <t>/Invoice/cac:AllowanceCharge[cbc:ChargeIndicator=false()]/cac:TaxCategory/cac:TaxScheme/cbc:ID</t>
  </si>
  <si>
    <t>/Invoice/cac:AllowanceCharge[cbc:ChargeIndicator=true()]/cac:TaxCategory/cac:TaxScheme/cbc:ID</t>
  </si>
  <si>
    <t>/Invoice/cac:LegalMonetaryTotal/cbc:PayableRoundingAmount</t>
  </si>
  <si>
    <t>/Invoice/cac:TaxTotal[cbc:TaxAmount/@currencyID=/Invoice/cbc:TaxCurrencyCode]</t>
  </si>
  <si>
    <t>/Invoice/cac:TaxTotal[cbc:TaxAmount/@currencyID=/Invoice/cbc:TaxCurrencyCode]/cac:TaxSubtotal</t>
  </si>
  <si>
    <t>/Invoice/cac:TaxTotal[cbc:TaxAmount/@currencyID=/Invoice/cbc:TaxCurrencyCode]/cac:TaxSubtotal/cbc:TaxAmount</t>
  </si>
  <si>
    <t>/Invoice/cac:TaxTotal[cbc:TaxAmount/@currencyID=/Invoice/cbc:TaxCurrencyCode]/cac:TaxSubtotal/cac:TaxCategory/cbc:ID</t>
  </si>
  <si>
    <t>/Invoice/cac:TaxTotal[cbc:TaxAmount/@currencyID=/Invoice/cbc:TaxCurrencyCode]/cac:TaxSubtotal/cac:TaxCategory/cbc:Percent</t>
  </si>
  <si>
    <t>/Invoice/cac:InvoiceLine</t>
  </si>
  <si>
    <t>/Invoice/cac:InvoiceLine/cbc:ID</t>
  </si>
  <si>
    <t>/Invoice/cac:InvoiceLine/cbc:Note</t>
  </si>
  <si>
    <t>/Invoice/cac:InvoiceLine/cbc:TaxInclusiveLineExtensionAmount</t>
  </si>
  <si>
    <t>/Invoice/cac:InvoiceLine/cac:DespatchLineReference/cac:DocumentReference/cbc:ID</t>
  </si>
  <si>
    <t>/Invoice/cac:InvoiceLine/cbc:AccountingCost</t>
  </si>
  <si>
    <t>/Invoice/cac:InvoiceLine/cac:Item/cac:ClassifiedTaxCategory</t>
  </si>
  <si>
    <t>/Invoice/cac:InvoiceLine/cac:Item/cac:ClassifiedTaxCategory/cbc:PerUnitAmount</t>
  </si>
  <si>
    <t>/Invoice/cac:InvoiceLine/cac:Item/cac:ClassifiedTaxCategory/cac:TaxScheme/cbc:ID</t>
  </si>
  <si>
    <t>/Invoice/cac:InvoiceLine/cac:Item/cac:StandardItemIdentification/cbc:ID/@schemeID</t>
  </si>
  <si>
    <t>/Invoice/cac:InvoiceLine/cac:Item/cac:CommodityClassification/cbc:ItemClassificationCode/@listID</t>
  </si>
  <si>
    <t>/Invoice/cac:InvoiceLine/cac:Item/cac:CommodityClassification/cbc:ItemClassificationCode/@listVersionID</t>
  </si>
  <si>
    <t>/Invoice/cac:OrderReference</t>
  </si>
  <si>
    <t>/Invoice/cac:BillingReference/cac:InvoiceDocumentReference</t>
  </si>
  <si>
    <t>/Invoice/cac:DespatchDocumentReference</t>
  </si>
  <si>
    <t>/Invoice/cac:ReceiptDocumentReference</t>
  </si>
  <si>
    <t>/Invoice/cac:OriginatorDocumentReference</t>
  </si>
  <si>
    <t>/Invoice/cac:ContractDocumentReference</t>
  </si>
  <si>
    <t>/Invoice/cac:AdditionalDocumentReference[cbc:DocumentTypeCode='130']</t>
  </si>
  <si>
    <t>/Invoice/cac:AdditionalDocumentReference[not(cbc:DocumentTypeCode='130')]/cac:Attachment</t>
  </si>
  <si>
    <t>/Invoice/cac:AdditionalDocumentReference[not(cbc:DocumentTypeCode='130')]/cac:Attachment/cac:ExternalReference</t>
  </si>
  <si>
    <t>/Invoice/cac:ProjectReference</t>
  </si>
  <si>
    <t>/Invoice/cac:AccountingSupplierParty/cac:Party</t>
  </si>
  <si>
    <t>/Invoice/cac:AccountingSupplierParty/cac:Party/cac:PartyIdentification[cbc:ID/@schemeID="SEPA"]</t>
  </si>
  <si>
    <t>/Invoice/cac:AccountingSupplierParty/cac:Party/cac:PartyIdentification/cbc:ID[@schemeID="SEPA"]/@schemeID</t>
  </si>
  <si>
    <t>/Invoice/cac:AccountingSupplierParty/cac:Party/cac:PartyIdentification[not(cbc:ID/@schemeID="SEPA")]</t>
  </si>
  <si>
    <t>/Invoice/cac:AccountingSupplierParty/cac:Party/cac:PartyName</t>
  </si>
  <si>
    <t>/Invoice/cac:AccountingSupplierParty/cac:Party/cac:PostalAddress/cac:AddressLine</t>
  </si>
  <si>
    <t>/Invoice/cac:AccountingSupplierParty/cac:Party/cac:PostalAddress/cac:Country</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</si>
  <si>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</si>
  <si>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</si>
  <si>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</si>
  <si>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</si>
  <si>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</si>
  <si>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</si>
  <si>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/Invoice/cac:AccountingSupplierParty/cac:Party/cac:PartyLegalEntity</t>
  </si>
  <si>
    <t>/Invoice/cac:AccountingCustomerParty/cac:Party</t>
  </si>
  <si>
    <t>/Invoice/cac:AccountingCustomerParty/cac:Party/cac:PartyIdentification</t>
  </si>
  <si>
    <t>/Invoice/cac:AccountingCustomerParty/cac:Party/cac:PartyName</t>
  </si>
  <si>
    <t>/Invoice/cac:AccountingCustomerParty/cac:Party/cac:PostalAddress/cac:AddressLine</t>
  </si>
  <si>
    <t>/Invoice/cac:AccountingCustomerParty/cac:Party/cac:PostalAddress/cac:Country</t>
  </si>
  <si>
    <t>/Invoice/cac:AccountingCustomerParty/cac:Party/cac:PartyTaxScheme</t>
  </si>
  <si>
    <t>/Invoice/cac:AccountingCustomerParty/cac:Party/cac:PartyTaxScheme/cbc:CompanyID/@schemeID</t>
  </si>
  <si>
    <t>/Invoice/cac:AccountingCustomerParty/cac:Party/cac:PartyTaxScheme/cac:TaxScheme</t>
  </si>
  <si>
    <t>/Invoice/cac:AccountingCustomerParty/cac:Party/cac:PartyTaxScheme/cac:TaxScheme/cbc:ID</t>
  </si>
  <si>
    <t>/Invoice/cac:AccountingCustomerParty/cac:Party/cac:PartyLegalEntity</t>
  </si>
  <si>
    <t>/Invoice/cac:PayeeParty/cac:PartyIdentification</t>
  </si>
  <si>
    <t>/Invoice/cac:PayeeParty/cac:PartyName</t>
  </si>
  <si>
    <t>/Invoice/cac:PayeeParty/cac:PartyLegalEntity</t>
  </si>
  <si>
    <t>/Invoice/cac:TaxRepresentativeParty/cac:PartyName</t>
  </si>
  <si>
    <t>/Invoice/cac:TaxRepresentativeParty/cac:PostalAddress/cac:AddressLine</t>
  </si>
  <si>
    <t>/Invoice/cac:TaxRepresentativeParty/cac:PostalAddress/cac:Country</t>
  </si>
  <si>
    <t>/Invoice/cac:TaxRepresentativeParty/cac:PartyTaxScheme</t>
  </si>
  <si>
    <t>/Invoice/cac:TaxRepresentativeParty/cac:PartyTaxScheme/cac:TaxScheme</t>
  </si>
  <si>
    <t>/Invoice/cac:TaxRepresentativeParty/cac:PartyTaxScheme/cac:TaxScheme/cbc:ID</t>
  </si>
  <si>
    <t>/Invoice/cac:Delivery/cac:DeliveryLocation</t>
  </si>
  <si>
    <t>/Invoice/cac:Delivery/cac:DeliveryLocation/cac:Address/cac:AddressLine</t>
  </si>
  <si>
    <t>/Invoice/cac:Delivery/cac:DeliveryLocation/cac:Address/cac:Country</t>
  </si>
  <si>
    <t>/Invoice/cac:Delivery/cac:DeliveryParty</t>
  </si>
  <si>
    <t>/Invoice/cac:Delivery/cac:DeliveryParty/cac:PartyName</t>
  </si>
  <si>
    <t>/Invoice/cac:PaymentMeans/cac:CardAccount/cbc:NetworkID</t>
  </si>
  <si>
    <t>/Invoice/cac:PaymentMeans/cac:PayeeFinancialAccount/cac:FinancialInstitutionBranch</t>
  </si>
  <si>
    <t>/Invoice/cac:PaymentMeans/cac:PayeeFinancialAccount/cac:FinancialInstitutionBranch/cac:Address/cac:AddressLine</t>
  </si>
  <si>
    <t>/Invoice/cac:PaymentMeans/cac:PayeeFinancialAccount/cac:FinancialInstitutionBranch/cac:Address/cac:Country</t>
  </si>
  <si>
    <t>/Invoice/cac:PaymentMeans/cac:PaymentMandate/cac:PayerFinancialAccount</t>
  </si>
  <si>
    <t>/Invoice/cac:AllowanceCharge[cbc:ChargeIndicator=false()]/cbc:ChargeIndicator</t>
  </si>
  <si>
    <t>/Invoice/cac:AllowanceCharge[cbc:ChargeIndicator=false()]/cbc:Amount/@currencyID</t>
  </si>
  <si>
    <t>/Invoice/cac:AllowanceCharge[cbc:ChargeIndicator=false()]/cbc:BaseAmount/@currencyID</t>
  </si>
  <si>
    <t>/Invoice/cac:AllowanceCharge[cbc:ChargeIndicator=false()]/cac:TaxCategory</t>
  </si>
  <si>
    <t>/Invoice/cac:AllowanceCharge[cbc:ChargeIndicator=false()]/cac:TaxCategory/cac:TaxScheme</t>
  </si>
  <si>
    <t>/Invoice/cac:AllowanceCharge[cbc:ChargeIndicator=true()]/cbc:AllowanceChargeReasonCode/cbc:ChargeIndicator</t>
  </si>
  <si>
    <t>/Invoice/cac:AllowanceCharge[cbc:ChargeIndicator=true()]/cbc:Amount/@currencyID</t>
  </si>
  <si>
    <t>/Invoice/cac:AllowanceCharge[cbc:ChargeIndicator=true()]/cbc:BaseAmount/@currencyID</t>
  </si>
  <si>
    <t>/Invoice/cac:TaxTotal[cbc:TaxAmount/@currencyID=/Invoice/cbc:DocumentCurrencyCode]</t>
  </si>
  <si>
    <t>/Invoice/cac:TaxTotal[cbc:TaxAmount/@currencyID=/Invoice/cbc:DocumentCurrencyCode]/cbc:TaxAmount/@currencyID</t>
  </si>
  <si>
    <t>/Invoice/cac:TaxTotal[cbc:TaxAmount/@currencyID=/Invoice/cbc:DocumentCurrencyCode]/cac:TaxSubtotal/cbc:TaxableAmount/@currencyID</t>
  </si>
  <si>
    <t>/Invoice/cac:TaxTotal[cbc:TaxAmount/@currencyID=/Invoice/cbc:DocumentCurrencyCode]/cac:TaxSubtotal/cbc:TaxAmount/@currencyID</t>
  </si>
  <si>
    <t>/Invoice/cac:TaxTotal[cbc:TaxAmount/@currencyID=/Invoice/cbc:DocumentCurrencyCode]/cac:TaxSubtotal/cac:TaxCategory</t>
  </si>
  <si>
    <t>/Invoice/cac:TaxTotal[cbc:TaxAmount/@currencyID=/Invoice/cbc:DocumentCurrencyCode]/cac:TaxSubtotal/cac:TaxCategory/cac:TaxScheme</t>
  </si>
  <si>
    <t>/Invoice/cac:TaxTotal[cbc:TaxAmount/@currencyID=/Invoice/cbc:DocumentCurrencyCode]/cac:TaxSubtotal/cac:TaxCategory/cac:TaxScheme/cbc:ID</t>
  </si>
  <si>
    <t>/Invoice/cac:TaxTotal[cbc:TaxAmount/@currencyID=/Invoice/cbc:TaxCurrencyCode]/cbc:TaxAmount/@currencyID</t>
  </si>
  <si>
    <t>/Invoice/cac:TaxTotal[cbc:TaxAmount/@currencyID=/Invoice/cbc:TaxCurrencyCode]/cac:TaxSubtotal/cbc:TaxAmount/@currencyID</t>
  </si>
  <si>
    <t>/Invoice/cac:TaxTotal[cbc:TaxAmount/@currencyID=/Invoice/cbc:TaxCurrencyCode]/cac:TaxSubtotal/cac:TaxCategory</t>
  </si>
  <si>
    <t>/Invoice/cac:LegalMonetaryTotal/cbc:LineExtensionAmount/@currencyID</t>
  </si>
  <si>
    <t>/Invoice/cac:LegalMonetaryTotal/cbc:TaxExclusiveAmount/@currencyID</t>
  </si>
  <si>
    <t>/Invoice/cac:LegalMonetaryTotal/cbc:TaxInclusiveAmount/@currencyID</t>
  </si>
  <si>
    <t>/Invoice/cac:LegalMonetaryTotal/cbc:AllowanceTotalAmount/@currencyID</t>
  </si>
  <si>
    <t>/Invoice/cac:LegalMonetaryTotal/cbc:ChargeTotalAmount/@currencyID</t>
  </si>
  <si>
    <t>/Invoice/cac:LegalMonetaryTotal/cbc:PrepaidAmount/@currencyID</t>
  </si>
  <si>
    <t>/Invoice/cac:LegalMonetaryTotal/cbc:PayableRoundingAmount/@currencyID</t>
  </si>
  <si>
    <t>/Invoice/cac:LegalMonetaryTotal/cbc:PayableAmount/@currencyID</t>
  </si>
  <si>
    <t>/Invoice/cac:InvoiceLine/cbc:LineExtensionAmount/@currencyID</t>
  </si>
  <si>
    <t>/Invoice/cac:InvoiceLine/cac:OrderLineReference</t>
  </si>
  <si>
    <t>/Invoice/cac:InvoiceLine/cac:OrderLineReference/cac:OrderReference</t>
  </si>
  <si>
    <t>/Invoice/cac:InvoiceLine/cac:DespatchLineReference</t>
  </si>
  <si>
    <t>/Invoice/cac:InvoiceLine/cac:DespatchLineReference/cbc:LineID</t>
  </si>
  <si>
    <t>/Invoice/cac:InvoiceLine/cac:DespatchLineReference/cac:DocumentReference</t>
  </si>
  <si>
    <t>/Invoice/cac:InvoiceLine/cac:DocumentReference[cbc:DocumentTypeCode='130']</t>
  </si>
  <si>
    <t>/Invoice/cac:InvoiceLine/cac:AllowanceCharge[cbc:ChargeIndicator=false()]/cbc:ChargeIndicator</t>
  </si>
  <si>
    <t>/Invoice/cac:InvoiceLine/cac:AllowanceCharge[cbc:ChargeIndicator=false()]/cbc:Amount/@currencyID</t>
  </si>
  <si>
    <t>/Invoice/cac:InvoiceLine/cac:AllowanceCharge[cbc:ChargeIndicator=false()]/cbc:BaseAmount/@currencyID</t>
  </si>
  <si>
    <t>/Invoice/cac:InvoiceLine/cac:AllowanceCharge[cbc:ChargeIndicator=true()]/cbc:ChargeIndicator</t>
  </si>
  <si>
    <t>/Invoice/cac:InvoiceLine/cac:AllowanceCharge[cbc:ChargeIndicator=true()]/cbc:Amount/@currencyID</t>
  </si>
  <si>
    <t>/Invoice/cac:InvoiceLine/cac:AllowanceCharge[cbc:ChargeIndicator=true()]/cbc:BaseAmount/@currencyID</t>
  </si>
  <si>
    <t>/Invoice/cac:InvoiceLine/cac:Item/cac:BuyersItemIdentification</t>
  </si>
  <si>
    <t>/Invoice/cac:InvoiceLine/cac:Item/cac:SellersItemIdentification</t>
  </si>
  <si>
    <t>/Invoice/cac:InvoiceLine/cac:Item/cac:StandardItemIdentification</t>
  </si>
  <si>
    <t>/Invoice/cac:InvoiceLine/cac:Item/cac:OriginCountry</t>
  </si>
  <si>
    <t>/Invoice/cac:InvoiceLine/cac:Item/cac:CommodityClassification</t>
  </si>
  <si>
    <t>/Invoice/cac:InvoiceLine/cac:Item/cac:ClassifiedTaxCategory/cac:TaxScheme</t>
  </si>
  <si>
    <t>/Invoice/cac:InvoiceLine/cac:Price/cbc:PriceAmount/@currencyID</t>
  </si>
  <si>
    <t>/Invoice/cac:AllowanceCharge[cbc:ChargeIndicator=true()]/cac:TaxCategory</t>
  </si>
  <si>
    <t>/Invoice/cac:AllowanceCharge[cbc:ChargeIndicator=true()]/cac:TaxCategory/cac:TaxScheme</t>
  </si>
  <si>
    <t>/Invoice/cac:InvoiceLine/cac:Price/cac:AllowanceCharge[cbc:ChargeIndicator=false()]</t>
  </si>
  <si>
    <t>/Invoice/cac:InvoiceLine/cac:Price/cac:AllowanceCharge[cbc:ChargeIndicator=false()]/cbc:ChargeIndicator</t>
  </si>
  <si>
    <t>/Invoice/cac:InvoiceLine/cac:Price/cac:AllowanceCharge[cbc:ChargeIndicator=false()]/cbc:Amount/@currencyID</t>
  </si>
  <si>
    <t>/Invoice/cac:InvoiceLine/cac:Price/cac:AllowanceCharge[cbc:ChargeIndicator=false()]/cbc:BaseAmount/@currencyID</t>
  </si>
  <si>
    <t>納入先の国ID。</t>
  </si>
  <si>
    <t>連絡先に関する情報のグループ</t>
  </si>
  <si>
    <t>請求者に関する情報のグループ</t>
  </si>
  <si>
    <t>請求者住所に関する情報のグループ</t>
  </si>
  <si>
    <t>納入先に関する情報のグループ</t>
  </si>
  <si>
    <t>住所に関する情報のグループ</t>
  </si>
  <si>
    <t>明細行の契約単価に関する情報のグループ</t>
  </si>
  <si>
    <t>取引品目に関する情報のグループ</t>
  </si>
  <si>
    <t>取引品目の属性のグループ</t>
  </si>
  <si>
    <t>この取引品目の属性を文字で説明したもの</t>
  </si>
  <si>
    <t>この取引品目の属性の値</t>
  </si>
  <si>
    <t>この明細行の返金の計算根拠となる金額</t>
  </si>
  <si>
    <t>この明細行の追加請求の計算根拠となる金額</t>
  </si>
  <si>
    <t>この明細行の追加請求を計算するための率</t>
  </si>
  <si>
    <t>この明細行の返金を計算するための率</t>
  </si>
  <si>
    <t>明細文書の合計金額に関するグループ</t>
  </si>
  <si>
    <t>明細文書追加請求合計金額</t>
  </si>
  <si>
    <t>明細文書レベルの追加請求合計金額</t>
  </si>
  <si>
    <t>明細文書返金合計金額</t>
  </si>
  <si>
    <t>明細文書レベルの返金合計金額</t>
  </si>
  <si>
    <t>明細文書の合計税額</t>
  </si>
  <si>
    <t>明細文書グロス合計金額</t>
  </si>
  <si>
    <t>明細文書レベルの追加請求・返金を除く明細文薗の資産譲渡金額の合計金額（税抜き）</t>
  </si>
  <si>
    <t>明細文書明細行の合計金額（税抜き）\n明細文書レベルの追加請求・返金を含む</t>
  </si>
  <si>
    <t>明細文書明細行の合計金額（税込み）\n明細文書レベルの追加請求・返金を含む</t>
  </si>
  <si>
    <t>明細文書の総合計金額（税込み）\n=明細文書合計金額（税抜き）＋明細文書合計税額</t>
  </si>
  <si>
    <t>外貨建て請求書明細文書の合計金額に関するグループ。\n</t>
  </si>
  <si>
    <t>（外貨建て請求書）明細文書合計税額</t>
  </si>
  <si>
    <t>外貨建て適格請求明細文書の日本円合計税額。\n通貨コード属性＝JPY\nインボイス文書通貨コード＝「外貨」、税通貨コード＝「JPY」の場合に利用する</t>
  </si>
  <si>
    <t>支払済</t>
  </si>
  <si>
    <t>請求者為替</t>
  </si>
  <si>
    <t>支払者為替</t>
  </si>
  <si>
    <t>未決済合計金額参照文書</t>
  </si>
  <si>
    <t>請求先連絡先</t>
  </si>
  <si>
    <t>明細文書合計金額</t>
  </si>
  <si>
    <t>明細文書外貨建て請求書合計金額</t>
  </si>
  <si>
    <t>請求先住所</t>
  </si>
  <si>
    <t>支払先連絡先</t>
  </si>
  <si>
    <t>支払先住所</t>
  </si>
  <si>
    <t>支払人</t>
  </si>
  <si>
    <t>支払人連絡先</t>
  </si>
  <si>
    <t>支払人住所</t>
  </si>
  <si>
    <t>SME ID</t>
  </si>
  <si>
    <t>//rsm:CIIHSupplyChainTradeTransaction/ram:ApplicableCIIHSupplyChainTradeSettlement/ram:SpecifiedAdvancePayment/ram:ID</t>
  </si>
  <si>
    <t>ICL44</t>
  </si>
  <si>
    <t>ICL45</t>
  </si>
  <si>
    <t>IID198</t>
  </si>
  <si>
    <t>IID199</t>
  </si>
  <si>
    <t>IID200</t>
  </si>
  <si>
    <t>IID201</t>
  </si>
  <si>
    <t>IID202</t>
  </si>
  <si>
    <t>IID203</t>
  </si>
  <si>
    <t>IID204</t>
  </si>
  <si>
    <t>ICL18</t>
  </si>
  <si>
    <t>IID84</t>
  </si>
  <si>
    <t>IID85</t>
  </si>
  <si>
    <t>ICL19</t>
  </si>
  <si>
    <t>IID86</t>
  </si>
  <si>
    <t>IID87</t>
  </si>
  <si>
    <t>IID88</t>
  </si>
  <si>
    <t>ICL20</t>
  </si>
  <si>
    <t>IID89</t>
  </si>
  <si>
    <t>IID90</t>
  </si>
  <si>
    <t>IID91</t>
  </si>
  <si>
    <t>IID92</t>
  </si>
  <si>
    <t>IID93</t>
  </si>
  <si>
    <t>IID94</t>
  </si>
  <si>
    <t>IID95</t>
  </si>
  <si>
    <t>ICL21</t>
  </si>
  <si>
    <t>IID96</t>
  </si>
  <si>
    <t>IID97</t>
  </si>
  <si>
    <t>IID98</t>
  </si>
  <si>
    <t>IID99</t>
  </si>
  <si>
    <t>IID100</t>
  </si>
  <si>
    <t>ICL22</t>
  </si>
  <si>
    <t>IID101</t>
  </si>
  <si>
    <t>IID102</t>
  </si>
  <si>
    <t>ICL23</t>
  </si>
  <si>
    <t>IID103</t>
  </si>
  <si>
    <t>IID104</t>
  </si>
  <si>
    <t>IID105</t>
  </si>
  <si>
    <t>ICL24</t>
  </si>
  <si>
    <t>IID106</t>
  </si>
  <si>
    <t>IID107</t>
  </si>
  <si>
    <t>IID108</t>
  </si>
  <si>
    <t>IID109</t>
  </si>
  <si>
    <t>IID110</t>
  </si>
  <si>
    <t>IID111</t>
  </si>
  <si>
    <t>IID112</t>
  </si>
  <si>
    <t>ICL25</t>
  </si>
  <si>
    <t>IID113</t>
  </si>
  <si>
    <t>IID114</t>
  </si>
  <si>
    <t>IID115</t>
  </si>
  <si>
    <t>IID116</t>
  </si>
  <si>
    <t>IID117</t>
  </si>
  <si>
    <t>ICL26</t>
  </si>
  <si>
    <t>IID118</t>
  </si>
  <si>
    <t>IID119</t>
  </si>
  <si>
    <t>IID120</t>
  </si>
  <si>
    <t>IID121</t>
  </si>
  <si>
    <t>IID122</t>
  </si>
  <si>
    <t>IID123</t>
  </si>
  <si>
    <t>IID124</t>
  </si>
  <si>
    <t>IID125</t>
  </si>
  <si>
    <t>IID126</t>
  </si>
  <si>
    <t>IID127</t>
  </si>
  <si>
    <t>IID128</t>
  </si>
  <si>
    <t>IID245</t>
  </si>
  <si>
    <t>IID256</t>
  </si>
  <si>
    <t>IID253</t>
  </si>
  <si>
    <t>IID375</t>
  </si>
  <si>
    <t>IID381</t>
  </si>
  <si>
    <t>文書ヘッダ返金計算根拠金額</t>
  </si>
  <si>
    <t>文書ヘッダ追加請求計算根拠金額</t>
  </si>
  <si>
    <t>明細行返金計算根拠金額</t>
  </si>
  <si>
    <t>明細行追加請求計算根拠金額</t>
  </si>
  <si>
    <t>IID240</t>
  </si>
  <si>
    <t>IID241</t>
  </si>
  <si>
    <t>IID242</t>
  </si>
  <si>
    <t>IID243</t>
  </si>
  <si>
    <t>IID244</t>
  </si>
  <si>
    <t>IID246</t>
  </si>
  <si>
    <t>IID247</t>
  </si>
  <si>
    <t>ICL59</t>
  </si>
  <si>
    <t>ICL58</t>
  </si>
  <si>
    <t>ICL60</t>
  </si>
  <si>
    <t>IID248</t>
  </si>
  <si>
    <t>IID249</t>
  </si>
  <si>
    <t>IID250</t>
  </si>
  <si>
    <t>IID251</t>
  </si>
  <si>
    <t>IID252</t>
  </si>
  <si>
    <t>ICL61</t>
  </si>
  <si>
    <t>IID254</t>
  </si>
  <si>
    <t>IID255</t>
  </si>
  <si>
    <t>ICL62</t>
  </si>
  <si>
    <t>IID257</t>
  </si>
  <si>
    <t>IID258</t>
  </si>
  <si>
    <t>IID259</t>
  </si>
  <si>
    <t>IID260</t>
  </si>
  <si>
    <t>IID261</t>
  </si>
  <si>
    <t>IID262</t>
  </si>
  <si>
    <t>IID263</t>
  </si>
  <si>
    <t>IID264</t>
  </si>
  <si>
    <t>IID265</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</si>
  <si>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t>
  </si>
  <si>
    <t>//rsm:CIIHSupplyChainTradeTransaction/ram:IncludedCIILSupplyChainTradeLineItem/ram:SpecifiedCIILSupplyChainTradeSettlement/ram:SpecifiedCIILTradeSettlementMonetarySummation/ram:TaxTotalAmount[@currencyID= //rsm:CIIHSupplyChainTradeTransaction/ram:ApplicableCIIHSupplyChainTradeSettlement/ram:TaxCurrencyCode]</t>
  </si>
  <si>
    <t>税の通貨コード。JPY</t>
  </si>
  <si>
    <t>ICL90</t>
  </si>
  <si>
    <t>IID389</t>
  </si>
  <si>
    <t>IID390</t>
  </si>
  <si>
    <t>IID391</t>
  </si>
  <si>
    <t>IID392</t>
  </si>
  <si>
    <t>IID393</t>
  </si>
  <si>
    <t>IID394</t>
  </si>
  <si>
    <t>IID395</t>
  </si>
  <si>
    <t>IID396</t>
  </si>
  <si>
    <t>IID397</t>
  </si>
  <si>
    <t>IID400</t>
  </si>
  <si>
    <t>ICL91</t>
  </si>
  <si>
    <t>IID398</t>
  </si>
  <si>
    <t>IID399</t>
  </si>
  <si>
    <t>ICL89</t>
  </si>
  <si>
    <t>IID387</t>
  </si>
  <si>
    <t>IID388</t>
  </si>
  <si>
    <t>ICL85</t>
  </si>
  <si>
    <t>IID370</t>
  </si>
  <si>
    <t>IID371</t>
  </si>
  <si>
    <t>IID372</t>
  </si>
  <si>
    <t>IID373</t>
  </si>
  <si>
    <t>IID374</t>
  </si>
  <si>
    <t>ICL86</t>
  </si>
  <si>
    <t>IID376</t>
  </si>
  <si>
    <t>IID377</t>
  </si>
  <si>
    <t>IID378</t>
  </si>
  <si>
    <t>IID379</t>
  </si>
  <si>
    <t>IID380</t>
  </si>
  <si>
    <t>//rsm:CIIHSupplyChainTradeTransaction/ram:ApplicableCIIHSupplyChainTradeSettlement/ram:CIIHTradeSettlementMonetarySummation</t>
  </si>
  <si>
    <t>//rsm:CIIHSupplyChainTradeTransaction/ram:ApplicableCIIHSupplyChainTradeSettlement/ram:CIIHTradeSettlementMonetarySummation/ram:ChargeTotalAmount</t>
  </si>
  <si>
    <t>//rsm:CIIHSupplyChainTradeTransaction/ram:ApplicableCIIHSupplyChainTradeSettlement/ram:CIIHTradeSettlementMonetarySummation/ram:AllowanceTotalAmount</t>
  </si>
  <si>
    <t>//rsm:CIIHSupplyChainTradeTransaction/ram:ApplicableCIIHSupplyChainTradeSettlement/ram:CIIHTradeSettlementMonetarySummation/ram:GrandTotalAmount</t>
  </si>
  <si>
    <t>//rsm:CIIHSupplyChainTradeTransaction/ram:ApplicableCIIHSupplyChainTradeSettlement/ram:CIIHTradeSettlementMonetarySummation/ram:TotalPrepaidAmount</t>
  </si>
  <si>
    <t>//rsm:CIIHSupplyChainTradeTransaction/ram:ApplicableCIIHSupplyChainTradeSettlement/ram:CIIHTradeSettlementMonetarySummation/ram:DuePayableAmount</t>
  </si>
  <si>
    <t>//rsm:CIIHSupplyChainTradeTransaction/ram:ApplicableCIIHSupplyChainTradeSettlement/ram:CIIHTradeSettlementMonetarySummation/ram:SpecifiedCIReferencedDocument</t>
  </si>
  <si>
    <t>//rsm:CIIHSupplyChainTradeTransaction/ram:ApplicableCIIHSupplyChainTradeSettlement/ram:CIIHTradeSettlementMonetarySummation/ram:SpecifiedCIReferencedDocument/ram:IssuerAssignedID</t>
  </si>
  <si>
    <t>//rsm:CIIHSupplyChainTradeTransaction/ram:ApplicableCIIHSupplyChainTradeSettlement/ram:CIIHTradeSettlementMonetarySummation/ram:SpecifiedCIReferencedDocument/ram:IssueDateTime</t>
  </si>
  <si>
    <t>//rsm:CIIHSupplyChainTradeTransaction/ram:ApplicableCIIHSupplyChainTradeSettlement/ram:CIIHTradeSettlementMonetarySummation/ram:SpecifiedCIReferencedDocument/ram:ReferenceTypeCode</t>
  </si>
  <si>
    <t>//rsm:CIIHSupplyChainTradeTransaction/ram:ApplicableCIIHSupplyChainTradeSettlement/ram:CIIHTradeSettlementMonetarySummation/ram:SpecifiedCIReferencedDocument/ram:RevisionID</t>
  </si>
  <si>
    <t>//rsm:CIIHSupplyChainTradeTransaction/ram:ApplicableCIIHSupplyChainTradeSettlement/ram:CIIHTradeSettlementMonetarySummation/ram:SpecifiedCIReferencedDocument/ram:Information</t>
  </si>
  <si>
    <t>//rsm:CIIHSupplyChainTradeTransaction/ram:ApplicableCIIHSupplyChainTradeSettlement/ram:CIIHTradeSettlementMonetarySummation/ram:SpecifiedCIReferencedDocument/ram:TypeCode</t>
  </si>
  <si>
    <t>//rsm:CIIHSupplyChainTradeTransaction/ram:ApplicableCIIHSupplyChainTradeSettlement/ram:CIIHTradeSettlementMonetarySummation/ram:SpecifiedCIReferencedDocument/ram:AttachmentBinaryObject</t>
  </si>
  <si>
    <t>//rsm:CIIHSupplyChainTradeTransaction/ram:ApplicableCIIHSupplyChainTradeSettlement/ram:CIIHTradeSettlementMonetarySummation/ram:SpecifiedCIReferencedDocument/ram:SubtypeCode</t>
  </si>
  <si>
    <t>ICL16</t>
  </si>
  <si>
    <t>IID76</t>
  </si>
  <si>
    <t>IID77</t>
  </si>
  <si>
    <t>IID78</t>
  </si>
  <si>
    <t>ICL17</t>
  </si>
  <si>
    <t>IID79</t>
  </si>
  <si>
    <t>IID80</t>
  </si>
  <si>
    <t>IID81</t>
  </si>
  <si>
    <t>IID82</t>
  </si>
  <si>
    <t>IID83</t>
  </si>
  <si>
    <t>IID144</t>
  </si>
  <si>
    <t>IID205</t>
  </si>
  <si>
    <t>ICL53</t>
  </si>
  <si>
    <t>IID226</t>
  </si>
  <si>
    <t>IID227</t>
  </si>
  <si>
    <t>IID228</t>
  </si>
  <si>
    <t>ICL54</t>
  </si>
  <si>
    <t>IID229</t>
  </si>
  <si>
    <t>ICL55</t>
  </si>
  <si>
    <t>IID230</t>
  </si>
  <si>
    <t>IID231</t>
  </si>
  <si>
    <t>IID232</t>
  </si>
  <si>
    <t>IID233</t>
  </si>
  <si>
    <t>IID234</t>
  </si>
  <si>
    <t>//rsm:CIIHSupplyChainTradeTransaction/ram:IncludedCIILSupplyChainTradeLineItem/ram:SpecifiedCIILSupplyChainTradeSettlement/ram:SpecifiedCIILTradeSettlementMonetarySummation[ram:TaxTotalAmount/@currencyID= //rsm:CIIHSupplyChainTradeTransaction/ram:ApplicableCIIHSupplyChainTradeSettlement/ram:TaxCurrencyCode]</t>
  </si>
  <si>
    <t>IID356</t>
  </si>
  <si>
    <t>ICL77</t>
  </si>
  <si>
    <t>IID324</t>
  </si>
  <si>
    <t>IID325</t>
  </si>
  <si>
    <t>IID327</t>
  </si>
  <si>
    <t>IID328</t>
  </si>
  <si>
    <t>IID329</t>
  </si>
  <si>
    <t>IID330</t>
  </si>
  <si>
    <t>ICL80</t>
  </si>
  <si>
    <t>IID345</t>
  </si>
  <si>
    <t>IID346</t>
  </si>
  <si>
    <t>IID347</t>
  </si>
  <si>
    <t>ICL81</t>
  </si>
  <si>
    <t>IID349</t>
  </si>
  <si>
    <t>IID350</t>
  </si>
  <si>
    <t>IID351</t>
  </si>
  <si>
    <t>IID352</t>
  </si>
  <si>
    <t>ICL82</t>
  </si>
  <si>
    <t>IID354</t>
  </si>
  <si>
    <t>ICL83</t>
  </si>
  <si>
    <t>IID355</t>
  </si>
  <si>
    <t>IID357</t>
  </si>
  <si>
    <t>IID358</t>
  </si>
  <si>
    <t>IID359</t>
  </si>
  <si>
    <t>IID360</t>
  </si>
  <si>
    <t>IID361</t>
  </si>
  <si>
    <t>ICL88</t>
  </si>
  <si>
    <t>IID385</t>
  </si>
  <si>
    <t>IID386</t>
  </si>
  <si>
    <t>ヘッダ参照文書参照タイプコード</t>
  </si>
  <si>
    <t>ICL72</t>
  </si>
  <si>
    <t>ICL74</t>
  </si>
  <si>
    <t>IID315</t>
  </si>
  <si>
    <t>IID316</t>
  </si>
  <si>
    <t>IID317</t>
  </si>
  <si>
    <t>ICL84</t>
  </si>
  <si>
    <t>IID362</t>
  </si>
  <si>
    <t>IID363</t>
  </si>
  <si>
    <t>IID364</t>
  </si>
  <si>
    <t>IID365</t>
  </si>
  <si>
    <t>IID366</t>
  </si>
  <si>
    <t>IID367</t>
  </si>
  <si>
    <t>IID368</t>
  </si>
  <si>
    <t>IID369</t>
  </si>
  <si>
    <t>ICL87</t>
  </si>
  <si>
    <t>IID382</t>
  </si>
  <si>
    <t>IID383</t>
  </si>
  <si>
    <t>IID384</t>
  </si>
  <si>
    <t>明細行参照インボイス文書</t>
  </si>
  <si>
    <t>明細行参照インボイス文書番号</t>
  </si>
  <si>
    <t>明細行参照インボイス文書発行日</t>
  </si>
  <si>
    <t>明細行参照インボイス明細文書番号</t>
  </si>
  <si>
    <t>明細行参照インボイス文書履歴番号</t>
  </si>
  <si>
    <t>明細行参照インボイス文書情報</t>
  </si>
  <si>
    <t>明細行参照インボイス明細行番号</t>
  </si>
  <si>
    <t>明細行調整</t>
  </si>
  <si>
    <t>（鑑ヘッダ参照）文書情報</t>
  </si>
  <si>
    <t>文書ヘッダ返金・追加請求識別コード</t>
  </si>
  <si>
    <t>ID13</t>
  </si>
  <si>
    <t>ID14</t>
  </si>
  <si>
    <t>添付書類のバイナリファイル</t>
  </si>
  <si>
    <t>//rsm:CIIHSupplyChainTradeTransaction/ram:IncludedCIILSupplyChainTradeLineItem/ram:SpecifiedCIILSupplyChainTradeSettlement/ram:SpecifiedCIILTradeSettlementMonetarySummation[ram:TaxTotalAmount/@currencyID= //rsm:CIIHSupplyChainTradeTransaction/ram:ApplicableCIIHSupplyChainTradeSettlement/ram:InvoiceCurrencyCode]</t>
  </si>
  <si>
    <t>//rsm:CIIHSupplyChainTradeTransaction/ram:IncludedCIILSupplyChainTradeLineItem/ram:SpecifiedCIILSupplyChainTradeSettlement/ram:SpecifiedCIILTradeSettlementMonetarySummation[ram:TaxTotalAmount/@currencyID= //rsm:CIIHSupplyChainTradeTransaction/ram:ApplicableCIIHSupplyChainTradeSettlement/ram:InvoiceCurrencyCode]/ram:ChargeTotalAmount</t>
  </si>
  <si>
    <t>//rsm:CIIHSupplyChainTradeTransaction/ram:IncludedCIILSupplyChainTradeLineItem/ram:SpecifiedCIILSupplyChainTradeSettlement/ram:SpecifiedCIILTradeSettlementMonetarySummation[ram:TaxTotalAmount/@currencyID= //rsm:CIIHSupplyChainTradeTransaction/ram:ApplicableCIIHSupplyChainTradeSettlement/ram:InvoiceCurrencyCode]/ram:AllowanceTotalAmount</t>
  </si>
  <si>
    <t>//rsm:CIIHSupplyChainTradeTransaction/ram:IncludedCIILSupplyChainTradeLineItem/ram:SpecifiedCIILSupplyChainTradeSettlement/ram:SpecifiedCIILTradeSettlementMonetarySummation[ram:TaxTotalAmount/@currencyID= //rsm:CIIHSupplyChainTradeTransaction/ram:ApplicableCIIHSupplyChainTradeSettlement/ram:InvoiceCurrencyCode]/ram:NetLineTotalAmount</t>
  </si>
  <si>
    <t>//rsm:CIIHSupplyChainTradeTransaction/ram:IncludedCIILSupplyChainTradeLineItem/ram:SpecifiedCIILSupplyChainTradeSettlement/ram:SpecifiedCIILTradeSettlementMonetarySummation[ram:TaxTotalAmount/@currencyID= //rsm:CIIHSupplyChainTradeTransaction/ram:ApplicableCIIHSupplyChainTradeSettlement/ram:InvoiceCurrencyCode]/ram:NetIncludingTaxesLineTotalAmount</t>
  </si>
  <si>
    <t>//rsm:CIIHSupplyChainTradeTransaction/ram:IncludedCIILSupplyChainTradeLineItem/ram:SpecifiedCIILSupplyChainTradeSettlement/ram:SpecifiedCIILTradeSettlementMonetarySummation[ram:TaxTotalAmount/@currencyID= //rsm:CIIHSupplyChainTradeTransaction/ram:ApplicableCIIHSupplyChainTradeSettlement/ram:InvoiceCurrencyCode]/ram:GrandTotalAmount</t>
  </si>
  <si>
    <t>//rsm:CIIHSupplyChainTradeTransaction/ram:IncludedCIILSupplyChainTradeLineItem/ram:SpecifiedCIILSupplyChainTradeSettlement/ram:SpecifiedCIILTradeSettlementMonetarySummation[ram:TaxTotalAmount/@currencyID= //rsm:CIIHSupplyChainTradeTransaction/ram:ApplicableCIIHSupplyChainTradeSettlement/ram:InvoiceCurrencyCode]/ram:GrossLineTotalAmount</t>
  </si>
  <si>
    <t>IID181</t>
  </si>
  <si>
    <t>インボイス参照文書</t>
  </si>
  <si>
    <t>ICL64</t>
  </si>
  <si>
    <t>IID272</t>
  </si>
  <si>
    <t>IID273</t>
  </si>
  <si>
    <t>配送</t>
  </si>
  <si>
    <t>通貨</t>
  </si>
  <si>
    <t>ICL56</t>
  </si>
  <si>
    <t>IID235</t>
  </si>
  <si>
    <t>IID236</t>
  </si>
  <si>
    <t>IID237</t>
  </si>
  <si>
    <t>IID238</t>
  </si>
  <si>
    <t>出荷回答書</t>
  </si>
  <si>
    <t>明細文書参照出荷回答書番号</t>
  </si>
  <si>
    <t>明細文書参照出荷回答書履歴番号</t>
  </si>
  <si>
    <t>明細文書参照出荷回答書タイプコード</t>
  </si>
  <si>
    <t>明細文書参照文書サブタイプコード</t>
  </si>
  <si>
    <t>明細文書参照インボイス文書参照タイプコード</t>
  </si>
  <si>
    <t>明細文書付加文書参照タイプコード</t>
  </si>
  <si>
    <t>明細文書返金</t>
  </si>
  <si>
    <t>明細文書返金の率</t>
  </si>
  <si>
    <t>明細文書返金課税分類合計金額</t>
  </si>
  <si>
    <t>明細文書返金の理由</t>
  </si>
  <si>
    <t>明細文書返金の理由コード</t>
  </si>
  <si>
    <t>明細文書返金金額の基準となる金額</t>
  </si>
  <si>
    <t>明細文書返金税率</t>
  </si>
  <si>
    <t>明細文書返金課税分類コード</t>
  </si>
  <si>
    <t>明細文書追加請求</t>
  </si>
  <si>
    <t>明細文書追加請求の率</t>
  </si>
  <si>
    <t>明細文書追加請求課税分類合計金額</t>
  </si>
  <si>
    <t>明細文書追加請求の理由</t>
  </si>
  <si>
    <t>明細文書追加請求の理由コード</t>
  </si>
  <si>
    <t>明細文書追加請求金額の基準となる金額</t>
  </si>
  <si>
    <t>明細文書追加請求税率</t>
  </si>
  <si>
    <t>明細文書追加請求課税分類コード</t>
  </si>
  <si>
    <t>スキーマID</t>
    <phoneticPr fontId="14"/>
  </si>
  <si>
    <t>コードの発番機関コード</t>
    <phoneticPr fontId="14"/>
  </si>
  <si>
    <t>IBT-037</t>
    <phoneticPr fontId="14"/>
  </si>
  <si>
    <t>IBT-039</t>
    <phoneticPr fontId="14"/>
  </si>
  <si>
    <t>IBT-047</t>
    <phoneticPr fontId="14"/>
  </si>
  <si>
    <t>IBT-046</t>
    <phoneticPr fontId="14"/>
  </si>
  <si>
    <t>IBT-046-1</t>
    <phoneticPr fontId="14"/>
  </si>
  <si>
    <t>IBT-047-1</t>
    <phoneticPr fontId="14"/>
  </si>
  <si>
    <t>インボイス文書発効時刻</t>
    <rPh sb="9" eb="11">
      <t>ジコｋウ</t>
    </rPh>
    <phoneticPr fontId="14"/>
  </si>
  <si>
    <t>インボイス文書の発行時刻，またはインボイス文書の書面上の発行異国。</t>
    <rPh sb="10" eb="12">
      <t>ジコｋウ</t>
    </rPh>
    <rPh sb="30" eb="32">
      <t>イコｋウ</t>
    </rPh>
    <phoneticPr fontId="14"/>
  </si>
  <si>
    <t>IBT-168</t>
    <phoneticPr fontId="14"/>
  </si>
  <si>
    <t>IBT-054</t>
    <phoneticPr fontId="14"/>
  </si>
  <si>
    <t>Description</t>
    <phoneticPr fontId="14"/>
  </si>
  <si>
    <t>説明</t>
    <rPh sb="0" eb="2">
      <t>セツメイ</t>
    </rPh>
    <phoneticPr fontId="14"/>
  </si>
  <si>
    <t>IBT-061</t>
    <phoneticPr fontId="14"/>
  </si>
  <si>
    <t>IBT-060-1</t>
    <phoneticPr fontId="14"/>
  </si>
  <si>
    <t>IBT-061-1</t>
    <phoneticPr fontId="14"/>
  </si>
  <si>
    <t>IBT-071-1</t>
    <phoneticPr fontId="14"/>
  </si>
  <si>
    <t>IBT-077</t>
    <phoneticPr fontId="14"/>
  </si>
  <si>
    <t>IBT-079</t>
    <phoneticPr fontId="14"/>
  </si>
  <si>
    <t>IBT-182</t>
    <phoneticPr fontId="14"/>
  </si>
  <si>
    <t>IBT-179</t>
    <phoneticPr fontId="14"/>
  </si>
  <si>
    <t>IBT-180</t>
    <phoneticPr fontId="14"/>
  </si>
  <si>
    <t>IBT-181</t>
    <phoneticPr fontId="14"/>
  </si>
  <si>
    <t>税スキーマ</t>
    <phoneticPr fontId="14"/>
  </si>
  <si>
    <t>1..1</t>
    <phoneticPr fontId="14"/>
  </si>
  <si>
    <t>IBT-102-1</t>
    <phoneticPr fontId="14"/>
  </si>
  <si>
    <t>IBT-095-1</t>
    <phoneticPr fontId="14"/>
  </si>
  <si>
    <t>Code</t>
    <phoneticPr fontId="14"/>
  </si>
  <si>
    <t>ubl:Invoice/cac:TaxTotal[cbc:TaxAmount/@currencyID=/Invoice/cbc:TaxCurrencyCode]</t>
    <phoneticPr fontId="14"/>
  </si>
  <si>
    <t>ubl:Invoice/cac:TaxTotal[cbc:TaxAmount/@currencyID=/Invoice/cbc:TaxCurrencyCode]/cbc:TaxAmount</t>
  </si>
  <si>
    <t>ubl:Invoice/cac:TaxTotal[cbc:TaxAmount/@currencyID=/Invoice/cbc:TaxCurrencyCode]/cac:TaxSubtotal</t>
  </si>
  <si>
    <t>ubl:Invoice/cac:TaxTotal[cbc:TaxAmount/@currencyID=/Invoice/cbc:TaxCurrencyCode]/cac:TaxSubtotal/cbc:TaxAmount</t>
  </si>
  <si>
    <t>ubl:Invoice/cac:TaxTotal/cac:TaxSubtotal[cbc:TaxAmount/@currencyID=/Invoice/cbc:TaxCurrencyCode]/cac:TaxCategory/cbc:ID</t>
  </si>
  <si>
    <t>ubl:Invoice/cac:TaxTotal/cac:TaxSubtotal[cbc:TaxAmount/@currencyID=/Invoice/cbc:TaxCurrencyCode]/cac:TaxCategory/cbc:Percent</t>
  </si>
  <si>
    <t>ubl:Invoice/cac:TaxTotal[cbc:TaxAmount/@currencyID=/Invoice/cbc:DocumentCurrencyCode]/cac:TaxSubtotal/cbc:TaxableAmount</t>
  </si>
  <si>
    <t>UBLsyntaxbinding</t>
  </si>
  <si>
    <t>ubl:Invoice/cac:TaxTotal[cbc:TaxAmount/@currencyID=/Invoice/cbc:DocumentCurrencyCode]/cac:TaxSubtotal</t>
    <phoneticPr fontId="14"/>
  </si>
  <si>
    <t>ubl:Invoice/cac:TaxTotal[cbc:TaxAmount/@currencyID=/Invoice/cbc:DocumentCurrencyCode]/cac:TaxSubtotal/cbc:TaxAmount</t>
    <phoneticPr fontId="14"/>
  </si>
  <si>
    <t>ubl:Invoice/cac:TaxTotal[cbc:TaxAmount/@currencyID=/Invoice/cbc:DocumentCurrencyCode]/cac:TaxSubtotal/cac:TaxCategory/cbc:ID</t>
    <phoneticPr fontId="14"/>
  </si>
  <si>
    <t>ubl:Invoice/cac:TaxTotal[cbc:TaxAmount/@currencyID=/Invoice/cbc:DocumentCurrencyCode]/cac:TaxSubtotal/cac:TaxCategory/cbc:Percent</t>
    <phoneticPr fontId="14"/>
  </si>
  <si>
    <t>明細文書税</t>
    <phoneticPr fontId="14"/>
  </si>
  <si>
    <t>（外貨建て請求書）明細文書課税分類税額</t>
    <phoneticPr fontId="14"/>
  </si>
  <si>
    <t>（外貨建て請求書）明細文書税</t>
    <phoneticPr fontId="14"/>
  </si>
  <si>
    <t>文書ヘッダ決済／税グループ</t>
    <phoneticPr fontId="14"/>
  </si>
  <si>
    <t>IBG-38</t>
    <phoneticPr fontId="14"/>
  </si>
  <si>
    <t>IBT-190</t>
    <phoneticPr fontId="14"/>
  </si>
  <si>
    <t>IBT-192</t>
    <phoneticPr fontId="14"/>
  </si>
  <si>
    <t>IBT-193</t>
    <phoneticPr fontId="14"/>
  </si>
  <si>
    <t>ubl:Invoice/cbc:AccountingCost</t>
    <phoneticPr fontId="14"/>
  </si>
  <si>
    <t>IBT-019</t>
    <phoneticPr fontId="14"/>
  </si>
  <si>
    <t>IBT-176</t>
    <phoneticPr fontId="14"/>
  </si>
  <si>
    <t>売り手が発注者に交付する月締め統合請求文書（メッセージ）</t>
  </si>
  <si>
    <t>売り手に関する情報のグループ</t>
  </si>
  <si>
    <t>売り手コード</t>
  </si>
  <si>
    <t>売り手国際企業コード</t>
  </si>
  <si>
    <t>売り手タイプコード</t>
  </si>
  <si>
    <t>売り手の受注部門を表すコード。</t>
  </si>
  <si>
    <t>売り手担当名</t>
  </si>
  <si>
    <t>売り手連絡先の個人の、文字で表現された名前。</t>
  </si>
  <si>
    <t>売り手部門名</t>
  </si>
  <si>
    <t>売り手の受注部門の名称。</t>
  </si>
  <si>
    <t>売り手担当コード</t>
  </si>
  <si>
    <t>売り手個人を表すコード</t>
  </si>
  <si>
    <t>売り手電話番号</t>
  </si>
  <si>
    <t>売り手の電話番号。</t>
  </si>
  <si>
    <t>売り手FAX番号</t>
  </si>
  <si>
    <t>売り手のFAX番号</t>
  </si>
  <si>
    <t>売り手メールアドレス</t>
  </si>
  <si>
    <t>売り手の電子メールアドレス。</t>
  </si>
  <si>
    <t>売り手住所に関する情報のグループ</t>
  </si>
  <si>
    <t>売り手の郵便番号。</t>
  </si>
  <si>
    <t>売り手住所1</t>
  </si>
  <si>
    <t>売り手の住所1行目。</t>
  </si>
  <si>
    <t>売り手住所2</t>
  </si>
  <si>
    <t>売り手の住所2行目。</t>
  </si>
  <si>
    <t>売り手住所3</t>
  </si>
  <si>
    <t>売り手の住所3行目。</t>
  </si>
  <si>
    <t>売り手国識別子</t>
  </si>
  <si>
    <t>売り手の国ID。デフォルトは「JP」</t>
  </si>
  <si>
    <t>この明細文書が参照する売り手が付番した納品書番号</t>
  </si>
  <si>
    <t>売り手が品目を特定するために付与した識別子</t>
  </si>
  <si>
    <t>発注者と売り手が合意した明細発注品の単価。単価基準数量と単価基準数量単位の指定に従う。
税込み、税抜きの識別はヘッダ部の「UN01013096：税計算方式」で指定（指定がない場合（デフォルト）は税抜き）。</t>
  </si>
  <si>
    <t>買い手に関する情報のグループ</t>
  </si>
  <si>
    <t>買い手コード</t>
  </si>
  <si>
    <t>買い手国際企業コード</t>
  </si>
  <si>
    <t>登録された買い手の適格請求書発行事業者登録番号
（免税事業者についてはなし）</t>
  </si>
  <si>
    <t>買い手タイプコード</t>
  </si>
  <si>
    <t>買い手部門コード</t>
  </si>
  <si>
    <t>買い手の発注部門を表すコード。</t>
  </si>
  <si>
    <t>買い手担当名</t>
  </si>
  <si>
    <t>買い手の発注担当者の名称</t>
  </si>
  <si>
    <t>買い手部門名</t>
  </si>
  <si>
    <t>買い手の発注部門の名称。</t>
  </si>
  <si>
    <t>買い手担当コード</t>
  </si>
  <si>
    <t>買い手個人を表すコード</t>
  </si>
  <si>
    <t>買い手電話番号</t>
  </si>
  <si>
    <t>買い手の電話番号。</t>
  </si>
  <si>
    <t>買い手FAX番号</t>
  </si>
  <si>
    <t>買い手のFAX番号</t>
  </si>
  <si>
    <t>買い手メールアドレス</t>
  </si>
  <si>
    <t>買い手の電子メールアドレス。</t>
  </si>
  <si>
    <t>買い手住所に関する情報のグループ</t>
  </si>
  <si>
    <t>買い手の郵便番号。</t>
  </si>
  <si>
    <t>買い手住所1</t>
  </si>
  <si>
    <t>買い手の住所1行目。</t>
  </si>
  <si>
    <t>買い手住所2</t>
  </si>
  <si>
    <t>買い手の住所2行目。</t>
  </si>
  <si>
    <t>買い手住所3</t>
  </si>
  <si>
    <t>買い手の住所3行目。</t>
  </si>
  <si>
    <t>買い手国識別子</t>
  </si>
  <si>
    <t>買い手の国ID。デフォルトは「JP」</t>
  </si>
  <si>
    <t>IBT-045</t>
    <phoneticPr fontId="14"/>
  </si>
  <si>
    <t>IBT-184</t>
    <phoneticPr fontId="14"/>
  </si>
  <si>
    <t>IBT-167</t>
    <phoneticPr fontId="14"/>
  </si>
  <si>
    <t>IBG-30</t>
    <phoneticPr fontId="14"/>
  </si>
  <si>
    <t>IBT-157-1</t>
    <phoneticPr fontId="14"/>
  </si>
  <si>
    <t>明細行課税分類譲渡資産金額（税込み）</t>
    <phoneticPr fontId="14"/>
  </si>
  <si>
    <t>IBT-201</t>
    <phoneticPr fontId="14"/>
  </si>
  <si>
    <t>データ型</t>
    <phoneticPr fontId="14"/>
  </si>
  <si>
    <t>__</t>
    <phoneticPr fontId="14"/>
  </si>
  <si>
    <t>Text</t>
    <phoneticPr fontId="14"/>
  </si>
  <si>
    <t>Amount</t>
    <phoneticPr fontId="14"/>
  </si>
  <si>
    <t>Percentage</t>
    <phoneticPr fontId="14"/>
  </si>
  <si>
    <t>Unit Price Amount</t>
    <phoneticPr fontId="14"/>
  </si>
  <si>
    <t>Quantity</t>
    <phoneticPr fontId="14"/>
  </si>
  <si>
    <t>Numeric</t>
    <phoneticPr fontId="14"/>
  </si>
  <si>
    <t>/Invoice</t>
    <phoneticPr fontId="14"/>
  </si>
  <si>
    <t>IBG-00</t>
    <phoneticPr fontId="14"/>
  </si>
  <si>
    <t>Invoice</t>
    <phoneticPr fontId="14"/>
  </si>
  <si>
    <t>デジタルインボイス</t>
    <phoneticPr fontId="14"/>
  </si>
  <si>
    <t>/rsm:SMEConsolidatedinvoice</t>
    <phoneticPr fontId="14"/>
  </si>
  <si>
    <t>CL0</t>
    <phoneticPr fontId="14"/>
  </si>
  <si>
    <t>JBG-01</t>
  </si>
  <si>
    <t>鑑ヘッダ</t>
  </si>
  <si>
    <t>鑑ヘッダ
明細文書ヘッダ
明細行</t>
  </si>
  <si>
    <t>明細文書ヘッダ</t>
  </si>
  <si>
    <t>JBT-001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</si>
</sst>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11]\Te\x\t"/>
    <numFmt numFmtId="165" formatCode="yyyy\-mm\-dd;@"/>
    <numFmt numFmtId="166" formatCode="0;\-0;;@"/>
    <numFmt numFmtId="167" formatCode="0.0"/>
  </numFmts>
  <fonts count="20">
    <font>
      <sz val="11"/>
      <color theme="1"/>
      <name val="Calibri"/>
      <family val="3"/>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3"/>
      <charset val="128"/>
      <scheme val="minor"/>
    </font>
    <font>
      <sz val="11"/>
      <color theme="1"/>
      <name val="Arial"/>
      <family val="2"/>
    </font>
    <font>
      <sz val="11"/>
      <color theme="1"/>
      <name val="Calibri"/>
      <family val="2"/>
      <scheme val="minor"/>
    </font>
    <font>
      <sz val="11"/>
      <color theme="1"/>
      <name val="Calibri Light"/>
      <family val="2"/>
      <scheme val="major"/>
    </font>
    <font>
      <sz val="11"/>
      <color rgb="FF212529"/>
      <name val="Calibri Light"/>
      <family val="2"/>
      <scheme val="major"/>
    </font>
    <font>
      <sz val="11"/>
      <name val="Consolas"/>
      <family val="3"/>
    </font>
    <font>
      <sz val="6"/>
      <name val="Calibri"/>
      <family val="3"/>
      <charset val="128"/>
      <scheme val="minor"/>
    </font>
    <font>
      <sz val="10"/>
      <name val="Arial"/>
      <family val="2"/>
    </font>
    <font>
      <sz val="8"/>
      <name val="Calibri"/>
      <family val="3"/>
      <charset val="128"/>
      <scheme val="minor"/>
    </font>
    <font>
      <b/>
      <sz val="11"/>
      <color theme="1"/>
      <name val="Calibri"/>
      <family val="2"/>
      <scheme val="minor"/>
    </font>
    <font>
      <b/>
      <sz val="15"/>
      <color theme="3"/>
      <name val="Calibri"/>
      <family val="2"/>
      <scheme val="minor"/>
    </font>
    <font>
      <sz val="11"/>
      <name val="Calibri"/>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0000"/>
        <bgColor indexed="64"/>
      </patternFill>
    </fill>
  </fills>
  <borders count="2">
    <border>
      <left/>
      <right/>
      <top/>
      <bottom/>
      <diagonal/>
    </border>
    <border>
      <left/>
      <right/>
      <top style="medium">
        <color rgb="FFDEE2E6"/>
      </top>
      <bottom/>
      <diagonal/>
    </border>
  </borders>
  <cellStyleXfs count="39">
    <xf numFmtId="164" fontId="0" fillId="0" borderId="0">
      <alignment vertical="center"/>
    </xf>
    <xf numFmtId="164" fontId="8" fillId="0" borderId="0">
      <alignment vertical="center"/>
    </xf>
    <xf numFmtId="0" fontId="9" fillId="0" borderId="0"/>
    <xf numFmtId="0" fontId="7" fillId="0" borderId="0">
      <alignment vertical="center"/>
    </xf>
    <xf numFmtId="38" fontId="8" fillId="0" borderId="0" applyFont="0" applyFill="0" applyBorder="0" applyAlignment="0" applyProtection="0">
      <alignment vertical="center"/>
    </xf>
    <xf numFmtId="0" fontId="6" fillId="0" borderId="0">
      <alignment vertical="center"/>
    </xf>
    <xf numFmtId="0" fontId="6" fillId="0" borderId="0">
      <alignment vertical="center"/>
    </xf>
    <xf numFmtId="0" fontId="8" fillId="0" borderId="0">
      <alignment vertical="center"/>
    </xf>
    <xf numFmtId="0" fontId="6" fillId="0" borderId="0">
      <alignment vertical="center"/>
    </xf>
    <xf numFmtId="0" fontId="6" fillId="0" borderId="0">
      <alignment vertical="center"/>
    </xf>
    <xf numFmtId="164" fontId="6" fillId="0" borderId="0">
      <alignment vertical="center"/>
    </xf>
    <xf numFmtId="164" fontId="6" fillId="0" borderId="0">
      <alignment vertical="center"/>
    </xf>
    <xf numFmtId="164" fontId="6" fillId="0" borderId="0">
      <alignment vertical="center"/>
    </xf>
    <xf numFmtId="0" fontId="6" fillId="0" borderId="0">
      <alignment vertical="center"/>
    </xf>
    <xf numFmtId="164"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164" fontId="6" fillId="0" borderId="0">
      <alignment vertical="center"/>
    </xf>
    <xf numFmtId="0" fontId="6" fillId="0" borderId="0">
      <alignment vertical="center"/>
    </xf>
    <xf numFmtId="0" fontId="6" fillId="0" borderId="0">
      <alignment vertical="center"/>
    </xf>
    <xf numFmtId="0" fontId="10" fillId="0" borderId="0"/>
    <xf numFmtId="0" fontId="4" fillId="0" borderId="0">
      <alignment vertical="center"/>
    </xf>
    <xf numFmtId="38" fontId="8" fillId="0" borderId="0" applyFont="0" applyFill="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164" fontId="4" fillId="0" borderId="0">
      <alignment vertical="center"/>
    </xf>
    <xf numFmtId="0" fontId="4" fillId="0" borderId="0">
      <alignment vertical="center"/>
    </xf>
    <xf numFmtId="164" fontId="15" fillId="0" borderId="0"/>
    <xf numFmtId="164" fontId="4" fillId="0" borderId="0">
      <alignment vertical="center"/>
    </xf>
    <xf numFmtId="164" fontId="4" fillId="0" borderId="0">
      <alignment vertical="center"/>
    </xf>
    <xf numFmtId="0" fontId="3" fillId="0" borderId="0"/>
    <xf numFmtId="0" fontId="2" fillId="0" borderId="0">
      <alignment vertical="center"/>
    </xf>
  </cellStyleXfs>
  <cellXfs count="70">
    <xf numFmtId="164" fontId="0" fillId="0" borderId="0" xfId="0">
      <alignment vertical="center"/>
    </xf>
    <xf numFmtId="1" fontId="0" fillId="0" borderId="0" xfId="0" applyNumberFormat="1">
      <alignment vertical="center"/>
    </xf>
    <xf numFmtId="0" fontId="0" fillId="0" borderId="0" xfId="0" applyNumberFormat="1">
      <alignment vertical="center"/>
    </xf>
    <xf numFmtId="0" fontId="0" fillId="0" borderId="0" xfId="0" applyNumberFormat="1" applyAlignment="1">
      <alignment vertical="center" wrapText="1"/>
    </xf>
    <xf numFmtId="0" fontId="0" fillId="0" borderId="0" xfId="0" applyNumberFormat="1" applyAlignment="1">
      <alignment horizontal="center" vertical="center"/>
    </xf>
    <xf numFmtId="0" fontId="6" fillId="0" borderId="0" xfId="25" applyAlignment="1">
      <alignment horizontal="center" vertical="center" textRotation="90" wrapText="1"/>
    </xf>
    <xf numFmtId="0" fontId="6" fillId="0" borderId="0" xfId="25" applyAlignment="1">
      <alignment horizontal="center" vertical="center"/>
    </xf>
    <xf numFmtId="0" fontId="6" fillId="0" borderId="0" xfId="25" applyAlignment="1">
      <alignment horizontal="center" vertical="center" textRotation="90"/>
    </xf>
    <xf numFmtId="0" fontId="6" fillId="0" borderId="0" xfId="25">
      <alignment vertical="center"/>
    </xf>
    <xf numFmtId="0" fontId="6" fillId="0" borderId="0" xfId="25" quotePrefix="1">
      <alignment vertical="center"/>
    </xf>
    <xf numFmtId="165" fontId="6" fillId="0" borderId="0" xfId="25" applyNumberFormat="1">
      <alignment vertical="center"/>
    </xf>
    <xf numFmtId="0" fontId="6" fillId="0" borderId="0" xfId="25" applyAlignment="1">
      <alignment vertical="center" wrapText="1"/>
    </xf>
    <xf numFmtId="0" fontId="11" fillId="0" borderId="0" xfId="26" applyFont="1" applyAlignment="1">
      <alignment vertical="top" wrapText="1"/>
    </xf>
    <xf numFmtId="0" fontId="11" fillId="0" borderId="0" xfId="26" applyFont="1" applyAlignment="1">
      <alignment horizontal="center" vertical="top" wrapText="1"/>
    </xf>
    <xf numFmtId="0" fontId="11" fillId="0" borderId="0" xfId="26" applyFont="1" applyAlignment="1">
      <alignment horizontal="left" vertical="top" wrapText="1"/>
    </xf>
    <xf numFmtId="1" fontId="6" fillId="0" borderId="0" xfId="25" applyNumberFormat="1">
      <alignment vertical="center"/>
    </xf>
    <xf numFmtId="0" fontId="6" fillId="2" borderId="0" xfId="25" applyFill="1">
      <alignment vertical="center"/>
    </xf>
    <xf numFmtId="0" fontId="6" fillId="2" borderId="0" xfId="25" applyFill="1" applyAlignment="1">
      <alignment horizontal="center" vertical="center"/>
    </xf>
    <xf numFmtId="0" fontId="6" fillId="0" borderId="1" xfId="25" applyBorder="1">
      <alignment vertical="center"/>
    </xf>
    <xf numFmtId="0" fontId="12" fillId="3" borderId="0" xfId="25" applyFont="1" applyFill="1" applyAlignment="1">
      <alignment vertical="top" wrapText="1"/>
    </xf>
    <xf numFmtId="0" fontId="13" fillId="0" borderId="0" xfId="25" applyFont="1">
      <alignment vertical="center"/>
    </xf>
    <xf numFmtId="166" fontId="0" fillId="0" borderId="0" xfId="0" applyNumberFormat="1">
      <alignment vertical="center"/>
    </xf>
    <xf numFmtId="1" fontId="6" fillId="0" borderId="0" xfId="25" applyNumberFormat="1" applyAlignment="1">
      <alignment horizontal="center" vertical="center" textRotation="90"/>
    </xf>
    <xf numFmtId="1" fontId="6" fillId="0" borderId="0" xfId="25" applyNumberFormat="1" applyAlignment="1">
      <alignment horizontal="center" vertical="center"/>
    </xf>
    <xf numFmtId="1" fontId="6" fillId="2" borderId="0" xfId="25" applyNumberFormat="1" applyFill="1" applyAlignment="1">
      <alignment horizontal="center" vertical="center"/>
    </xf>
    <xf numFmtId="164" fontId="0" fillId="0" borderId="0" xfId="0" applyAlignment="1">
      <alignment vertical="center" wrapText="1"/>
    </xf>
    <xf numFmtId="0" fontId="0" fillId="2" borderId="0" xfId="0" applyNumberFormat="1" applyFill="1">
      <alignment vertical="center"/>
    </xf>
    <xf numFmtId="0" fontId="0" fillId="2" borderId="0" xfId="0" applyNumberFormat="1" applyFill="1" applyAlignment="1">
      <alignment horizontal="center" vertical="center"/>
    </xf>
    <xf numFmtId="0" fontId="5" fillId="0" borderId="0" xfId="25" applyFont="1">
      <alignment vertical="center"/>
    </xf>
    <xf numFmtId="0" fontId="5" fillId="0" borderId="0" xfId="25" applyFont="1" applyAlignment="1">
      <alignment horizontal="center" vertical="center"/>
    </xf>
    <xf numFmtId="0" fontId="0" fillId="0" borderId="0" xfId="0" applyNumberFormat="1" applyAlignment="1">
      <alignment horizontal="center" vertical="center" textRotation="90"/>
    </xf>
    <xf numFmtId="1" fontId="0" fillId="0" borderId="0" xfId="0" applyNumberFormat="1" applyAlignment="1">
      <alignment horizontal="right" vertical="center"/>
    </xf>
    <xf numFmtId="0" fontId="0" fillId="0" borderId="0" xfId="0" applyNumberFormat="1" applyAlignment="1">
      <alignment horizontal="left" vertical="center" indent="1"/>
    </xf>
    <xf numFmtId="0" fontId="0" fillId="0" borderId="0" xfId="0" applyNumberFormat="1" applyAlignment="1">
      <alignment horizontal="left" vertical="center" indent="2"/>
    </xf>
    <xf numFmtId="0" fontId="0" fillId="0" borderId="0" xfId="0" applyNumberFormat="1" applyAlignment="1">
      <alignment horizontal="left" vertical="center" indent="3"/>
    </xf>
    <xf numFmtId="0" fontId="0" fillId="0" borderId="0" xfId="0" applyNumberFormat="1" applyAlignment="1">
      <alignment horizontal="left" vertical="center" indent="4"/>
    </xf>
    <xf numFmtId="0" fontId="0" fillId="0" borderId="0" xfId="0" applyNumberFormat="1" applyAlignment="1">
      <alignment horizontal="left" vertical="center" indent="5"/>
    </xf>
    <xf numFmtId="0" fontId="0" fillId="0" borderId="0" xfId="0" applyNumberFormat="1" applyAlignment="1">
      <alignment horizontal="left" vertical="center"/>
    </xf>
    <xf numFmtId="0" fontId="17" fillId="0" borderId="0" xfId="0" applyNumberFormat="1" applyFont="1" applyAlignment="1">
      <alignment horizontal="left" vertical="center" indent="3"/>
    </xf>
    <xf numFmtId="0" fontId="17" fillId="0" borderId="0" xfId="0" applyNumberFormat="1" applyFont="1">
      <alignment vertical="center"/>
    </xf>
    <xf numFmtId="0" fontId="17" fillId="0" borderId="0" xfId="0" applyNumberFormat="1" applyFont="1" applyAlignment="1">
      <alignment horizontal="left" vertical="center" indent="4"/>
    </xf>
    <xf numFmtId="167" fontId="0" fillId="0" borderId="0" xfId="0" applyNumberFormat="1">
      <alignment vertical="center"/>
    </xf>
    <xf numFmtId="0" fontId="6" fillId="0" borderId="0" xfId="25" applyAlignment="1">
      <alignment horizontal="left" vertical="center" indent="1"/>
    </xf>
    <xf numFmtId="0" fontId="6" fillId="0" borderId="0" xfId="25" applyAlignment="1">
      <alignment horizontal="left" vertical="center" indent="2"/>
    </xf>
    <xf numFmtId="0" fontId="5" fillId="0" borderId="0" xfId="25" applyFont="1" applyAlignment="1">
      <alignment horizontal="left" vertical="center" indent="2"/>
    </xf>
    <xf numFmtId="0" fontId="11" fillId="0" borderId="0" xfId="26" applyFont="1" applyAlignment="1">
      <alignment horizontal="left" vertical="top" wrapText="1" indent="2"/>
    </xf>
    <xf numFmtId="0" fontId="6" fillId="2" borderId="0" xfId="25" applyFill="1" applyAlignment="1">
      <alignment horizontal="left" vertical="center" indent="2"/>
    </xf>
    <xf numFmtId="0" fontId="6" fillId="0" borderId="0" xfId="25" applyAlignment="1">
      <alignment horizontal="left" vertical="center" indent="3"/>
    </xf>
    <xf numFmtId="0" fontId="11" fillId="0" borderId="0" xfId="26" applyFont="1" applyAlignment="1">
      <alignment horizontal="left" vertical="top" wrapText="1" indent="3"/>
    </xf>
    <xf numFmtId="0" fontId="6" fillId="0" borderId="0" xfId="25" applyAlignment="1">
      <alignment horizontal="left" vertical="center" indent="4"/>
    </xf>
    <xf numFmtId="0" fontId="11" fillId="0" borderId="0" xfId="25" applyFont="1" applyAlignment="1">
      <alignment horizontal="left" indent="4"/>
    </xf>
    <xf numFmtId="0" fontId="11" fillId="0" borderId="0" xfId="26" applyFont="1" applyAlignment="1">
      <alignment horizontal="left" vertical="top" wrapText="1" indent="4"/>
    </xf>
    <xf numFmtId="0" fontId="6" fillId="0" borderId="0" xfId="25" applyAlignment="1">
      <alignment horizontal="left" vertical="center"/>
    </xf>
    <xf numFmtId="0" fontId="2" fillId="0" borderId="0" xfId="25" applyFont="1">
      <alignment vertical="center"/>
    </xf>
    <xf numFmtId="0" fontId="0" fillId="0" borderId="0" xfId="0" applyNumberFormat="1" applyAlignment="1">
      <alignment horizontal="center" vertical="center" textRotation="255"/>
    </xf>
    <xf numFmtId="0" fontId="2" fillId="0" borderId="0" xfId="38">
      <alignment vertical="center"/>
    </xf>
    <xf numFmtId="0" fontId="2" fillId="0" borderId="0" xfId="38" applyAlignment="1">
      <alignment horizontal="center" vertical="center"/>
    </xf>
    <xf numFmtId="166" fontId="0" fillId="0" borderId="0" xfId="0" applyNumberFormat="1" applyAlignment="1">
      <alignment horizontal="center" vertical="center"/>
    </xf>
    <xf numFmtId="164" fontId="19" fillId="0" borderId="0" xfId="1" applyFont="1">
      <alignment vertical="center"/>
    </xf>
    <xf numFmtId="0" fontId="2" fillId="0" borderId="0" xfId="38" applyAlignment="1">
      <alignment horizontal="left" vertical="center"/>
    </xf>
    <xf numFmtId="0" fontId="0" fillId="2" borderId="0" xfId="0" applyNumberFormat="1" applyFill="1" applyAlignment="1">
      <alignment horizontal="left" vertical="center"/>
    </xf>
    <xf numFmtId="0" fontId="2" fillId="0" borderId="0" xfId="25" applyFont="1" applyAlignment="1">
      <alignment horizontal="left" vertical="center" indent="3"/>
    </xf>
    <xf numFmtId="0" fontId="1" fillId="0" borderId="0" xfId="25" applyFont="1">
      <alignment vertical="center"/>
    </xf>
    <xf numFmtId="0" fontId="1" fillId="0" borderId="0" xfId="25" applyFont="1" applyAlignment="1">
      <alignment horizontal="left" vertical="center" indent="3"/>
    </xf>
    <xf numFmtId="0" fontId="1" fillId="0" borderId="0" xfId="25" applyFont="1" applyAlignment="1">
      <alignment horizontal="center" vertical="center"/>
    </xf>
    <xf numFmtId="166" fontId="0" fillId="2" borderId="0" xfId="0" applyNumberFormat="1" applyFill="1" applyAlignment="1">
      <alignment horizontal="center" vertical="center"/>
    </xf>
    <xf numFmtId="0" fontId="0" fillId="0" borderId="0" xfId="0" applyNumberFormat="1" applyAlignment="1">
      <alignment horizontal="center" vertical="center" wrapText="1"/>
    </xf>
    <xf numFmtId="0" fontId="0" fillId="4" borderId="0" xfId="0" applyNumberFormat="1" applyFill="1" applyAlignment="1">
      <alignment horizontal="center" vertical="center"/>
    </xf>
    <xf numFmtId="0" fontId="0" fillId="0" borderId="0" xfId="0" applyNumberFormat="1" applyFill="1" applyAlignment="1">
      <alignment horizontal="center" vertical="center"/>
    </xf>
    <xf numFmtId="0" fontId="0" fillId="0" borderId="0" xfId="0" applyNumberFormat="1" applyFill="1" applyAlignment="1">
      <alignment horizontal="left" vertical="center"/>
    </xf>
  </cellXfs>
  <cellStyles count="39">
    <cellStyle name="Comma [0] 2" xfId="28" xr:uid="{3AD8A7A2-EFB7-4188-B726-04F6E78D8218}"/>
    <cellStyle name="Normal" xfId="0" builtinId="0"/>
    <cellStyle name="Normal 2" xfId="37" xr:uid="{0BE1A52A-A407-41E3-86E3-495BCCA21809}"/>
    <cellStyle name="Normal 2 2" xfId="26" xr:uid="{8432CEDE-1AE4-41D8-B64D-42B308E83C01}"/>
    <cellStyle name="Normal 5" xfId="25" xr:uid="{E217B449-3CD8-47A3-A8E0-1618EEC47195}"/>
    <cellStyle name="桁区切り 2" xfId="4" xr:uid="{7DE18ED6-FD7F-410F-8C94-BA37E8DB3F46}"/>
    <cellStyle name="標準 10 2 2 2" xfId="6" xr:uid="{E3D41EA9-77B0-48A3-A671-4E146BDB2216}"/>
    <cellStyle name="標準 10 2 2 2 2" xfId="30" xr:uid="{F81D30C2-B5CC-48D1-928C-936ACA901FB7}"/>
    <cellStyle name="標準 10 2 2 2 2 3" xfId="15" xr:uid="{08A33EC9-92D5-475A-B66A-80F549032651}"/>
    <cellStyle name="標準 10 2 2 2 4" xfId="18" xr:uid="{8E529804-C087-4D94-A864-F0327CA8E39B}"/>
    <cellStyle name="標準 10 2 4" xfId="3" xr:uid="{695C3244-8B3A-4377-A9C6-FEC99F0DD9A8}"/>
    <cellStyle name="標準 10 2 4 2" xfId="13" xr:uid="{382C1FA0-72F3-495D-A3A6-6F6FD35890CA}"/>
    <cellStyle name="標準 10 2 4 2 3" xfId="22" xr:uid="{D5835363-5BD4-4C23-9077-B8B5C88D5C34}"/>
    <cellStyle name="標準 10 2 4 3" xfId="27" xr:uid="{67D690AC-40E0-4677-A402-8050985BCEB5}"/>
    <cellStyle name="標準 10 2 4 4" xfId="16" xr:uid="{F74AC01B-439F-447F-A2B2-0E2687E3B4EA}"/>
    <cellStyle name="標準 11 2 2" xfId="5" xr:uid="{C56E508F-E605-4E58-9169-96817BA697EE}"/>
    <cellStyle name="標準 11 2 2 2" xfId="29" xr:uid="{5A805EF2-458A-46F4-947C-EF95AC7A6D65}"/>
    <cellStyle name="標準 11 2 2 4" xfId="17" xr:uid="{1473170F-0DAB-413E-A2BE-7ADB45CBF5D3}"/>
    <cellStyle name="標準 2" xfId="34" xr:uid="{4213A079-E25E-4CCC-857C-A94E9296AFEB}"/>
    <cellStyle name="標準 2 3" xfId="1" xr:uid="{D4C1F869-E731-4ED7-ADDB-234315D319B8}"/>
    <cellStyle name="標準 2 3 2" xfId="2" xr:uid="{6CE6A038-0BC7-4882-99D6-64033BA5E5D4}"/>
    <cellStyle name="標準 3" xfId="38" xr:uid="{A2810866-37A0-40D4-BFC9-79DDBD310EEB}"/>
    <cellStyle name="標準 3 3 2 4" xfId="8" xr:uid="{3B32E73D-065B-438A-A563-6DC816B32EC3}"/>
    <cellStyle name="標準 3 3 2 4 2" xfId="31" xr:uid="{718B9BB2-7FE9-4CB7-A849-8E5ED6429CF6}"/>
    <cellStyle name="標準 3 3 2 4 2 3" xfId="20" xr:uid="{4AC70C62-517B-4C4F-BE94-675C0EF23E02}"/>
    <cellStyle name="標準 3 3 2 4 4" xfId="19" xr:uid="{050B9F5E-EE7C-417D-8668-7E45140A706C}"/>
    <cellStyle name="標準 4 2 2 2 2 2 2 2 4 2 2" xfId="11" xr:uid="{E0B6E094-F39B-4334-9CF9-587A91844E7B}"/>
    <cellStyle name="標準 4 2 2 2 2 2 2 2 4 2 2 2" xfId="35" xr:uid="{A8E1FACE-EEDC-424F-AC90-2BCFB60A9341}"/>
    <cellStyle name="標準 4 2 2 2 2 2 2 2 4 2 2 2 4" xfId="14" xr:uid="{3585718F-E5D7-4FBF-8992-0300671C0300}"/>
    <cellStyle name="標準 4 2 2 2 2 2 2 2 4 4 2" xfId="12" xr:uid="{3F0FA8AD-0A7F-47E9-9A40-9D52B6943AEB}"/>
    <cellStyle name="標準 4 2 2 2 2 2 2 2 4 4 2 2" xfId="36" xr:uid="{310C86D0-F519-4AEF-918A-8DFDD25AC3F3}"/>
    <cellStyle name="標準 4 2 2 2 2 2 2 2 4 8" xfId="10" xr:uid="{E5991721-1B02-4A2E-9564-2B91EF5FE121}"/>
    <cellStyle name="標準 4 2 2 2 2 2 2 2 4 8 2" xfId="32" xr:uid="{E197B82B-DFC0-402F-BDD9-1B781302BA73}"/>
    <cellStyle name="標準 4 2 2 2 2 2 2 2 4 8 2 3" xfId="23" xr:uid="{3942BB2E-C166-4E23-9DAA-ADBDCF51C022}"/>
    <cellStyle name="標準 5" xfId="7" xr:uid="{67584C3C-454D-4968-B7A3-686F93CDAD0B}"/>
    <cellStyle name="標準 6 2 2 4 2 4" xfId="9" xr:uid="{51FCBA48-60EE-4D73-AFB3-6B42D1A18425}"/>
    <cellStyle name="標準 6 2 2 4 2 4 2" xfId="33" xr:uid="{76966FD1-D6F9-4B3C-B9E7-B26D7718E3AB}"/>
    <cellStyle name="標準 6 2 2 4 2 4 2 3" xfId="24" xr:uid="{BA461D7A-73F9-42E8-906C-8D98D51BFFD8}"/>
    <cellStyle name="標準 9 3 2" xfId="21" xr:uid="{2D4A90AB-721D-43D1-A38C-1612DB6AA5C9}"/>
  </cellStyles>
  <dxfs count="126">
    <dxf>
      <fill>
        <patternFill>
          <bgColor theme="9" tint="0.79998168889431442"/>
        </patternFill>
      </fill>
    </dxf>
    <dxf>
      <fill>
        <patternFill>
          <bgColor theme="9" tint="0.79998168889431442"/>
        </patternFill>
      </fill>
    </dxf>
    <dxf>
      <fill>
        <patternFill>
          <bgColor theme="7" tint="0.79998168889431442"/>
        </patternFill>
      </fill>
    </dxf>
    <dxf>
      <fill>
        <patternFill>
          <bgColor theme="0" tint="-4.9989318521683403E-2"/>
        </patternFill>
      </fill>
    </dxf>
    <dxf>
      <fill>
        <patternFill>
          <bgColor theme="0" tint="-0.14996795556505021"/>
        </patternFill>
      </fill>
    </dxf>
    <dxf>
      <fill>
        <patternFill>
          <bgColor theme="0" tint="-0.14996795556505021"/>
        </patternFill>
      </fill>
    </dxf>
    <dxf>
      <fill>
        <patternFill>
          <bgColor theme="9" tint="0.79998168889431442"/>
        </patternFill>
      </fill>
    </dxf>
    <dxf>
      <fill>
        <patternFill>
          <bgColor theme="7" tint="0.79998168889431442"/>
        </patternFill>
      </fill>
    </dxf>
    <dxf>
      <fill>
        <patternFill>
          <bgColor theme="0" tint="-4.9989318521683403E-2"/>
        </patternFill>
      </fill>
    </dxf>
    <dxf>
      <fill>
        <patternFill>
          <bgColor theme="9" tint="0.79998168889431442"/>
        </patternFill>
      </fill>
    </dxf>
    <dxf>
      <fill>
        <patternFill>
          <bgColor theme="7" tint="0.79998168889431442"/>
        </patternFill>
      </fill>
    </dxf>
    <dxf>
      <fill>
        <patternFill>
          <bgColor theme="0" tint="-4.9989318521683403E-2"/>
        </patternFill>
      </fill>
    </dxf>
    <dxf>
      <fill>
        <patternFill>
          <bgColor theme="9" tint="0.79998168889431442"/>
        </patternFill>
      </fill>
    </dxf>
    <dxf>
      <fill>
        <patternFill>
          <bgColor theme="0" tint="-4.9989318521683403E-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0" tint="-4.9989318521683403E-2"/>
        </patternFill>
      </fill>
    </dxf>
    <dxf>
      <fill>
        <patternFill>
          <bgColor theme="7" tint="0.79998168889431442"/>
        </patternFill>
      </fill>
    </dxf>
    <dxf>
      <fill>
        <patternFill>
          <bgColor theme="0" tint="-0.14996795556505021"/>
        </patternFill>
      </fill>
    </dxf>
    <dxf>
      <fill>
        <patternFill>
          <bgColor rgb="FFFFFF00"/>
        </patternFill>
      </fill>
    </dxf>
    <dxf>
      <fill>
        <patternFill>
          <bgColor theme="0" tint="-4.9989318521683403E-2"/>
        </patternFill>
      </fill>
    </dxf>
    <dxf>
      <fill>
        <patternFill>
          <bgColor theme="9" tint="0.79998168889431442"/>
        </patternFill>
      </fill>
    </dxf>
    <dxf>
      <fill>
        <patternFill>
          <bgColor theme="8" tint="0.79998168889431442"/>
        </patternFill>
      </fill>
    </dxf>
    <dxf>
      <font>
        <color theme="0"/>
      </font>
      <fill>
        <patternFill>
          <bgColor theme="4" tint="0.39994506668294322"/>
        </patternFill>
      </fill>
    </dxf>
    <dxf>
      <fill>
        <patternFill>
          <bgColor theme="0" tint="-0.499984740745262"/>
        </patternFill>
      </fill>
    </dxf>
    <dxf>
      <fill>
        <patternFill>
          <bgColor theme="8" tint="0.79998168889431442"/>
        </patternFill>
      </fill>
    </dxf>
    <dxf>
      <font>
        <color rgb="FF9C0006"/>
      </font>
      <fill>
        <patternFill>
          <bgColor rgb="FFFFC7CE"/>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5"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rgb="FFFFFF00"/>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5"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rgb="FFFFFF00"/>
        </patternFill>
      </fill>
    </dxf>
    <dxf>
      <fill>
        <patternFill>
          <bgColor theme="8" tint="0.79998168889431442"/>
        </patternFill>
      </fill>
    </dxf>
    <dxf>
      <fill>
        <patternFill>
          <bgColor theme="4" tint="0.79998168889431442"/>
        </patternFill>
      </fill>
    </dxf>
    <dxf>
      <fill>
        <patternFill>
          <bgColor rgb="FFFFFF00"/>
        </patternFill>
      </fill>
    </dxf>
    <dxf>
      <fill>
        <patternFill>
          <bgColor theme="8" tint="0.79998168889431442"/>
        </patternFill>
      </fill>
    </dxf>
    <dxf>
      <fill>
        <patternFill>
          <bgColor theme="4" tint="0.79998168889431442"/>
        </patternFill>
      </fill>
    </dxf>
    <dxf>
      <fill>
        <patternFill>
          <bgColor rgb="FFFFFF00"/>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5" tint="0.79998168889431442"/>
        </patternFill>
      </fill>
    </dxf>
    <dxf>
      <fill>
        <patternFill>
          <bgColor theme="7" tint="0.79998168889431442"/>
        </patternFill>
      </fill>
    </dxf>
    <dxf>
      <fill>
        <patternFill>
          <bgColor theme="9" tint="0.79998168889431442"/>
        </patternFill>
      </fill>
    </dxf>
    <dxf>
      <fill>
        <patternFill>
          <bgColor theme="8" tint="0.79998168889431442"/>
        </patternFill>
      </fill>
    </dxf>
    <dxf>
      <fill>
        <patternFill>
          <bgColor rgb="FFFF0000"/>
        </patternFill>
      </fill>
    </dxf>
    <dxf>
      <fill>
        <patternFill>
          <bgColor theme="0" tint="-4.9989318521683403E-2"/>
        </patternFill>
      </fill>
    </dxf>
    <dxf>
      <fill>
        <patternFill>
          <bgColor theme="0" tint="-0.14996795556505021"/>
        </patternFill>
      </fill>
    </dxf>
    <dxf>
      <fill>
        <patternFill>
          <bgColor rgb="FFFFFF00"/>
        </patternFill>
      </fill>
    </dxf>
    <dxf>
      <fill>
        <patternFill>
          <bgColor theme="4" tint="0.79998168889431442"/>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eorg/Documents/Verkefni/Peppol/Peppol%20Int%20Inv/Rounding%20evalu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ounding"/>
    </sheetNames>
    <sheetDataSet>
      <sheetData sheetId="0">
        <row r="14">
          <cell r="Q14">
            <v>99</v>
          </cell>
        </row>
        <row r="15">
          <cell r="Q15">
            <v>99</v>
          </cell>
        </row>
        <row r="16">
          <cell r="Q16">
            <v>99</v>
          </cell>
        </row>
        <row r="17">
          <cell r="Q17">
            <v>99</v>
          </cell>
        </row>
        <row r="18">
          <cell r="Q18">
            <v>99</v>
          </cell>
        </row>
        <row r="19">
          <cell r="Q19">
            <v>2</v>
          </cell>
        </row>
        <row r="23">
          <cell r="Q23">
            <v>0.215</v>
          </cell>
        </row>
        <row r="24">
          <cell r="Q24">
            <v>0.115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6139B-7C4B-4896-BD9B-64998D0F74A1}">
  <dimension ref="A1:AA552"/>
  <sheetViews>
    <sheetView tabSelected="1" zoomScale="80" zoomScaleNormal="80" workbookViewId="0">
      <pane ySplit="1" topLeftCell="A310" activePane="bottomLeft" state="frozen"/>
      <selection pane="bottomLeft" activeCell="V314" sqref="V314"/>
    </sheetView>
  </sheetViews>
  <sheetFormatPr defaultColWidth="6.7109375" defaultRowHeight="14.25" customHeight="1"/>
  <cols>
    <col min="1" max="1" width="6.7109375" style="4"/>
    <col min="2" max="2" width="16.42578125" style="2" customWidth="1"/>
    <col min="3" max="3" width="9.7109375" style="2" bestFit="1" customWidth="1"/>
    <col min="4" max="4" width="5.140625" style="4" customWidth="1"/>
    <col min="5" max="5" width="6.7109375" style="4"/>
    <col min="6" max="6" width="35.42578125" style="2" customWidth="1"/>
    <col min="7" max="7" width="7.28515625" style="2" customWidth="1"/>
    <col min="8" max="8" width="7.28515625" style="4" customWidth="1"/>
    <col min="9" max="10" width="7.28515625" style="2" customWidth="1"/>
    <col min="11" max="11" width="7.28515625" style="4" customWidth="1"/>
    <col min="12" max="12" width="7.28515625" style="2" customWidth="1"/>
    <col min="13" max="13" width="42.42578125" style="2" customWidth="1"/>
    <col min="14" max="14" width="7.28515625" style="2" customWidth="1"/>
    <col min="15" max="16" width="7.28515625" style="4" customWidth="1"/>
    <col min="17" max="17" width="32.7109375" style="37" customWidth="1"/>
    <col min="18" max="18" width="9" style="4" customWidth="1"/>
    <col min="19" max="19" width="9" style="2" customWidth="1"/>
    <col min="20" max="21" width="9" style="4" customWidth="1"/>
    <col min="22" max="22" width="33.28515625" style="2" customWidth="1"/>
    <col min="23" max="23" width="27.7109375" style="2" customWidth="1"/>
    <col min="24" max="25" width="9" style="2" customWidth="1"/>
    <col min="26" max="26" width="9" style="4" customWidth="1"/>
    <col min="27" max="27" width="93" style="2" customWidth="1"/>
    <col min="28" max="16384" width="6.7109375" style="2"/>
  </cols>
  <sheetData>
    <row r="1" spans="1:27" s="4" customFormat="1" ht="87" customHeight="1">
      <c r="B1" s="66" t="s">
        <v>7021</v>
      </c>
      <c r="C1" s="4" t="s">
        <v>4918</v>
      </c>
      <c r="D1" s="54" t="s">
        <v>4849</v>
      </c>
      <c r="E1" s="54" t="s">
        <v>1156</v>
      </c>
      <c r="F1" s="4" t="s">
        <v>1154</v>
      </c>
      <c r="G1" s="4" t="s">
        <v>1155</v>
      </c>
      <c r="H1" s="4" t="s">
        <v>7005</v>
      </c>
      <c r="I1" s="4" t="s">
        <v>1151</v>
      </c>
      <c r="J1" s="54" t="s">
        <v>1152</v>
      </c>
      <c r="K1" s="54" t="s">
        <v>1149</v>
      </c>
      <c r="L1" s="30" t="s">
        <v>4919</v>
      </c>
      <c r="M1" s="4" t="s">
        <v>1154</v>
      </c>
      <c r="N1" s="54" t="s">
        <v>1155</v>
      </c>
      <c r="O1" s="54" t="s">
        <v>1156</v>
      </c>
      <c r="P1" s="30" t="s">
        <v>4923</v>
      </c>
      <c r="Q1" s="37" t="s">
        <v>4308</v>
      </c>
      <c r="R1" s="30" t="s">
        <v>4917</v>
      </c>
      <c r="S1" s="2" t="s">
        <v>1620</v>
      </c>
      <c r="T1" s="4" t="s">
        <v>1622</v>
      </c>
      <c r="U1" s="30" t="s">
        <v>2116</v>
      </c>
      <c r="V1" s="30" t="s">
        <v>4921</v>
      </c>
      <c r="W1" s="4" t="s">
        <v>4920</v>
      </c>
      <c r="X1" s="4" t="s">
        <v>6898</v>
      </c>
      <c r="Y1" s="4" t="s">
        <v>6899</v>
      </c>
      <c r="Z1" s="4" t="s">
        <v>2118</v>
      </c>
      <c r="AA1" s="4" t="s">
        <v>4349</v>
      </c>
    </row>
    <row r="2" spans="1:27" ht="14.25" customHeight="1">
      <c r="A2" s="4">
        <v>1</v>
      </c>
      <c r="B2" s="2" t="s">
        <v>7020</v>
      </c>
      <c r="C2" s="2" t="s">
        <v>4916</v>
      </c>
      <c r="D2" s="4">
        <v>0</v>
      </c>
      <c r="E2" s="4" t="s">
        <v>3</v>
      </c>
      <c r="F2" s="2" t="s">
        <v>1162</v>
      </c>
      <c r="G2" s="2" t="s">
        <v>6938</v>
      </c>
      <c r="H2" s="4" t="s">
        <v>7006</v>
      </c>
      <c r="J2" s="2" t="s">
        <v>1</v>
      </c>
      <c r="K2" s="4">
        <v>1</v>
      </c>
      <c r="L2" s="2" t="s">
        <v>7018</v>
      </c>
      <c r="M2" s="2" t="s">
        <v>1162</v>
      </c>
      <c r="N2" s="2" t="s">
        <v>1163</v>
      </c>
      <c r="O2" s="4" t="s">
        <v>3</v>
      </c>
      <c r="P2" s="4">
        <v>1</v>
      </c>
      <c r="Q2" s="37" t="s">
        <v>7017</v>
      </c>
      <c r="R2" s="4">
        <v>1000</v>
      </c>
      <c r="S2" s="2" t="s">
        <v>7014</v>
      </c>
      <c r="T2" s="4" t="s">
        <v>3</v>
      </c>
      <c r="U2" s="4">
        <v>0</v>
      </c>
      <c r="V2" s="2" t="s">
        <v>7015</v>
      </c>
      <c r="W2" s="2" t="s">
        <v>7016</v>
      </c>
      <c r="AA2" s="2" t="s">
        <v>7013</v>
      </c>
    </row>
    <row r="3" spans="1:27" ht="14.25" customHeight="1">
      <c r="A3" s="4">
        <v>2</v>
      </c>
      <c r="B3" s="2" t="s">
        <v>7020</v>
      </c>
      <c r="I3" s="2" t="s">
        <v>5</v>
      </c>
      <c r="J3" s="2" t="s">
        <v>49</v>
      </c>
      <c r="K3" s="4">
        <v>2</v>
      </c>
      <c r="L3" s="2" t="s">
        <v>2054</v>
      </c>
      <c r="M3" s="2" t="s">
        <v>473</v>
      </c>
      <c r="N3" s="2" t="s">
        <v>474</v>
      </c>
      <c r="O3" s="4" t="s">
        <v>22</v>
      </c>
      <c r="P3" s="4">
        <v>2</v>
      </c>
      <c r="Q3" s="37" t="s">
        <v>6312</v>
      </c>
      <c r="R3" s="4" t="s">
        <v>3567</v>
      </c>
      <c r="T3" s="4" t="s">
        <v>3567</v>
      </c>
    </row>
    <row r="4" spans="1:27" ht="14.25" customHeight="1">
      <c r="A4" s="4">
        <v>3</v>
      </c>
      <c r="B4" s="2" t="s">
        <v>7020</v>
      </c>
      <c r="C4" s="2" t="s">
        <v>7023</v>
      </c>
      <c r="D4" s="4">
        <v>1</v>
      </c>
      <c r="E4" s="4" t="s">
        <v>17</v>
      </c>
      <c r="F4" s="2" t="s">
        <v>475</v>
      </c>
      <c r="G4" s="2" t="s">
        <v>14</v>
      </c>
      <c r="H4" s="4" t="s">
        <v>2162</v>
      </c>
      <c r="I4" s="2" t="s">
        <v>11</v>
      </c>
      <c r="J4" s="2" t="s">
        <v>12</v>
      </c>
      <c r="K4" s="4">
        <v>3</v>
      </c>
      <c r="L4" s="2" t="s">
        <v>2055</v>
      </c>
      <c r="M4" s="2" t="s">
        <v>475</v>
      </c>
      <c r="N4" s="2" t="s">
        <v>14</v>
      </c>
      <c r="O4" s="4" t="s">
        <v>17</v>
      </c>
      <c r="P4" s="4">
        <v>3</v>
      </c>
      <c r="Q4" s="37" t="s">
        <v>6313</v>
      </c>
      <c r="R4" s="4" t="s">
        <v>3567</v>
      </c>
      <c r="T4" s="4" t="s">
        <v>3567</v>
      </c>
    </row>
    <row r="5" spans="1:27" ht="14.25" customHeight="1">
      <c r="A5" s="4">
        <v>4</v>
      </c>
      <c r="B5" s="2" t="s">
        <v>7020</v>
      </c>
      <c r="C5" s="2" t="str">
        <f>"JBT-00"&amp;(MID(C4,5,3)+1)</f>
        <v>JBT-002</v>
      </c>
      <c r="D5" s="4">
        <v>1</v>
      </c>
      <c r="E5" s="4" t="s">
        <v>17</v>
      </c>
      <c r="F5" s="2" t="s">
        <v>477</v>
      </c>
      <c r="G5" s="2" t="s">
        <v>478</v>
      </c>
      <c r="H5" s="4" t="s">
        <v>2146</v>
      </c>
      <c r="I5" s="2" t="s">
        <v>476</v>
      </c>
      <c r="J5" s="2" t="s">
        <v>12</v>
      </c>
      <c r="K5" s="4">
        <v>4</v>
      </c>
      <c r="L5" s="2" t="s">
        <v>1624</v>
      </c>
      <c r="M5" s="2" t="s">
        <v>477</v>
      </c>
      <c r="N5" s="2" t="s">
        <v>478</v>
      </c>
      <c r="O5" s="4" t="s">
        <v>17</v>
      </c>
      <c r="P5" s="4">
        <v>3</v>
      </c>
      <c r="Q5" s="37" t="s">
        <v>6314</v>
      </c>
      <c r="R5" s="4" t="s">
        <v>3567</v>
      </c>
      <c r="T5" s="4" t="s">
        <v>3567</v>
      </c>
    </row>
    <row r="6" spans="1:27" ht="14.25" customHeight="1">
      <c r="A6" s="4">
        <v>5</v>
      </c>
      <c r="B6" s="2" t="s">
        <v>7020</v>
      </c>
      <c r="H6" s="4" t="s">
        <v>3567</v>
      </c>
      <c r="I6" s="2" t="s">
        <v>19</v>
      </c>
      <c r="J6" s="2" t="s">
        <v>20</v>
      </c>
      <c r="K6" s="4">
        <v>5</v>
      </c>
      <c r="L6" s="2" t="s">
        <v>2056</v>
      </c>
      <c r="M6" s="2" t="s">
        <v>479</v>
      </c>
      <c r="N6" s="2" t="s">
        <v>480</v>
      </c>
      <c r="O6" s="4" t="s">
        <v>22</v>
      </c>
      <c r="P6" s="4">
        <v>3</v>
      </c>
      <c r="Q6" s="37" t="s">
        <v>6315</v>
      </c>
      <c r="R6" s="4" t="s">
        <v>3567</v>
      </c>
      <c r="T6" s="4" t="s">
        <v>3567</v>
      </c>
      <c r="U6" s="4" t="s">
        <v>3567</v>
      </c>
      <c r="V6" s="2" t="s">
        <v>3567</v>
      </c>
      <c r="W6" s="2" t="s">
        <v>3567</v>
      </c>
      <c r="X6" s="2" t="s">
        <v>3567</v>
      </c>
      <c r="Y6" s="2" t="s">
        <v>3567</v>
      </c>
      <c r="Z6" s="57" t="s">
        <v>3567</v>
      </c>
      <c r="AA6" s="2" t="s">
        <v>3567</v>
      </c>
    </row>
    <row r="7" spans="1:27" ht="14.25" customHeight="1">
      <c r="A7" s="4">
        <v>6</v>
      </c>
      <c r="B7" s="2" t="s">
        <v>7020</v>
      </c>
      <c r="C7" s="2" t="str">
        <f>"JBT-00"&amp;(MID(C5,5,3)+1)</f>
        <v>JBT-003</v>
      </c>
      <c r="D7" s="4">
        <v>1</v>
      </c>
      <c r="E7" s="4" t="s">
        <v>22</v>
      </c>
      <c r="F7" s="2" t="s">
        <v>483</v>
      </c>
      <c r="G7" s="2" t="s">
        <v>484</v>
      </c>
      <c r="H7" s="4" t="s">
        <v>2162</v>
      </c>
      <c r="I7" s="2" t="s">
        <v>38</v>
      </c>
      <c r="J7" s="2" t="s">
        <v>12</v>
      </c>
      <c r="K7" s="4">
        <v>7</v>
      </c>
      <c r="L7" s="2" t="s">
        <v>1628</v>
      </c>
      <c r="M7" s="2" t="s">
        <v>483</v>
      </c>
      <c r="N7" s="2" t="s">
        <v>484</v>
      </c>
      <c r="O7" s="4" t="s">
        <v>22</v>
      </c>
      <c r="P7" s="4">
        <v>4</v>
      </c>
      <c r="Q7" s="37" t="s">
        <v>6316</v>
      </c>
      <c r="R7" s="4">
        <v>1280</v>
      </c>
      <c r="S7" s="2" t="s">
        <v>1629</v>
      </c>
      <c r="T7" s="4" t="s">
        <v>22</v>
      </c>
      <c r="U7" s="4">
        <v>2</v>
      </c>
      <c r="V7" s="2" t="s">
        <v>2298</v>
      </c>
      <c r="W7" s="2" t="s">
        <v>2299</v>
      </c>
      <c r="X7" s="2" t="s">
        <v>2300</v>
      </c>
      <c r="Y7" s="2" t="s">
        <v>2301</v>
      </c>
      <c r="Z7" s="57" t="s">
        <v>2201</v>
      </c>
      <c r="AA7" s="2" t="s">
        <v>4924</v>
      </c>
    </row>
    <row r="8" spans="1:27" ht="14.25" customHeight="1">
      <c r="A8" s="4">
        <v>7</v>
      </c>
      <c r="B8" s="2" t="s">
        <v>7020</v>
      </c>
      <c r="C8" s="2" t="str">
        <f>"JBT-00"&amp;(MID(C7,5,3)+1)</f>
        <v>JBT-004</v>
      </c>
      <c r="D8" s="4">
        <v>1</v>
      </c>
      <c r="E8" s="4" t="s">
        <v>17</v>
      </c>
      <c r="F8" s="2" t="s">
        <v>485</v>
      </c>
      <c r="G8" s="2" t="s">
        <v>486</v>
      </c>
      <c r="H8" s="4" t="s">
        <v>2201</v>
      </c>
      <c r="I8" s="2" t="s">
        <v>26</v>
      </c>
      <c r="J8" s="2" t="s">
        <v>12</v>
      </c>
      <c r="K8" s="4">
        <v>8</v>
      </c>
      <c r="L8" s="2" t="s">
        <v>1630</v>
      </c>
      <c r="M8" s="2" t="s">
        <v>485</v>
      </c>
      <c r="N8" s="2" t="s">
        <v>486</v>
      </c>
      <c r="O8" s="4" t="s">
        <v>17</v>
      </c>
      <c r="P8" s="4">
        <v>4</v>
      </c>
      <c r="Q8" s="37" t="s">
        <v>6317</v>
      </c>
      <c r="R8" s="4" t="s">
        <v>3567</v>
      </c>
      <c r="T8" s="4" t="s">
        <v>3567</v>
      </c>
      <c r="U8" s="4" t="s">
        <v>3567</v>
      </c>
      <c r="V8" s="2" t="s">
        <v>3567</v>
      </c>
      <c r="W8" s="2" t="s">
        <v>3567</v>
      </c>
      <c r="X8" s="2" t="s">
        <v>3567</v>
      </c>
      <c r="Y8" s="2" t="s">
        <v>3567</v>
      </c>
      <c r="Z8" s="57" t="s">
        <v>3567</v>
      </c>
      <c r="AA8" s="2" t="s">
        <v>3567</v>
      </c>
    </row>
    <row r="9" spans="1:27" ht="14.25" customHeight="1">
      <c r="A9" s="4">
        <v>8</v>
      </c>
      <c r="B9" s="2" t="s">
        <v>7020</v>
      </c>
      <c r="I9" s="2" t="s">
        <v>28</v>
      </c>
      <c r="J9" s="2" t="s">
        <v>20</v>
      </c>
      <c r="K9" s="4">
        <v>9</v>
      </c>
      <c r="M9" s="2" t="s">
        <v>487</v>
      </c>
      <c r="N9" s="2" t="s">
        <v>488</v>
      </c>
      <c r="O9" s="4" t="s">
        <v>22</v>
      </c>
      <c r="Q9" s="37" t="s">
        <v>6359</v>
      </c>
      <c r="Z9" s="57"/>
    </row>
    <row r="10" spans="1:27" ht="14.25" customHeight="1">
      <c r="A10" s="4">
        <v>9</v>
      </c>
      <c r="B10" s="2" t="s">
        <v>7020</v>
      </c>
      <c r="C10" s="2" t="str">
        <f>"JBT-00"&amp;(MID(C8,5,3)+1)</f>
        <v>JBT-005</v>
      </c>
      <c r="D10" s="4">
        <v>1</v>
      </c>
      <c r="E10" s="4" t="s">
        <v>22</v>
      </c>
      <c r="F10" s="2" t="s">
        <v>492</v>
      </c>
      <c r="G10" s="2" t="s">
        <v>493</v>
      </c>
      <c r="H10" s="4" t="s">
        <v>2162</v>
      </c>
      <c r="I10" s="2" t="s">
        <v>32</v>
      </c>
      <c r="J10" s="2" t="s">
        <v>12</v>
      </c>
      <c r="K10" s="4">
        <v>11</v>
      </c>
      <c r="L10" s="2" t="s">
        <v>1631</v>
      </c>
      <c r="M10" s="2" t="s">
        <v>492</v>
      </c>
      <c r="N10" s="2" t="s">
        <v>493</v>
      </c>
      <c r="O10" s="4" t="s">
        <v>22</v>
      </c>
      <c r="P10" s="4">
        <v>5</v>
      </c>
      <c r="Q10" s="37" t="s">
        <v>6318</v>
      </c>
      <c r="R10" s="4" t="s">
        <v>3567</v>
      </c>
      <c r="T10" s="4" t="s">
        <v>3567</v>
      </c>
      <c r="U10" s="4" t="s">
        <v>3567</v>
      </c>
      <c r="V10" s="2" t="s">
        <v>3567</v>
      </c>
      <c r="W10" s="2" t="s">
        <v>3567</v>
      </c>
      <c r="X10" s="2" t="s">
        <v>3567</v>
      </c>
      <c r="Y10" s="2" t="s">
        <v>3567</v>
      </c>
      <c r="Z10" s="57" t="s">
        <v>3567</v>
      </c>
      <c r="AA10" s="2" t="s">
        <v>3567</v>
      </c>
    </row>
    <row r="11" spans="1:27" ht="14.25" customHeight="1">
      <c r="A11" s="4">
        <v>10</v>
      </c>
      <c r="B11" s="2" t="s">
        <v>7020</v>
      </c>
      <c r="C11" s="2" t="str">
        <f>"JBT-00"&amp;(MID(C10,5,3)+1)</f>
        <v>JBT-006</v>
      </c>
      <c r="D11" s="4">
        <v>1</v>
      </c>
      <c r="E11" s="4" t="s">
        <v>22</v>
      </c>
      <c r="F11" s="2" t="s">
        <v>494</v>
      </c>
      <c r="G11" s="2" t="s">
        <v>495</v>
      </c>
      <c r="H11" s="4" t="s">
        <v>2146</v>
      </c>
      <c r="I11" s="2" t="s">
        <v>48</v>
      </c>
      <c r="J11" s="2" t="s">
        <v>12</v>
      </c>
      <c r="K11" s="4">
        <v>12</v>
      </c>
      <c r="L11" s="2" t="s">
        <v>1632</v>
      </c>
      <c r="M11" s="2" t="s">
        <v>494</v>
      </c>
      <c r="N11" s="2" t="s">
        <v>495</v>
      </c>
      <c r="O11" s="4" t="s">
        <v>22</v>
      </c>
      <c r="P11" s="4">
        <v>5</v>
      </c>
      <c r="Q11" s="37" t="s">
        <v>6319</v>
      </c>
      <c r="R11" s="4" t="s">
        <v>3567</v>
      </c>
      <c r="T11" s="4" t="s">
        <v>3567</v>
      </c>
      <c r="U11" s="4" t="s">
        <v>3567</v>
      </c>
      <c r="V11" s="2" t="s">
        <v>3567</v>
      </c>
      <c r="W11" s="2" t="s">
        <v>3567</v>
      </c>
      <c r="X11" s="2" t="s">
        <v>3567</v>
      </c>
      <c r="Y11" s="2" t="s">
        <v>3567</v>
      </c>
      <c r="Z11" s="57" t="s">
        <v>3567</v>
      </c>
      <c r="AA11" s="2" t="s">
        <v>3567</v>
      </c>
    </row>
    <row r="12" spans="1:27" ht="14.25" customHeight="1">
      <c r="A12" s="4">
        <v>11</v>
      </c>
      <c r="B12" s="2" t="s">
        <v>7020</v>
      </c>
      <c r="H12" s="4" t="s">
        <v>3567</v>
      </c>
      <c r="I12" s="2" t="s">
        <v>496</v>
      </c>
      <c r="J12" s="2" t="s">
        <v>20</v>
      </c>
      <c r="K12" s="4">
        <v>13</v>
      </c>
      <c r="L12" s="2" t="s">
        <v>2057</v>
      </c>
      <c r="M12" s="2" t="s">
        <v>497</v>
      </c>
      <c r="N12" s="2" t="s">
        <v>498</v>
      </c>
      <c r="O12" s="4" t="s">
        <v>17</v>
      </c>
      <c r="P12" s="4">
        <v>3</v>
      </c>
      <c r="Q12" s="37" t="s">
        <v>6320</v>
      </c>
      <c r="R12" s="4" t="s">
        <v>3567</v>
      </c>
      <c r="T12" s="4" t="s">
        <v>3567</v>
      </c>
      <c r="U12" s="4" t="s">
        <v>3567</v>
      </c>
      <c r="V12" s="2" t="s">
        <v>3567</v>
      </c>
      <c r="W12" s="2" t="s">
        <v>3567</v>
      </c>
      <c r="X12" s="2" t="s">
        <v>3567</v>
      </c>
      <c r="Y12" s="2" t="s">
        <v>3567</v>
      </c>
      <c r="Z12" s="57" t="s">
        <v>3567</v>
      </c>
      <c r="AA12" s="2" t="s">
        <v>3567</v>
      </c>
    </row>
    <row r="13" spans="1:27" ht="14.25" customHeight="1">
      <c r="A13" s="4">
        <v>12</v>
      </c>
      <c r="B13" s="2" t="s">
        <v>7020</v>
      </c>
      <c r="C13" s="2" t="str">
        <f>"JBT-00"&amp;(MID(C11,5,3)+1)</f>
        <v>JBT-007</v>
      </c>
      <c r="D13" s="4">
        <v>1</v>
      </c>
      <c r="E13" s="4" t="s">
        <v>17</v>
      </c>
      <c r="F13" s="2" t="s">
        <v>501</v>
      </c>
      <c r="G13" s="2" t="s">
        <v>502</v>
      </c>
      <c r="H13" s="4" t="s">
        <v>2162</v>
      </c>
      <c r="I13" s="2" t="s">
        <v>38</v>
      </c>
      <c r="J13" s="2" t="s">
        <v>12</v>
      </c>
      <c r="K13" s="4">
        <v>15</v>
      </c>
      <c r="L13" s="2" t="s">
        <v>1633</v>
      </c>
      <c r="M13" s="2" t="s">
        <v>501</v>
      </c>
      <c r="N13" s="2" t="s">
        <v>502</v>
      </c>
      <c r="O13" s="4" t="s">
        <v>17</v>
      </c>
      <c r="P13" s="4">
        <v>4</v>
      </c>
      <c r="Q13" s="37" t="s">
        <v>6321</v>
      </c>
      <c r="R13" s="4" t="s">
        <v>3567</v>
      </c>
      <c r="T13" s="4" t="s">
        <v>3567</v>
      </c>
      <c r="U13" s="4" t="s">
        <v>3567</v>
      </c>
      <c r="V13" s="2" t="s">
        <v>3567</v>
      </c>
      <c r="W13" s="2" t="s">
        <v>3567</v>
      </c>
      <c r="X13" s="2" t="s">
        <v>3567</v>
      </c>
      <c r="Y13" s="2" t="s">
        <v>3567</v>
      </c>
      <c r="Z13" s="57" t="s">
        <v>3567</v>
      </c>
      <c r="AA13" s="2" t="s">
        <v>3567</v>
      </c>
    </row>
    <row r="14" spans="1:27" ht="14.25" customHeight="1">
      <c r="A14" s="4">
        <v>13</v>
      </c>
      <c r="B14" s="2" t="s">
        <v>7020</v>
      </c>
      <c r="C14" s="2" t="str">
        <f>"JBT-00"&amp;(MID(C13,5,3)+1)</f>
        <v>JBT-008</v>
      </c>
      <c r="D14" s="4">
        <v>1</v>
      </c>
      <c r="E14" s="4" t="s">
        <v>17</v>
      </c>
      <c r="F14" s="2" t="s">
        <v>503</v>
      </c>
      <c r="G14" s="2" t="s">
        <v>504</v>
      </c>
      <c r="H14" s="4" t="s">
        <v>2201</v>
      </c>
      <c r="I14" s="2" t="s">
        <v>26</v>
      </c>
      <c r="J14" s="2" t="s">
        <v>12</v>
      </c>
      <c r="K14" s="4">
        <v>16</v>
      </c>
      <c r="L14" s="2" t="s">
        <v>1634</v>
      </c>
      <c r="M14" s="2" t="s">
        <v>503</v>
      </c>
      <c r="N14" s="2" t="s">
        <v>504</v>
      </c>
      <c r="O14" s="4" t="s">
        <v>17</v>
      </c>
      <c r="P14" s="4">
        <v>4</v>
      </c>
      <c r="Q14" s="37" t="s">
        <v>6322</v>
      </c>
      <c r="R14" s="4" t="s">
        <v>3567</v>
      </c>
      <c r="T14" s="4" t="s">
        <v>3567</v>
      </c>
      <c r="U14" s="4" t="s">
        <v>3567</v>
      </c>
      <c r="V14" s="2" t="s">
        <v>3567</v>
      </c>
      <c r="W14" s="2" t="s">
        <v>3567</v>
      </c>
      <c r="X14" s="2" t="s">
        <v>3567</v>
      </c>
      <c r="Y14" s="2" t="s">
        <v>3567</v>
      </c>
      <c r="Z14" s="57" t="s">
        <v>3567</v>
      </c>
      <c r="AA14" s="2" t="s">
        <v>3567</v>
      </c>
    </row>
    <row r="15" spans="1:27" ht="14.25" customHeight="1">
      <c r="A15" s="4">
        <v>14</v>
      </c>
      <c r="B15" s="2" t="s">
        <v>7020</v>
      </c>
      <c r="H15" s="4" t="s">
        <v>3567</v>
      </c>
      <c r="I15" s="2" t="s">
        <v>43</v>
      </c>
      <c r="J15" s="2" t="s">
        <v>20</v>
      </c>
      <c r="K15" s="4">
        <v>17</v>
      </c>
      <c r="L15" s="2" t="s">
        <v>2058</v>
      </c>
      <c r="M15" s="2" t="s">
        <v>45</v>
      </c>
      <c r="N15" s="2" t="s">
        <v>505</v>
      </c>
      <c r="O15" s="4" t="s">
        <v>17</v>
      </c>
      <c r="P15" s="4">
        <v>3</v>
      </c>
      <c r="Q15" s="37" t="s">
        <v>6323</v>
      </c>
      <c r="R15" s="4" t="s">
        <v>3567</v>
      </c>
      <c r="T15" s="4" t="s">
        <v>3567</v>
      </c>
      <c r="U15" s="4" t="s">
        <v>3567</v>
      </c>
      <c r="V15" s="2" t="s">
        <v>3567</v>
      </c>
      <c r="W15" s="2" t="s">
        <v>3567</v>
      </c>
      <c r="X15" s="2" t="s">
        <v>3567</v>
      </c>
      <c r="Y15" s="2" t="s">
        <v>3567</v>
      </c>
      <c r="Z15" s="57" t="s">
        <v>3567</v>
      </c>
      <c r="AA15" s="2" t="s">
        <v>3567</v>
      </c>
    </row>
    <row r="16" spans="1:27" ht="14.25" customHeight="1">
      <c r="A16" s="4">
        <v>15</v>
      </c>
      <c r="B16" s="2" t="s">
        <v>7020</v>
      </c>
      <c r="C16" s="2" t="str">
        <f>"JBT-00"&amp;(MID(C14,5,3)+1)</f>
        <v>JBT-009</v>
      </c>
      <c r="D16" s="4">
        <v>1</v>
      </c>
      <c r="E16" s="4" t="s">
        <v>17</v>
      </c>
      <c r="F16" s="2" t="s">
        <v>508</v>
      </c>
      <c r="G16" s="2" t="s">
        <v>509</v>
      </c>
      <c r="H16" s="4" t="s">
        <v>2162</v>
      </c>
      <c r="I16" s="2" t="s">
        <v>38</v>
      </c>
      <c r="J16" s="2" t="s">
        <v>12</v>
      </c>
      <c r="K16" s="4">
        <v>19</v>
      </c>
      <c r="L16" s="2" t="s">
        <v>1635</v>
      </c>
      <c r="M16" s="2" t="s">
        <v>508</v>
      </c>
      <c r="N16" s="2" t="s">
        <v>509</v>
      </c>
      <c r="O16" s="4" t="s">
        <v>17</v>
      </c>
      <c r="P16" s="4">
        <v>4</v>
      </c>
      <c r="Q16" s="37" t="s">
        <v>6324</v>
      </c>
      <c r="R16" s="4" t="s">
        <v>3567</v>
      </c>
      <c r="T16" s="4" t="s">
        <v>3567</v>
      </c>
      <c r="U16" s="4" t="s">
        <v>3567</v>
      </c>
      <c r="V16" s="2" t="s">
        <v>3567</v>
      </c>
      <c r="W16" s="2" t="s">
        <v>3567</v>
      </c>
      <c r="X16" s="2" t="s">
        <v>3567</v>
      </c>
      <c r="Y16" s="2" t="s">
        <v>3567</v>
      </c>
      <c r="Z16" s="57" t="s">
        <v>3567</v>
      </c>
      <c r="AA16" s="2" t="s">
        <v>3567</v>
      </c>
    </row>
    <row r="17" spans="1:27" ht="14.25" customHeight="1">
      <c r="A17" s="4">
        <v>16</v>
      </c>
      <c r="B17" s="2" t="s">
        <v>7020</v>
      </c>
      <c r="C17" s="2" t="str">
        <f>"JBT-0"&amp;(MID(C16,5,3)+1)</f>
        <v>JBT-010</v>
      </c>
      <c r="D17" s="4">
        <v>1</v>
      </c>
      <c r="E17" s="4" t="s">
        <v>17</v>
      </c>
      <c r="F17" s="2" t="s">
        <v>510</v>
      </c>
      <c r="G17" s="2" t="s">
        <v>511</v>
      </c>
      <c r="H17" s="4" t="s">
        <v>2201</v>
      </c>
      <c r="I17" s="2" t="s">
        <v>26</v>
      </c>
      <c r="J17" s="2" t="s">
        <v>12</v>
      </c>
      <c r="K17" s="4">
        <v>20</v>
      </c>
      <c r="L17" s="2" t="s">
        <v>1636</v>
      </c>
      <c r="M17" s="2" t="s">
        <v>510</v>
      </c>
      <c r="N17" s="2" t="s">
        <v>511</v>
      </c>
      <c r="O17" s="4" t="s">
        <v>17</v>
      </c>
      <c r="P17" s="4">
        <v>4</v>
      </c>
      <c r="Q17" s="37" t="s">
        <v>6325</v>
      </c>
      <c r="R17" s="4" t="s">
        <v>3567</v>
      </c>
      <c r="T17" s="4" t="s">
        <v>3567</v>
      </c>
      <c r="U17" s="4" t="s">
        <v>3567</v>
      </c>
      <c r="V17" s="2" t="s">
        <v>3567</v>
      </c>
      <c r="W17" s="2" t="s">
        <v>3567</v>
      </c>
      <c r="X17" s="2" t="s">
        <v>3567</v>
      </c>
      <c r="Y17" s="2" t="s">
        <v>3567</v>
      </c>
      <c r="Z17" s="57" t="s">
        <v>3567</v>
      </c>
      <c r="AA17" s="2" t="s">
        <v>3567</v>
      </c>
    </row>
    <row r="18" spans="1:27" ht="14.25" customHeight="1">
      <c r="A18" s="4">
        <v>17</v>
      </c>
      <c r="B18" s="2" t="s">
        <v>7020</v>
      </c>
      <c r="H18" s="4" t="s">
        <v>3567</v>
      </c>
      <c r="I18" s="2" t="s">
        <v>46</v>
      </c>
      <c r="J18" s="2" t="s">
        <v>20</v>
      </c>
      <c r="K18" s="4">
        <v>21</v>
      </c>
      <c r="L18" s="2" t="s">
        <v>2059</v>
      </c>
      <c r="M18" s="2" t="s">
        <v>512</v>
      </c>
      <c r="N18" s="2" t="s">
        <v>513</v>
      </c>
      <c r="O18" s="4" t="s">
        <v>22</v>
      </c>
      <c r="P18" s="4">
        <v>3</v>
      </c>
      <c r="Q18" s="37" t="s">
        <v>6326</v>
      </c>
      <c r="R18" s="4" t="s">
        <v>3567</v>
      </c>
      <c r="T18" s="4" t="s">
        <v>3567</v>
      </c>
      <c r="U18" s="4" t="s">
        <v>3567</v>
      </c>
      <c r="V18" s="2" t="s">
        <v>3567</v>
      </c>
      <c r="W18" s="2" t="s">
        <v>3567</v>
      </c>
      <c r="X18" s="2" t="s">
        <v>3567</v>
      </c>
      <c r="Y18" s="2" t="s">
        <v>3567</v>
      </c>
      <c r="Z18" s="57" t="s">
        <v>3567</v>
      </c>
      <c r="AA18" s="2" t="s">
        <v>3567</v>
      </c>
    </row>
    <row r="19" spans="1:27" ht="14.25" customHeight="1">
      <c r="A19" s="4">
        <v>18</v>
      </c>
      <c r="B19" s="2" t="s">
        <v>7020</v>
      </c>
      <c r="C19" s="2" t="str">
        <f>"JBT-0"&amp;(MID(C17,5,3)+1)</f>
        <v>JBT-011</v>
      </c>
      <c r="D19" s="4">
        <v>1</v>
      </c>
      <c r="E19" s="4" t="s">
        <v>22</v>
      </c>
      <c r="F19" s="2" t="s">
        <v>516</v>
      </c>
      <c r="G19" s="2" t="s">
        <v>517</v>
      </c>
      <c r="H19" s="4" t="s">
        <v>2162</v>
      </c>
      <c r="I19" s="2" t="s">
        <v>38</v>
      </c>
      <c r="J19" s="2" t="s">
        <v>12</v>
      </c>
      <c r="K19" s="4">
        <v>23</v>
      </c>
      <c r="L19" s="2" t="s">
        <v>1637</v>
      </c>
      <c r="M19" s="2" t="s">
        <v>516</v>
      </c>
      <c r="N19" s="2" t="s">
        <v>517</v>
      </c>
      <c r="O19" s="4" t="s">
        <v>22</v>
      </c>
      <c r="P19" s="4">
        <v>4</v>
      </c>
      <c r="Q19" s="37" t="s">
        <v>6327</v>
      </c>
      <c r="R19" s="4">
        <v>1290</v>
      </c>
      <c r="S19" s="2" t="s">
        <v>1638</v>
      </c>
      <c r="T19" s="4" t="s">
        <v>22</v>
      </c>
      <c r="U19" s="4">
        <v>2</v>
      </c>
      <c r="V19" s="2" t="s">
        <v>2305</v>
      </c>
      <c r="W19" s="2" t="s">
        <v>2306</v>
      </c>
      <c r="X19" s="2" t="s">
        <v>2307</v>
      </c>
      <c r="Y19" s="2" t="s">
        <v>2308</v>
      </c>
      <c r="Z19" s="57" t="s">
        <v>2138</v>
      </c>
      <c r="AA19" s="2" t="s">
        <v>4925</v>
      </c>
    </row>
    <row r="20" spans="1:27" ht="14.25" customHeight="1">
      <c r="A20" s="4">
        <v>19</v>
      </c>
      <c r="B20" s="2" t="s">
        <v>7020</v>
      </c>
      <c r="C20" s="2" t="str">
        <f t="shared" ref="C20" si="0">"JBT-0"&amp;(MID(C19,5,3)+1)</f>
        <v>JBT-012</v>
      </c>
      <c r="D20" s="4">
        <v>1</v>
      </c>
      <c r="E20" s="4" t="s">
        <v>17</v>
      </c>
      <c r="F20" s="2" t="s">
        <v>519</v>
      </c>
      <c r="G20" s="2" t="s">
        <v>520</v>
      </c>
      <c r="H20" s="4" t="s">
        <v>2201</v>
      </c>
      <c r="I20" s="2" t="s">
        <v>26</v>
      </c>
      <c r="J20" s="2" t="s">
        <v>12</v>
      </c>
      <c r="K20" s="4">
        <v>24</v>
      </c>
      <c r="L20" s="2" t="s">
        <v>1639</v>
      </c>
      <c r="M20" s="2" t="s">
        <v>519</v>
      </c>
      <c r="N20" s="2" t="s">
        <v>520</v>
      </c>
      <c r="O20" s="4" t="s">
        <v>17</v>
      </c>
      <c r="P20" s="4">
        <v>4</v>
      </c>
      <c r="Q20" s="37" t="s">
        <v>6328</v>
      </c>
      <c r="R20" s="4" t="s">
        <v>3567</v>
      </c>
      <c r="T20" s="4" t="s">
        <v>3567</v>
      </c>
      <c r="U20" s="4" t="s">
        <v>3567</v>
      </c>
      <c r="V20" s="2" t="s">
        <v>3567</v>
      </c>
      <c r="W20" s="2" t="s">
        <v>3567</v>
      </c>
      <c r="X20" s="2" t="s">
        <v>3567</v>
      </c>
      <c r="Y20" s="2" t="s">
        <v>3567</v>
      </c>
      <c r="Z20" s="57" t="s">
        <v>3567</v>
      </c>
      <c r="AA20" s="2" t="s">
        <v>3567</v>
      </c>
    </row>
    <row r="21" spans="1:27" ht="14.25" customHeight="1">
      <c r="A21" s="4">
        <v>20</v>
      </c>
      <c r="B21" s="2" t="s">
        <v>7020</v>
      </c>
      <c r="H21" s="4" t="s">
        <v>3567</v>
      </c>
      <c r="I21" s="2" t="s">
        <v>28</v>
      </c>
      <c r="J21" s="2" t="s">
        <v>20</v>
      </c>
      <c r="K21" s="4">
        <v>25</v>
      </c>
      <c r="M21" s="2" t="s">
        <v>521</v>
      </c>
      <c r="N21" s="2" t="s">
        <v>522</v>
      </c>
      <c r="O21" s="4" t="s">
        <v>22</v>
      </c>
      <c r="P21" s="4">
        <v>4</v>
      </c>
      <c r="Q21" s="37" t="s">
        <v>6329</v>
      </c>
      <c r="R21" s="4" t="s">
        <v>3567</v>
      </c>
      <c r="T21" s="4" t="s">
        <v>3567</v>
      </c>
      <c r="U21" s="4" t="s">
        <v>3567</v>
      </c>
      <c r="V21" s="2" t="s">
        <v>3567</v>
      </c>
      <c r="W21" s="2" t="s">
        <v>3567</v>
      </c>
      <c r="X21" s="2" t="s">
        <v>3567</v>
      </c>
      <c r="Y21" s="2" t="s">
        <v>3567</v>
      </c>
      <c r="Z21" s="57" t="s">
        <v>3567</v>
      </c>
      <c r="AA21" s="2" t="s">
        <v>3567</v>
      </c>
    </row>
    <row r="22" spans="1:27" ht="14.25" customHeight="1">
      <c r="A22" s="4">
        <v>21</v>
      </c>
      <c r="B22" s="2" t="s">
        <v>7020</v>
      </c>
      <c r="C22" s="2" t="str">
        <f>"JBT-0"&amp;(MID(C20,5,3)+1)</f>
        <v>JBT-013</v>
      </c>
      <c r="D22" s="4">
        <v>1</v>
      </c>
      <c r="E22" s="4" t="s">
        <v>17</v>
      </c>
      <c r="F22" s="2" t="s">
        <v>492</v>
      </c>
      <c r="G22" s="2" t="s">
        <v>523</v>
      </c>
      <c r="H22" s="4" t="s">
        <v>2162</v>
      </c>
      <c r="I22" s="2" t="s">
        <v>32</v>
      </c>
      <c r="J22" s="2" t="s">
        <v>12</v>
      </c>
      <c r="K22" s="4">
        <v>27</v>
      </c>
      <c r="L22" s="2" t="s">
        <v>6841</v>
      </c>
      <c r="M22" s="2" t="s">
        <v>492</v>
      </c>
      <c r="N22" s="2" t="s">
        <v>523</v>
      </c>
      <c r="O22" s="4" t="s">
        <v>22</v>
      </c>
      <c r="P22" s="4">
        <v>5</v>
      </c>
      <c r="Q22" s="37" t="s">
        <v>6330</v>
      </c>
      <c r="R22" s="4" t="s">
        <v>3567</v>
      </c>
      <c r="T22" s="4" t="s">
        <v>3567</v>
      </c>
      <c r="U22" s="4" t="s">
        <v>3567</v>
      </c>
      <c r="V22" s="2" t="s">
        <v>3567</v>
      </c>
      <c r="W22" s="2" t="s">
        <v>3567</v>
      </c>
      <c r="X22" s="2" t="s">
        <v>3567</v>
      </c>
      <c r="Y22" s="2" t="s">
        <v>3567</v>
      </c>
      <c r="Z22" s="57" t="s">
        <v>3567</v>
      </c>
      <c r="AA22" s="2" t="s">
        <v>3567</v>
      </c>
    </row>
    <row r="23" spans="1:27" ht="14.25" customHeight="1">
      <c r="A23" s="4">
        <v>22</v>
      </c>
      <c r="B23" s="2" t="s">
        <v>7020</v>
      </c>
      <c r="C23" s="2" t="str">
        <f t="shared" ref="C23:C27" si="1">"JBT-0"&amp;(MID(C22,5,3)+1)</f>
        <v>JBT-014</v>
      </c>
      <c r="D23" s="4">
        <v>1</v>
      </c>
      <c r="E23" s="4" t="s">
        <v>17</v>
      </c>
      <c r="F23" s="2" t="s">
        <v>494</v>
      </c>
      <c r="G23" s="2" t="s">
        <v>524</v>
      </c>
      <c r="H23" s="4" t="s">
        <v>2146</v>
      </c>
      <c r="I23" s="2" t="s">
        <v>48</v>
      </c>
      <c r="J23" s="2" t="s">
        <v>12</v>
      </c>
      <c r="K23" s="4">
        <v>28</v>
      </c>
      <c r="L23" s="2" t="s">
        <v>6842</v>
      </c>
      <c r="M23" s="2" t="s">
        <v>494</v>
      </c>
      <c r="N23" s="2" t="s">
        <v>524</v>
      </c>
      <c r="O23" s="4" t="s">
        <v>22</v>
      </c>
      <c r="P23" s="4">
        <v>5</v>
      </c>
      <c r="Q23" s="37" t="s">
        <v>6331</v>
      </c>
      <c r="R23" s="4" t="s">
        <v>3567</v>
      </c>
      <c r="T23" s="4" t="s">
        <v>3567</v>
      </c>
      <c r="U23" s="4" t="s">
        <v>3567</v>
      </c>
      <c r="V23" s="2" t="s">
        <v>3567</v>
      </c>
      <c r="W23" s="2" t="s">
        <v>3567</v>
      </c>
      <c r="X23" s="2" t="s">
        <v>3567</v>
      </c>
      <c r="Y23" s="2" t="s">
        <v>3567</v>
      </c>
      <c r="Z23" s="57" t="s">
        <v>3567</v>
      </c>
      <c r="AA23" s="2" t="s">
        <v>3567</v>
      </c>
    </row>
    <row r="24" spans="1:27" ht="14.25" customHeight="1">
      <c r="A24" s="4">
        <v>23</v>
      </c>
      <c r="B24" s="2" t="s">
        <v>7020</v>
      </c>
      <c r="C24" s="2" t="str">
        <f t="shared" si="1"/>
        <v>JBT-015</v>
      </c>
      <c r="D24" s="4">
        <v>1</v>
      </c>
      <c r="E24" s="4" t="s">
        <v>17</v>
      </c>
      <c r="F24" s="2" t="s">
        <v>2181</v>
      </c>
      <c r="H24" s="4" t="s">
        <v>2146</v>
      </c>
      <c r="R24" s="4">
        <v>1070</v>
      </c>
      <c r="S24" s="8" t="s">
        <v>3900</v>
      </c>
      <c r="T24" s="4" t="s">
        <v>17</v>
      </c>
      <c r="U24" s="4">
        <v>1</v>
      </c>
      <c r="V24" s="2" t="s">
        <v>2180</v>
      </c>
      <c r="W24" s="2" t="s">
        <v>2181</v>
      </c>
      <c r="X24" s="2" t="s">
        <v>2182</v>
      </c>
      <c r="Y24" s="2">
        <v>0</v>
      </c>
      <c r="Z24" s="57" t="s">
        <v>2146</v>
      </c>
      <c r="AA24" s="2" t="s">
        <v>6380</v>
      </c>
    </row>
    <row r="25" spans="1:27" ht="14.25" customHeight="1">
      <c r="A25" s="4">
        <v>24</v>
      </c>
      <c r="B25" s="2" t="s">
        <v>7020</v>
      </c>
      <c r="C25" s="2" t="str">
        <f t="shared" si="1"/>
        <v>JBT-016</v>
      </c>
      <c r="D25" s="4">
        <v>1</v>
      </c>
      <c r="E25" s="4" t="s">
        <v>17</v>
      </c>
      <c r="F25" s="2" t="s">
        <v>2187</v>
      </c>
      <c r="G25" s="2" t="s">
        <v>2189</v>
      </c>
      <c r="H25" s="4" t="s">
        <v>2162</v>
      </c>
      <c r="R25" s="4">
        <v>1080</v>
      </c>
      <c r="S25" s="8" t="s">
        <v>3905</v>
      </c>
      <c r="T25" s="4" t="s">
        <v>17</v>
      </c>
      <c r="U25" s="4">
        <v>1</v>
      </c>
      <c r="V25" s="2" t="s">
        <v>2186</v>
      </c>
      <c r="W25" s="2" t="s">
        <v>2187</v>
      </c>
      <c r="X25" s="2" t="s">
        <v>2188</v>
      </c>
      <c r="Y25" s="2" t="s">
        <v>2189</v>
      </c>
      <c r="Z25" s="57" t="s">
        <v>2162</v>
      </c>
      <c r="AA25" s="2" t="s">
        <v>6381</v>
      </c>
    </row>
    <row r="26" spans="1:27" ht="14.25" customHeight="1">
      <c r="A26" s="4">
        <v>25</v>
      </c>
      <c r="B26" s="2" t="s">
        <v>7020</v>
      </c>
      <c r="C26" s="2" t="str">
        <f t="shared" si="1"/>
        <v>JBT-017</v>
      </c>
      <c r="D26" s="4">
        <v>1</v>
      </c>
      <c r="E26" s="4" t="s">
        <v>17</v>
      </c>
      <c r="F26" s="2" t="s">
        <v>848</v>
      </c>
      <c r="G26" s="2" t="s">
        <v>2196</v>
      </c>
      <c r="H26" s="4" t="s">
        <v>2146</v>
      </c>
      <c r="R26" s="4">
        <v>1090</v>
      </c>
      <c r="S26" s="8" t="s">
        <v>3908</v>
      </c>
      <c r="T26" s="4" t="s">
        <v>17</v>
      </c>
      <c r="U26" s="4">
        <v>1</v>
      </c>
      <c r="V26" s="2" t="s">
        <v>2194</v>
      </c>
      <c r="W26" s="2" t="s">
        <v>848</v>
      </c>
      <c r="X26" s="2" t="s">
        <v>2195</v>
      </c>
      <c r="Y26" s="2" t="s">
        <v>2196</v>
      </c>
      <c r="Z26" s="57" t="s">
        <v>2146</v>
      </c>
      <c r="AA26" s="2" t="s">
        <v>6382</v>
      </c>
    </row>
    <row r="27" spans="1:27" ht="14.25" customHeight="1">
      <c r="A27" s="4">
        <v>26</v>
      </c>
      <c r="B27" s="2" t="s">
        <v>7020</v>
      </c>
      <c r="C27" s="2" t="str">
        <f t="shared" si="1"/>
        <v>JBT-018</v>
      </c>
      <c r="D27" s="4">
        <v>1</v>
      </c>
      <c r="E27" s="4" t="s">
        <v>17</v>
      </c>
      <c r="F27" s="2" t="s">
        <v>2200</v>
      </c>
      <c r="G27" s="2" t="s">
        <v>2203</v>
      </c>
      <c r="H27" s="4" t="s">
        <v>2201</v>
      </c>
      <c r="R27" s="4">
        <v>1100</v>
      </c>
      <c r="S27" s="8" t="s">
        <v>3912</v>
      </c>
      <c r="T27" s="4" t="s">
        <v>17</v>
      </c>
      <c r="U27" s="4">
        <v>1</v>
      </c>
      <c r="V27" s="2" t="s">
        <v>2199</v>
      </c>
      <c r="W27" s="2" t="s">
        <v>2200</v>
      </c>
      <c r="X27" s="2" t="s">
        <v>2202</v>
      </c>
      <c r="Y27" s="2" t="s">
        <v>2203</v>
      </c>
      <c r="Z27" s="57" t="s">
        <v>2201</v>
      </c>
      <c r="AA27" s="2" t="s">
        <v>6383</v>
      </c>
    </row>
    <row r="28" spans="1:27" ht="14.25" customHeight="1">
      <c r="A28" s="4">
        <v>27</v>
      </c>
      <c r="B28" s="2" t="s">
        <v>7020</v>
      </c>
      <c r="H28" s="4" t="s">
        <v>3567</v>
      </c>
      <c r="I28" s="2" t="s">
        <v>525</v>
      </c>
      <c r="J28" s="2" t="s">
        <v>49</v>
      </c>
      <c r="K28" s="4">
        <v>29</v>
      </c>
      <c r="L28" s="2" t="s">
        <v>2060</v>
      </c>
      <c r="M28" s="2" t="s">
        <v>526</v>
      </c>
      <c r="N28" s="2" t="s">
        <v>527</v>
      </c>
      <c r="O28" s="4" t="s">
        <v>22</v>
      </c>
      <c r="P28" s="4">
        <v>2</v>
      </c>
      <c r="Q28" s="37" t="s">
        <v>6332</v>
      </c>
      <c r="R28" s="4" t="s">
        <v>3567</v>
      </c>
      <c r="T28" s="4" t="s">
        <v>3567</v>
      </c>
      <c r="U28" s="4" t="s">
        <v>3567</v>
      </c>
      <c r="V28" s="2" t="s">
        <v>3567</v>
      </c>
      <c r="W28" s="2" t="s">
        <v>3567</v>
      </c>
      <c r="X28" s="2" t="s">
        <v>3567</v>
      </c>
      <c r="Y28" s="2" t="s">
        <v>3567</v>
      </c>
      <c r="Z28" s="57" t="s">
        <v>3567</v>
      </c>
      <c r="AA28" s="2" t="s">
        <v>3567</v>
      </c>
    </row>
    <row r="29" spans="1:27" ht="14.25" customHeight="1">
      <c r="A29" s="4">
        <v>28</v>
      </c>
      <c r="B29" s="2" t="s">
        <v>7020</v>
      </c>
      <c r="C29" s="2" t="str">
        <f>"JBT-0"&amp;(MID(C27,5,3)+1)</f>
        <v>JBT-019</v>
      </c>
      <c r="D29" s="4">
        <v>1</v>
      </c>
      <c r="E29" s="4" t="s">
        <v>22</v>
      </c>
      <c r="F29" s="2" t="s">
        <v>528</v>
      </c>
      <c r="G29" s="2" t="s">
        <v>529</v>
      </c>
      <c r="H29" s="4" t="s">
        <v>2138</v>
      </c>
      <c r="I29" s="2" t="s">
        <v>51</v>
      </c>
      <c r="J29" s="2" t="s">
        <v>12</v>
      </c>
      <c r="K29" s="4">
        <v>30</v>
      </c>
      <c r="L29" s="2" t="s">
        <v>2061</v>
      </c>
      <c r="M29" s="2" t="s">
        <v>528</v>
      </c>
      <c r="N29" s="2" t="s">
        <v>529</v>
      </c>
      <c r="O29" s="4" t="s">
        <v>22</v>
      </c>
      <c r="P29" s="4">
        <v>3</v>
      </c>
      <c r="Q29" s="37" t="s">
        <v>6333</v>
      </c>
      <c r="R29" s="4">
        <v>1010</v>
      </c>
      <c r="S29" s="2" t="s">
        <v>1640</v>
      </c>
      <c r="T29" s="4" t="s">
        <v>22</v>
      </c>
      <c r="U29" s="4">
        <v>1</v>
      </c>
      <c r="V29" s="2" t="s">
        <v>1641</v>
      </c>
      <c r="W29" s="2" t="s">
        <v>2137</v>
      </c>
      <c r="X29" s="2" t="s">
        <v>1642</v>
      </c>
      <c r="Y29" s="2" t="s">
        <v>2139</v>
      </c>
      <c r="Z29" s="57" t="s">
        <v>2138</v>
      </c>
      <c r="AA29" s="2" t="s">
        <v>4926</v>
      </c>
    </row>
    <row r="30" spans="1:27" ht="14.25" customHeight="1">
      <c r="A30" s="4">
        <v>29</v>
      </c>
      <c r="B30" s="2" t="s">
        <v>7020</v>
      </c>
      <c r="C30" s="2" t="str">
        <f t="shared" ref="C30:C50" si="2">"JBT-0"&amp;(MID(C29,5,3)+1)</f>
        <v>JBT-020</v>
      </c>
      <c r="D30" s="4">
        <v>1</v>
      </c>
      <c r="E30" s="4" t="s">
        <v>17</v>
      </c>
      <c r="F30" s="2" t="s">
        <v>530</v>
      </c>
      <c r="G30" s="2" t="s">
        <v>531</v>
      </c>
      <c r="H30" s="4" t="s">
        <v>2201</v>
      </c>
      <c r="I30" s="2" t="s">
        <v>54</v>
      </c>
      <c r="J30" s="2" t="s">
        <v>12</v>
      </c>
      <c r="K30" s="4">
        <v>31</v>
      </c>
      <c r="L30" s="2" t="s">
        <v>1643</v>
      </c>
      <c r="M30" s="2" t="s">
        <v>530</v>
      </c>
      <c r="N30" s="2" t="s">
        <v>531</v>
      </c>
      <c r="O30" s="4" t="s">
        <v>17</v>
      </c>
      <c r="P30" s="4">
        <v>3</v>
      </c>
      <c r="Q30" s="37" t="s">
        <v>6334</v>
      </c>
      <c r="R30" s="4" t="s">
        <v>3567</v>
      </c>
      <c r="T30" s="4" t="s">
        <v>3567</v>
      </c>
      <c r="U30" s="4" t="s">
        <v>3567</v>
      </c>
      <c r="V30" s="2" t="s">
        <v>3567</v>
      </c>
      <c r="W30" s="2" t="s">
        <v>3567</v>
      </c>
      <c r="X30" s="2" t="s">
        <v>3567</v>
      </c>
      <c r="Y30" s="2" t="s">
        <v>3567</v>
      </c>
      <c r="Z30" s="57" t="s">
        <v>3567</v>
      </c>
      <c r="AA30" s="2" t="s">
        <v>3567</v>
      </c>
    </row>
    <row r="31" spans="1:27" ht="14.25" customHeight="1">
      <c r="A31" s="4">
        <v>30</v>
      </c>
      <c r="B31" s="2" t="s">
        <v>7020</v>
      </c>
      <c r="C31" s="2" t="str">
        <f t="shared" si="2"/>
        <v>JBT-021</v>
      </c>
      <c r="D31" s="4">
        <v>1</v>
      </c>
      <c r="E31" s="4" t="s">
        <v>22</v>
      </c>
      <c r="F31" s="2" t="s">
        <v>533</v>
      </c>
      <c r="G31" s="2" t="s">
        <v>58</v>
      </c>
      <c r="H31" s="4" t="s">
        <v>2162</v>
      </c>
      <c r="I31" s="2" t="s">
        <v>532</v>
      </c>
      <c r="J31" s="2" t="s">
        <v>12</v>
      </c>
      <c r="K31" s="4">
        <v>32</v>
      </c>
      <c r="L31" s="2" t="s">
        <v>1644</v>
      </c>
      <c r="M31" s="2" t="s">
        <v>533</v>
      </c>
      <c r="N31" s="2" t="s">
        <v>58</v>
      </c>
      <c r="O31" s="4" t="s">
        <v>22</v>
      </c>
      <c r="P31" s="4">
        <v>3</v>
      </c>
      <c r="Q31" s="37" t="s">
        <v>6335</v>
      </c>
      <c r="R31" s="4">
        <v>1040</v>
      </c>
      <c r="S31" s="2" t="s">
        <v>1645</v>
      </c>
      <c r="T31" s="4" t="s">
        <v>22</v>
      </c>
      <c r="U31" s="4">
        <v>1</v>
      </c>
      <c r="V31" s="2" t="s">
        <v>1646</v>
      </c>
      <c r="W31" s="2" t="s">
        <v>2161</v>
      </c>
      <c r="X31" s="2" t="s">
        <v>1647</v>
      </c>
      <c r="Y31" s="2" t="s">
        <v>2163</v>
      </c>
      <c r="Z31" s="57" t="s">
        <v>2162</v>
      </c>
      <c r="AA31" s="2" t="s">
        <v>4927</v>
      </c>
    </row>
    <row r="32" spans="1:27" ht="14.25" customHeight="1">
      <c r="A32" s="4">
        <v>31</v>
      </c>
      <c r="B32" s="2" t="s">
        <v>7020</v>
      </c>
      <c r="C32" s="2" t="str">
        <f t="shared" si="2"/>
        <v>JBT-022</v>
      </c>
      <c r="D32" s="4">
        <v>1</v>
      </c>
      <c r="E32" s="4" t="s">
        <v>22</v>
      </c>
      <c r="F32" s="2" t="s">
        <v>63</v>
      </c>
      <c r="G32" s="2" t="s">
        <v>534</v>
      </c>
      <c r="H32" s="4" t="s">
        <v>2146</v>
      </c>
      <c r="I32" s="2" t="s">
        <v>61</v>
      </c>
      <c r="J32" s="2" t="s">
        <v>12</v>
      </c>
      <c r="K32" s="4">
        <v>33</v>
      </c>
      <c r="L32" s="2" t="s">
        <v>1648</v>
      </c>
      <c r="M32" s="2" t="s">
        <v>63</v>
      </c>
      <c r="N32" s="2" t="s">
        <v>534</v>
      </c>
      <c r="O32" s="4" t="s">
        <v>22</v>
      </c>
      <c r="P32" s="4">
        <v>3</v>
      </c>
      <c r="Q32" s="37" t="s">
        <v>6336</v>
      </c>
      <c r="R32" s="4">
        <v>1020</v>
      </c>
      <c r="S32" s="2" t="s">
        <v>1649</v>
      </c>
      <c r="T32" s="4" t="s">
        <v>22</v>
      </c>
      <c r="U32" s="4">
        <v>1</v>
      </c>
      <c r="V32" s="2" t="s">
        <v>1650</v>
      </c>
      <c r="W32" s="2" t="s">
        <v>2145</v>
      </c>
      <c r="X32" s="2" t="s">
        <v>1651</v>
      </c>
      <c r="Y32" s="2" t="s">
        <v>2147</v>
      </c>
      <c r="Z32" s="57" t="s">
        <v>2146</v>
      </c>
      <c r="AA32" s="2" t="s">
        <v>4928</v>
      </c>
    </row>
    <row r="33" spans="1:27" ht="14.25" customHeight="1">
      <c r="A33" s="4">
        <v>32</v>
      </c>
      <c r="B33" s="2" t="s">
        <v>7020</v>
      </c>
      <c r="C33" s="2" t="str">
        <f t="shared" si="2"/>
        <v>JBT-023</v>
      </c>
      <c r="D33" s="4">
        <v>1</v>
      </c>
      <c r="E33" s="4" t="s">
        <v>4915</v>
      </c>
      <c r="F33" s="2" t="s">
        <v>6894</v>
      </c>
      <c r="G33" s="2" t="s">
        <v>6895</v>
      </c>
      <c r="H33" s="4" t="s">
        <v>2155</v>
      </c>
      <c r="R33" s="4">
        <v>1030</v>
      </c>
      <c r="S33" s="2" t="s">
        <v>4808</v>
      </c>
      <c r="T33" s="4" t="s">
        <v>17</v>
      </c>
      <c r="U33" s="4">
        <v>1</v>
      </c>
      <c r="V33" s="2" t="s">
        <v>2153</v>
      </c>
      <c r="W33" s="2" t="s">
        <v>2154</v>
      </c>
      <c r="X33" s="2" t="s">
        <v>2156</v>
      </c>
      <c r="Y33" s="2" t="s">
        <v>2157</v>
      </c>
      <c r="Z33" s="57" t="s">
        <v>2155</v>
      </c>
      <c r="AA33" s="2" t="s">
        <v>6379</v>
      </c>
    </row>
    <row r="34" spans="1:27" ht="14.25" customHeight="1">
      <c r="A34" s="4">
        <v>33</v>
      </c>
      <c r="B34" s="2" t="s">
        <v>7020</v>
      </c>
      <c r="C34" s="2" t="str">
        <f t="shared" si="2"/>
        <v>JBT-024</v>
      </c>
      <c r="D34" s="4">
        <v>1</v>
      </c>
      <c r="E34" s="4" t="s">
        <v>17</v>
      </c>
      <c r="F34" s="2" t="s">
        <v>5113</v>
      </c>
      <c r="G34" s="2" t="s">
        <v>5114</v>
      </c>
      <c r="H34" s="4" t="s">
        <v>2162</v>
      </c>
      <c r="I34" s="2" t="s">
        <v>5112</v>
      </c>
      <c r="J34" s="2" t="s">
        <v>12</v>
      </c>
      <c r="K34" s="4">
        <v>34</v>
      </c>
      <c r="L34" s="2" t="s">
        <v>1652</v>
      </c>
      <c r="M34" s="2" t="s">
        <v>5113</v>
      </c>
      <c r="N34" s="2" t="s">
        <v>5114</v>
      </c>
      <c r="O34" s="4" t="s">
        <v>17</v>
      </c>
      <c r="P34" s="4">
        <v>3</v>
      </c>
      <c r="Q34" s="37" t="s">
        <v>6337</v>
      </c>
      <c r="R34" s="4" t="s">
        <v>3567</v>
      </c>
      <c r="T34" s="4" t="s">
        <v>3567</v>
      </c>
      <c r="U34" s="4" t="s">
        <v>3567</v>
      </c>
      <c r="V34" s="2" t="s">
        <v>3567</v>
      </c>
      <c r="W34" s="2" t="s">
        <v>3567</v>
      </c>
      <c r="X34" s="2" t="s">
        <v>3567</v>
      </c>
      <c r="Y34" s="2" t="s">
        <v>3567</v>
      </c>
      <c r="Z34" s="57" t="s">
        <v>3567</v>
      </c>
      <c r="AA34" s="2" t="s">
        <v>3567</v>
      </c>
    </row>
    <row r="35" spans="1:27" ht="14.25" customHeight="1">
      <c r="A35" s="4">
        <v>34</v>
      </c>
      <c r="B35" s="2" t="s">
        <v>7020</v>
      </c>
      <c r="C35" s="2" t="str">
        <f t="shared" si="2"/>
        <v>JBT-025</v>
      </c>
      <c r="D35" s="4">
        <v>1</v>
      </c>
      <c r="E35" s="4" t="s">
        <v>17</v>
      </c>
      <c r="F35" s="2" t="s">
        <v>1166</v>
      </c>
      <c r="G35" s="2" t="s">
        <v>1167</v>
      </c>
      <c r="H35" s="4" t="s">
        <v>6914</v>
      </c>
      <c r="I35" s="2" t="s">
        <v>66</v>
      </c>
      <c r="J35" s="2" t="s">
        <v>12</v>
      </c>
      <c r="K35" s="4">
        <v>35</v>
      </c>
      <c r="L35" s="2" t="s">
        <v>1653</v>
      </c>
      <c r="M35" s="2" t="s">
        <v>1166</v>
      </c>
      <c r="N35" s="2" t="s">
        <v>1167</v>
      </c>
      <c r="O35" s="4" t="s">
        <v>17</v>
      </c>
      <c r="P35" s="4">
        <v>3</v>
      </c>
      <c r="Q35" s="37" t="s">
        <v>6338</v>
      </c>
      <c r="R35" s="4" t="s">
        <v>3567</v>
      </c>
      <c r="T35" s="4" t="s">
        <v>3567</v>
      </c>
      <c r="U35" s="4" t="s">
        <v>3567</v>
      </c>
      <c r="V35" s="2" t="s">
        <v>3567</v>
      </c>
      <c r="W35" s="2" t="s">
        <v>3567</v>
      </c>
      <c r="X35" s="2" t="s">
        <v>3567</v>
      </c>
      <c r="Y35" s="2" t="s">
        <v>3567</v>
      </c>
      <c r="Z35" s="57" t="s">
        <v>3567</v>
      </c>
      <c r="AA35" s="2" t="s">
        <v>3567</v>
      </c>
    </row>
    <row r="36" spans="1:27" ht="14.25" customHeight="1">
      <c r="A36" s="4">
        <v>35</v>
      </c>
      <c r="B36" s="2" t="s">
        <v>7020</v>
      </c>
      <c r="C36" s="2" t="str">
        <f t="shared" si="2"/>
        <v>JBT-026</v>
      </c>
      <c r="D36" s="4">
        <v>1</v>
      </c>
      <c r="E36" s="4" t="s">
        <v>22</v>
      </c>
      <c r="F36" s="2" t="s">
        <v>536</v>
      </c>
      <c r="G36" s="2" t="s">
        <v>537</v>
      </c>
      <c r="H36" s="4" t="s">
        <v>2162</v>
      </c>
      <c r="I36" s="2" t="s">
        <v>535</v>
      </c>
      <c r="J36" s="2" t="s">
        <v>12</v>
      </c>
      <c r="K36" s="4">
        <v>36</v>
      </c>
      <c r="L36" s="2" t="s">
        <v>1654</v>
      </c>
      <c r="M36" s="2" t="s">
        <v>536</v>
      </c>
      <c r="N36" s="2" t="s">
        <v>537</v>
      </c>
      <c r="O36" s="4" t="s">
        <v>22</v>
      </c>
      <c r="P36" s="4">
        <v>3</v>
      </c>
      <c r="Q36" s="37" t="s">
        <v>6339</v>
      </c>
      <c r="R36" s="4" t="s">
        <v>3567</v>
      </c>
      <c r="T36" s="4" t="s">
        <v>3567</v>
      </c>
      <c r="U36" s="4" t="s">
        <v>3567</v>
      </c>
      <c r="V36" s="2" t="s">
        <v>3567</v>
      </c>
      <c r="W36" s="2" t="s">
        <v>3567</v>
      </c>
      <c r="X36" s="2" t="s">
        <v>3567</v>
      </c>
      <c r="Y36" s="2" t="s">
        <v>3567</v>
      </c>
      <c r="Z36" s="57" t="s">
        <v>3567</v>
      </c>
      <c r="AA36" s="2" t="s">
        <v>3567</v>
      </c>
    </row>
    <row r="37" spans="1:27" ht="14.25" customHeight="1">
      <c r="A37" s="4">
        <v>36</v>
      </c>
      <c r="B37" s="2" t="s">
        <v>7020</v>
      </c>
      <c r="C37" s="2" t="str">
        <f t="shared" si="2"/>
        <v>JBT-027</v>
      </c>
      <c r="D37" s="4">
        <v>1</v>
      </c>
      <c r="E37" s="4" t="s">
        <v>22</v>
      </c>
      <c r="F37" s="2" t="s">
        <v>68</v>
      </c>
      <c r="G37" s="2" t="s">
        <v>539</v>
      </c>
      <c r="H37" s="4" t="s">
        <v>2162</v>
      </c>
      <c r="I37" s="2" t="s">
        <v>538</v>
      </c>
      <c r="J37" s="2" t="s">
        <v>12</v>
      </c>
      <c r="K37" s="4">
        <v>37</v>
      </c>
      <c r="L37" s="2" t="s">
        <v>1655</v>
      </c>
      <c r="M37" s="2" t="s">
        <v>68</v>
      </c>
      <c r="N37" s="2" t="s">
        <v>539</v>
      </c>
      <c r="O37" s="4" t="s">
        <v>22</v>
      </c>
      <c r="P37" s="4">
        <v>3</v>
      </c>
      <c r="Q37" s="37" t="s">
        <v>6340</v>
      </c>
      <c r="R37" s="4" t="s">
        <v>3567</v>
      </c>
      <c r="T37" s="4" t="s">
        <v>3567</v>
      </c>
      <c r="U37" s="4" t="s">
        <v>3567</v>
      </c>
      <c r="V37" s="2" t="s">
        <v>3567</v>
      </c>
      <c r="W37" s="2" t="s">
        <v>3567</v>
      </c>
      <c r="X37" s="2" t="s">
        <v>3567</v>
      </c>
      <c r="Y37" s="2" t="s">
        <v>3567</v>
      </c>
      <c r="Z37" s="57" t="s">
        <v>3567</v>
      </c>
      <c r="AA37" s="2" t="s">
        <v>3567</v>
      </c>
    </row>
    <row r="38" spans="1:27" ht="14.25" customHeight="1">
      <c r="A38" s="4">
        <v>37</v>
      </c>
      <c r="B38" s="2" t="s">
        <v>7020</v>
      </c>
      <c r="C38" s="2" t="str">
        <f t="shared" si="2"/>
        <v>JBT-028</v>
      </c>
      <c r="D38" s="4">
        <v>1</v>
      </c>
      <c r="E38" s="4" t="s">
        <v>71</v>
      </c>
      <c r="F38" s="2" t="s">
        <v>4850</v>
      </c>
      <c r="G38" s="2" t="s">
        <v>544</v>
      </c>
      <c r="H38" s="4" t="s">
        <v>7006</v>
      </c>
      <c r="I38" s="2" t="s">
        <v>69</v>
      </c>
      <c r="J38" s="2" t="s">
        <v>20</v>
      </c>
      <c r="K38" s="4">
        <v>38</v>
      </c>
      <c r="L38" s="2" t="s">
        <v>2062</v>
      </c>
      <c r="M38" s="2" t="s">
        <v>540</v>
      </c>
      <c r="N38" s="2" t="s">
        <v>541</v>
      </c>
      <c r="O38" s="4" t="s">
        <v>71</v>
      </c>
      <c r="P38" s="4">
        <v>3</v>
      </c>
      <c r="Q38" s="37" t="s">
        <v>6341</v>
      </c>
      <c r="R38" s="4" t="s">
        <v>3567</v>
      </c>
      <c r="T38" s="4" t="s">
        <v>3567</v>
      </c>
      <c r="U38" s="4" t="s">
        <v>3567</v>
      </c>
      <c r="V38" s="2" t="s">
        <v>3567</v>
      </c>
      <c r="W38" s="2" t="s">
        <v>3567</v>
      </c>
      <c r="X38" s="2" t="s">
        <v>3567</v>
      </c>
      <c r="Y38" s="2" t="s">
        <v>3567</v>
      </c>
      <c r="Z38" s="57" t="s">
        <v>3567</v>
      </c>
      <c r="AA38" s="2" t="s">
        <v>3567</v>
      </c>
    </row>
    <row r="39" spans="1:27" ht="14.25" customHeight="1">
      <c r="A39" s="4">
        <v>38</v>
      </c>
      <c r="B39" s="2" t="s">
        <v>7020</v>
      </c>
      <c r="C39" s="2" t="str">
        <f t="shared" si="2"/>
        <v>JBT-029</v>
      </c>
      <c r="D39" s="4">
        <v>1</v>
      </c>
      <c r="E39" s="4" t="s">
        <v>17</v>
      </c>
      <c r="F39" s="2" t="s">
        <v>545</v>
      </c>
      <c r="G39" s="2" t="s">
        <v>546</v>
      </c>
      <c r="H39" s="4" t="s">
        <v>7007</v>
      </c>
      <c r="I39" s="2" t="s">
        <v>75</v>
      </c>
      <c r="J39" s="2" t="s">
        <v>12</v>
      </c>
      <c r="K39" s="4">
        <v>40</v>
      </c>
      <c r="L39" s="2" t="s">
        <v>1656</v>
      </c>
      <c r="M39" s="2" t="s">
        <v>545</v>
      </c>
      <c r="N39" s="2" t="s">
        <v>546</v>
      </c>
      <c r="O39" s="4" t="s">
        <v>17</v>
      </c>
      <c r="P39" s="4">
        <v>4</v>
      </c>
      <c r="Q39" s="37" t="s">
        <v>6342</v>
      </c>
      <c r="R39" s="4" t="s">
        <v>3567</v>
      </c>
      <c r="T39" s="4" t="s">
        <v>3567</v>
      </c>
      <c r="U39" s="4" t="s">
        <v>3567</v>
      </c>
      <c r="V39" s="2" t="s">
        <v>3567</v>
      </c>
      <c r="W39" s="2" t="s">
        <v>3567</v>
      </c>
      <c r="X39" s="2" t="s">
        <v>3567</v>
      </c>
      <c r="Y39" s="2" t="s">
        <v>3567</v>
      </c>
      <c r="Z39" s="57" t="s">
        <v>3567</v>
      </c>
      <c r="AA39" s="2" t="s">
        <v>3567</v>
      </c>
    </row>
    <row r="40" spans="1:27" ht="14.25" customHeight="1">
      <c r="A40" s="4">
        <v>39</v>
      </c>
      <c r="B40" s="2" t="s">
        <v>7020</v>
      </c>
      <c r="C40" s="2" t="str">
        <f t="shared" si="2"/>
        <v>JBT-030</v>
      </c>
      <c r="D40" s="4">
        <v>1</v>
      </c>
      <c r="E40" s="4" t="s">
        <v>17</v>
      </c>
      <c r="F40" s="2" t="s">
        <v>547</v>
      </c>
      <c r="G40" s="2" t="s">
        <v>548</v>
      </c>
      <c r="H40" s="4" t="s">
        <v>2201</v>
      </c>
      <c r="I40" s="2" t="s">
        <v>76</v>
      </c>
      <c r="J40" s="2" t="s">
        <v>12</v>
      </c>
      <c r="K40" s="4">
        <v>41</v>
      </c>
      <c r="L40" s="2" t="s">
        <v>1659</v>
      </c>
      <c r="M40" s="2" t="s">
        <v>547</v>
      </c>
      <c r="N40" s="2" t="s">
        <v>548</v>
      </c>
      <c r="O40" s="4" t="s">
        <v>17</v>
      </c>
      <c r="P40" s="4">
        <v>4</v>
      </c>
      <c r="Q40" s="37" t="s">
        <v>6343</v>
      </c>
      <c r="R40" s="4">
        <v>1260</v>
      </c>
      <c r="S40" s="2" t="s">
        <v>1657</v>
      </c>
      <c r="T40" s="4" t="s">
        <v>17</v>
      </c>
      <c r="U40" s="4">
        <v>1</v>
      </c>
      <c r="V40" s="2" t="s">
        <v>2292</v>
      </c>
      <c r="W40" s="2" t="s">
        <v>2293</v>
      </c>
      <c r="X40" s="2" t="s">
        <v>1658</v>
      </c>
      <c r="Y40" s="2" t="s">
        <v>2294</v>
      </c>
      <c r="Z40" s="57" t="s">
        <v>2201</v>
      </c>
      <c r="AA40" s="2" t="s">
        <v>4929</v>
      </c>
    </row>
    <row r="41" spans="1:27" ht="14.25" customHeight="1">
      <c r="A41" s="4">
        <v>40</v>
      </c>
      <c r="B41" s="2" t="s">
        <v>7020</v>
      </c>
      <c r="C41" s="2" t="str">
        <f t="shared" si="2"/>
        <v>JBT-031</v>
      </c>
      <c r="D41" s="4">
        <v>1</v>
      </c>
      <c r="E41" s="4" t="s">
        <v>17</v>
      </c>
      <c r="F41" s="2" t="s">
        <v>549</v>
      </c>
      <c r="G41" s="2" t="s">
        <v>550</v>
      </c>
      <c r="H41" s="4" t="s">
        <v>2162</v>
      </c>
      <c r="I41" s="2" t="s">
        <v>77</v>
      </c>
      <c r="J41" s="2" t="s">
        <v>12</v>
      </c>
      <c r="K41" s="4">
        <v>42</v>
      </c>
      <c r="L41" s="2" t="s">
        <v>1663</v>
      </c>
      <c r="M41" s="2" t="s">
        <v>549</v>
      </c>
      <c r="N41" s="2" t="s">
        <v>550</v>
      </c>
      <c r="O41" s="4" t="s">
        <v>17</v>
      </c>
      <c r="P41" s="4">
        <v>4</v>
      </c>
      <c r="Q41" s="37" t="s">
        <v>6344</v>
      </c>
      <c r="R41" s="4" t="s">
        <v>3567</v>
      </c>
      <c r="T41" s="4" t="s">
        <v>3567</v>
      </c>
      <c r="U41" s="4" t="s">
        <v>3567</v>
      </c>
      <c r="V41" s="2" t="s">
        <v>3567</v>
      </c>
      <c r="W41" s="2" t="s">
        <v>3567</v>
      </c>
      <c r="X41" s="2" t="s">
        <v>3567</v>
      </c>
      <c r="Y41" s="2" t="s">
        <v>3567</v>
      </c>
      <c r="Z41" s="57" t="s">
        <v>3567</v>
      </c>
      <c r="AA41" s="2" t="s">
        <v>3567</v>
      </c>
    </row>
    <row r="42" spans="1:27" ht="14.25" customHeight="1">
      <c r="A42" s="4">
        <v>41</v>
      </c>
      <c r="B42" s="2" t="s">
        <v>7020</v>
      </c>
      <c r="C42" s="2" t="s">
        <v>7019</v>
      </c>
      <c r="D42" s="4">
        <v>1</v>
      </c>
      <c r="E42" s="4" t="s">
        <v>71</v>
      </c>
      <c r="F42" s="2" t="s">
        <v>4872</v>
      </c>
      <c r="G42" s="2" t="s">
        <v>555</v>
      </c>
      <c r="H42" s="4" t="s">
        <v>7006</v>
      </c>
      <c r="I42" s="2" t="s">
        <v>551</v>
      </c>
      <c r="J42" s="2" t="s">
        <v>20</v>
      </c>
      <c r="K42" s="4">
        <v>43</v>
      </c>
      <c r="L42" s="2" t="s">
        <v>2063</v>
      </c>
      <c r="M42" s="2" t="s">
        <v>552</v>
      </c>
      <c r="N42" s="2" t="s">
        <v>553</v>
      </c>
      <c r="O42" s="4" t="s">
        <v>71</v>
      </c>
      <c r="P42" s="4">
        <v>3</v>
      </c>
      <c r="Q42" s="37" t="s">
        <v>6345</v>
      </c>
      <c r="R42" s="4">
        <v>2870</v>
      </c>
      <c r="S42" s="2" t="s">
        <v>1660</v>
      </c>
      <c r="T42" s="4" t="s">
        <v>71</v>
      </c>
      <c r="U42" s="4">
        <v>1</v>
      </c>
      <c r="V42" s="2" t="s">
        <v>1661</v>
      </c>
      <c r="W42" s="2" t="s">
        <v>3082</v>
      </c>
      <c r="X42" s="2" t="s">
        <v>1662</v>
      </c>
      <c r="Y42" s="2" t="s">
        <v>3083</v>
      </c>
      <c r="Z42" s="57">
        <v>0</v>
      </c>
      <c r="AA42" s="2" t="s">
        <v>4933</v>
      </c>
    </row>
    <row r="43" spans="1:27" ht="14.25" customHeight="1">
      <c r="A43" s="4">
        <v>42</v>
      </c>
      <c r="B43" s="2" t="s">
        <v>7020</v>
      </c>
      <c r="C43" s="2" t="str">
        <f>"JBT-0"&amp;(MID(C41,5,3)+1)</f>
        <v>JBT-032</v>
      </c>
      <c r="D43" s="4">
        <v>2</v>
      </c>
      <c r="E43" s="4" t="s">
        <v>22</v>
      </c>
      <c r="F43" s="2" t="s">
        <v>4873</v>
      </c>
      <c r="G43" s="2" t="s">
        <v>557</v>
      </c>
      <c r="H43" s="4" t="s">
        <v>2211</v>
      </c>
      <c r="I43" s="2" t="s">
        <v>80</v>
      </c>
      <c r="J43" s="2" t="s">
        <v>12</v>
      </c>
      <c r="K43" s="4">
        <v>45</v>
      </c>
      <c r="L43" s="2" t="s">
        <v>1666</v>
      </c>
      <c r="M43" s="2" t="s">
        <v>5129</v>
      </c>
      <c r="N43" s="2" t="s">
        <v>557</v>
      </c>
      <c r="O43" s="4" t="s">
        <v>22</v>
      </c>
      <c r="P43" s="4">
        <v>4</v>
      </c>
      <c r="Q43" s="37" t="s">
        <v>6346</v>
      </c>
      <c r="R43" s="4">
        <v>2880</v>
      </c>
      <c r="S43" s="2" t="s">
        <v>1664</v>
      </c>
      <c r="T43" s="4" t="s">
        <v>22</v>
      </c>
      <c r="U43" s="4">
        <v>2</v>
      </c>
      <c r="V43" s="2" t="s">
        <v>3090</v>
      </c>
      <c r="W43" s="2" t="s">
        <v>3091</v>
      </c>
      <c r="X43" s="2" t="s">
        <v>1665</v>
      </c>
      <c r="Y43" s="2" t="s">
        <v>3092</v>
      </c>
      <c r="Z43" s="57" t="s">
        <v>2211</v>
      </c>
      <c r="AA43" s="2" t="s">
        <v>4934</v>
      </c>
    </row>
    <row r="44" spans="1:27" ht="14.25" customHeight="1">
      <c r="A44" s="4">
        <v>43</v>
      </c>
      <c r="B44" s="2" t="s">
        <v>7020</v>
      </c>
      <c r="C44" s="2" t="str">
        <f t="shared" si="2"/>
        <v>JBT-033</v>
      </c>
      <c r="D44" s="4">
        <v>2</v>
      </c>
      <c r="E44" s="4" t="s">
        <v>17</v>
      </c>
      <c r="F44" s="2" t="s">
        <v>4874</v>
      </c>
      <c r="G44" s="2" t="s">
        <v>559</v>
      </c>
      <c r="H44" s="4" t="s">
        <v>2146</v>
      </c>
      <c r="I44" s="2" t="s">
        <v>82</v>
      </c>
      <c r="J44" s="2" t="s">
        <v>12</v>
      </c>
      <c r="K44" s="4">
        <v>46</v>
      </c>
      <c r="L44" s="2" t="s">
        <v>1669</v>
      </c>
      <c r="M44" s="2" t="s">
        <v>5131</v>
      </c>
      <c r="N44" s="2" t="s">
        <v>559</v>
      </c>
      <c r="O44" s="4" t="s">
        <v>17</v>
      </c>
      <c r="P44" s="4">
        <v>4</v>
      </c>
      <c r="Q44" s="37" t="s">
        <v>6347</v>
      </c>
      <c r="R44" s="4" t="s">
        <v>3567</v>
      </c>
      <c r="T44" s="4" t="s">
        <v>3567</v>
      </c>
      <c r="U44" s="4" t="s">
        <v>3567</v>
      </c>
      <c r="V44" s="2" t="s">
        <v>3567</v>
      </c>
      <c r="W44" s="2" t="s">
        <v>3567</v>
      </c>
      <c r="X44" s="2" t="s">
        <v>3567</v>
      </c>
      <c r="Y44" s="2" t="s">
        <v>3567</v>
      </c>
      <c r="Z44" s="57" t="s">
        <v>3567</v>
      </c>
      <c r="AA44" s="2" t="s">
        <v>3567</v>
      </c>
    </row>
    <row r="45" spans="1:27" ht="14.25" customHeight="1">
      <c r="A45" s="4">
        <v>44</v>
      </c>
      <c r="B45" s="2" t="s">
        <v>7020</v>
      </c>
      <c r="C45" s="2" t="str">
        <f t="shared" si="2"/>
        <v>JBT-034</v>
      </c>
      <c r="D45" s="4">
        <v>2</v>
      </c>
      <c r="E45" s="4" t="s">
        <v>17</v>
      </c>
      <c r="F45" s="2" t="s">
        <v>6812</v>
      </c>
      <c r="G45" s="2" t="s">
        <v>5133</v>
      </c>
      <c r="H45" s="4" t="s">
        <v>2162</v>
      </c>
      <c r="I45" s="2" t="s">
        <v>413</v>
      </c>
      <c r="J45" s="2" t="s">
        <v>12</v>
      </c>
      <c r="K45" s="4">
        <v>47</v>
      </c>
      <c r="L45" s="2" t="s">
        <v>1670</v>
      </c>
      <c r="M45" s="2" t="s">
        <v>5132</v>
      </c>
      <c r="N45" s="2" t="s">
        <v>5133</v>
      </c>
      <c r="O45" s="4" t="s">
        <v>22</v>
      </c>
      <c r="P45" s="4">
        <v>4</v>
      </c>
      <c r="Q45" s="37" t="s">
        <v>6348</v>
      </c>
      <c r="R45" s="4" t="s">
        <v>3567</v>
      </c>
      <c r="T45" s="4" t="s">
        <v>3567</v>
      </c>
      <c r="U45" s="4" t="s">
        <v>3567</v>
      </c>
      <c r="V45" s="2" t="s">
        <v>3567</v>
      </c>
      <c r="W45" s="2" t="s">
        <v>3567</v>
      </c>
      <c r="X45" s="2" t="s">
        <v>3567</v>
      </c>
      <c r="Y45" s="2" t="s">
        <v>3567</v>
      </c>
      <c r="Z45" s="57" t="s">
        <v>3567</v>
      </c>
      <c r="AA45" s="2" t="s">
        <v>3567</v>
      </c>
    </row>
    <row r="46" spans="1:27" ht="14.25" customHeight="1">
      <c r="A46" s="4">
        <v>45</v>
      </c>
      <c r="B46" s="2" t="s">
        <v>7020</v>
      </c>
      <c r="C46" s="2" t="str">
        <f t="shared" si="2"/>
        <v>JBT-035</v>
      </c>
      <c r="D46" s="4">
        <v>2</v>
      </c>
      <c r="E46" s="4" t="s">
        <v>17</v>
      </c>
      <c r="F46" s="2" t="s">
        <v>4875</v>
      </c>
      <c r="G46" s="2" t="s">
        <v>1172</v>
      </c>
      <c r="H46" s="4" t="s">
        <v>6914</v>
      </c>
      <c r="I46" s="2" t="s">
        <v>85</v>
      </c>
      <c r="J46" s="2" t="s">
        <v>12</v>
      </c>
      <c r="K46" s="67">
        <v>48</v>
      </c>
      <c r="L46" s="2" t="s">
        <v>1673</v>
      </c>
      <c r="M46" s="2" t="s">
        <v>5135</v>
      </c>
      <c r="N46" s="2" t="s">
        <v>1172</v>
      </c>
      <c r="O46" s="4" t="s">
        <v>17</v>
      </c>
      <c r="P46" s="4">
        <v>4</v>
      </c>
      <c r="Q46" s="37" t="s">
        <v>6349</v>
      </c>
      <c r="R46" s="4" t="s">
        <v>3567</v>
      </c>
      <c r="T46" s="4" t="s">
        <v>3567</v>
      </c>
      <c r="U46" s="4" t="s">
        <v>3567</v>
      </c>
      <c r="V46" s="2" t="s">
        <v>3567</v>
      </c>
      <c r="W46" s="2" t="s">
        <v>3567</v>
      </c>
      <c r="X46" s="2" t="s">
        <v>3567</v>
      </c>
      <c r="Y46" s="2" t="s">
        <v>3567</v>
      </c>
      <c r="Z46" s="57" t="s">
        <v>3567</v>
      </c>
      <c r="AA46" s="2" t="s">
        <v>3567</v>
      </c>
    </row>
    <row r="47" spans="1:27" ht="14.25" customHeight="1">
      <c r="A47" s="4">
        <v>46</v>
      </c>
      <c r="B47" s="2" t="s">
        <v>7020</v>
      </c>
      <c r="C47" s="2" t="str">
        <f t="shared" si="2"/>
        <v>JBT-036</v>
      </c>
      <c r="D47" s="4">
        <v>2</v>
      </c>
      <c r="E47" s="4" t="s">
        <v>17</v>
      </c>
      <c r="F47" s="2" t="s">
        <v>4876</v>
      </c>
      <c r="G47" s="2" t="s">
        <v>561</v>
      </c>
      <c r="H47" s="4" t="s">
        <v>2201</v>
      </c>
      <c r="I47" s="2" t="s">
        <v>87</v>
      </c>
      <c r="J47" s="2" t="s">
        <v>12</v>
      </c>
      <c r="K47" s="4">
        <v>48</v>
      </c>
      <c r="M47" s="2" t="s">
        <v>6839</v>
      </c>
      <c r="N47" s="2" t="s">
        <v>561</v>
      </c>
      <c r="O47" s="4" t="s">
        <v>17</v>
      </c>
      <c r="P47" s="4">
        <v>4</v>
      </c>
      <c r="Q47" s="37" t="s">
        <v>6350</v>
      </c>
      <c r="R47" s="4">
        <v>2890</v>
      </c>
      <c r="S47" s="2" t="s">
        <v>1671</v>
      </c>
      <c r="T47" s="4" t="s">
        <v>17</v>
      </c>
      <c r="U47" s="4">
        <v>2</v>
      </c>
      <c r="V47" s="2" t="s">
        <v>3093</v>
      </c>
      <c r="W47" s="2" t="s">
        <v>3094</v>
      </c>
      <c r="X47" s="2" t="s">
        <v>1672</v>
      </c>
      <c r="Y47" s="2" t="s">
        <v>3095</v>
      </c>
      <c r="Z47" s="57" t="s">
        <v>2201</v>
      </c>
      <c r="AA47" s="2" t="s">
        <v>4935</v>
      </c>
    </row>
    <row r="48" spans="1:27" ht="14.25" customHeight="1">
      <c r="A48" s="4">
        <v>47</v>
      </c>
      <c r="B48" s="2" t="s">
        <v>7020</v>
      </c>
      <c r="C48" s="2" t="str">
        <f t="shared" si="2"/>
        <v>JBT-037</v>
      </c>
      <c r="D48" s="4">
        <v>2</v>
      </c>
      <c r="E48" s="4" t="s">
        <v>22</v>
      </c>
      <c r="F48" s="2" t="s">
        <v>4877</v>
      </c>
      <c r="G48" s="2" t="s">
        <v>563</v>
      </c>
      <c r="H48" s="4" t="s">
        <v>2162</v>
      </c>
      <c r="I48" s="2" t="s">
        <v>89</v>
      </c>
      <c r="J48" s="2" t="s">
        <v>12</v>
      </c>
      <c r="K48" s="4">
        <v>49</v>
      </c>
      <c r="L48" s="2" t="s">
        <v>1674</v>
      </c>
      <c r="M48" s="2" t="s">
        <v>5137</v>
      </c>
      <c r="N48" s="2" t="s">
        <v>563</v>
      </c>
      <c r="O48" s="4" t="s">
        <v>22</v>
      </c>
      <c r="P48" s="4">
        <v>4</v>
      </c>
      <c r="Q48" s="37" t="s">
        <v>6351</v>
      </c>
      <c r="R48" s="4" t="s">
        <v>3567</v>
      </c>
      <c r="T48" s="4" t="s">
        <v>3567</v>
      </c>
      <c r="U48" s="4" t="s">
        <v>3567</v>
      </c>
      <c r="V48" s="2" t="s">
        <v>3567</v>
      </c>
      <c r="W48" s="2" t="s">
        <v>3567</v>
      </c>
      <c r="X48" s="2" t="s">
        <v>3567</v>
      </c>
      <c r="Y48" s="2" t="s">
        <v>3567</v>
      </c>
      <c r="Z48" s="57" t="s">
        <v>3567</v>
      </c>
      <c r="AA48" s="2" t="s">
        <v>3567</v>
      </c>
    </row>
    <row r="49" spans="1:27" ht="14.25" customHeight="1">
      <c r="A49" s="4">
        <v>48</v>
      </c>
      <c r="B49" s="2" t="s">
        <v>7020</v>
      </c>
      <c r="C49" s="2" t="str">
        <f t="shared" si="2"/>
        <v>JBT-038</v>
      </c>
      <c r="D49" s="4">
        <v>2</v>
      </c>
      <c r="E49" s="4" t="s">
        <v>17</v>
      </c>
      <c r="F49" s="2" t="s">
        <v>4878</v>
      </c>
      <c r="G49" s="2" t="s">
        <v>95</v>
      </c>
      <c r="H49" s="4" t="s">
        <v>6914</v>
      </c>
      <c r="I49" s="2" t="s">
        <v>92</v>
      </c>
      <c r="J49" s="2" t="s">
        <v>12</v>
      </c>
      <c r="K49" s="4">
        <v>50</v>
      </c>
      <c r="L49" s="2" t="s">
        <v>1677</v>
      </c>
      <c r="M49" s="2" t="s">
        <v>5138</v>
      </c>
      <c r="N49" s="2" t="s">
        <v>95</v>
      </c>
      <c r="O49" s="4" t="s">
        <v>17</v>
      </c>
      <c r="P49" s="4">
        <v>4</v>
      </c>
      <c r="Q49" s="37" t="s">
        <v>6352</v>
      </c>
      <c r="R49" s="4" t="s">
        <v>3567</v>
      </c>
      <c r="T49" s="4" t="s">
        <v>3567</v>
      </c>
      <c r="U49" s="4" t="s">
        <v>3567</v>
      </c>
      <c r="V49" s="2" t="s">
        <v>3567</v>
      </c>
      <c r="W49" s="2" t="s">
        <v>3567</v>
      </c>
      <c r="X49" s="2" t="s">
        <v>3567</v>
      </c>
      <c r="Y49" s="2" t="s">
        <v>3567</v>
      </c>
      <c r="Z49" s="57" t="s">
        <v>3567</v>
      </c>
      <c r="AA49" s="2" t="s">
        <v>3567</v>
      </c>
    </row>
    <row r="50" spans="1:27" ht="14.25" customHeight="1">
      <c r="A50" s="4">
        <v>49</v>
      </c>
      <c r="B50" s="2" t="s">
        <v>7020</v>
      </c>
      <c r="C50" s="2" t="str">
        <f t="shared" si="2"/>
        <v>JBT-039</v>
      </c>
      <c r="D50" s="4">
        <v>2</v>
      </c>
      <c r="E50" s="4" t="s">
        <v>17</v>
      </c>
      <c r="F50" s="2" t="s">
        <v>4879</v>
      </c>
      <c r="G50" s="2" t="s">
        <v>565</v>
      </c>
      <c r="H50" s="4" t="s">
        <v>2162</v>
      </c>
      <c r="I50" s="2" t="s">
        <v>96</v>
      </c>
      <c r="J50" s="2" t="s">
        <v>12</v>
      </c>
      <c r="K50" s="4">
        <v>51</v>
      </c>
      <c r="L50" s="2" t="s">
        <v>1678</v>
      </c>
      <c r="M50" s="2" t="s">
        <v>5141</v>
      </c>
      <c r="N50" s="2" t="s">
        <v>565</v>
      </c>
      <c r="O50" s="4" t="s">
        <v>17</v>
      </c>
      <c r="P50" s="4">
        <v>4</v>
      </c>
      <c r="Q50" s="37" t="s">
        <v>6353</v>
      </c>
      <c r="R50" s="4" t="s">
        <v>3567</v>
      </c>
      <c r="T50" s="4" t="s">
        <v>3567</v>
      </c>
      <c r="U50" s="4" t="s">
        <v>3567</v>
      </c>
      <c r="V50" s="2" t="s">
        <v>3567</v>
      </c>
      <c r="W50" s="2" t="s">
        <v>3567</v>
      </c>
      <c r="X50" s="2" t="s">
        <v>3567</v>
      </c>
      <c r="Y50" s="2" t="s">
        <v>3567</v>
      </c>
      <c r="Z50" s="57" t="s">
        <v>3567</v>
      </c>
      <c r="AA50" s="2" t="s">
        <v>3567</v>
      </c>
    </row>
    <row r="51" spans="1:27" ht="14.25" customHeight="1">
      <c r="A51" s="4">
        <v>50</v>
      </c>
      <c r="B51" s="2" t="s">
        <v>7020</v>
      </c>
      <c r="C51" s="2" t="str">
        <f>"JBG-0"&amp;(MID(C42,5,2)+1)</f>
        <v>JBG-02</v>
      </c>
      <c r="D51" s="4">
        <v>1</v>
      </c>
      <c r="E51" s="4" t="s">
        <v>71</v>
      </c>
      <c r="F51" s="2" t="s">
        <v>4851</v>
      </c>
      <c r="G51" s="2" t="s">
        <v>569</v>
      </c>
      <c r="H51" s="4" t="s">
        <v>7006</v>
      </c>
      <c r="I51" s="2" t="s">
        <v>1173</v>
      </c>
      <c r="J51" s="2" t="s">
        <v>20</v>
      </c>
      <c r="K51" s="4">
        <v>52</v>
      </c>
      <c r="L51" s="2" t="s">
        <v>2064</v>
      </c>
      <c r="M51" s="2" t="s">
        <v>566</v>
      </c>
      <c r="N51" s="2" t="s">
        <v>567</v>
      </c>
      <c r="O51" s="4" t="s">
        <v>71</v>
      </c>
      <c r="P51" s="4">
        <v>3</v>
      </c>
      <c r="Q51" s="37" t="s">
        <v>6360</v>
      </c>
      <c r="T51" s="4" t="s">
        <v>3567</v>
      </c>
      <c r="U51" s="4" t="s">
        <v>3567</v>
      </c>
      <c r="V51" s="2" t="s">
        <v>3567</v>
      </c>
      <c r="W51" s="2" t="s">
        <v>3567</v>
      </c>
      <c r="X51" s="2" t="s">
        <v>3567</v>
      </c>
      <c r="Y51" s="2" t="s">
        <v>3567</v>
      </c>
      <c r="Z51" s="57" t="s">
        <v>3567</v>
      </c>
    </row>
    <row r="52" spans="1:27" ht="14.25" customHeight="1">
      <c r="A52" s="4">
        <v>51</v>
      </c>
      <c r="B52" s="2" t="s">
        <v>7020</v>
      </c>
      <c r="C52" s="2" t="str">
        <f>"JBT-0"&amp;(MID(C50,5,3)+1)</f>
        <v>JBT-040</v>
      </c>
      <c r="D52" s="4">
        <v>2</v>
      </c>
      <c r="E52" s="4" t="s">
        <v>4915</v>
      </c>
      <c r="F52" s="2" t="s">
        <v>3082</v>
      </c>
      <c r="G52" s="2" t="s">
        <v>6843</v>
      </c>
      <c r="H52" s="4" t="s">
        <v>3099</v>
      </c>
      <c r="K52" s="4" t="s">
        <v>3567</v>
      </c>
      <c r="P52" s="4" t="s">
        <v>3567</v>
      </c>
      <c r="Q52" s="37" t="s">
        <v>3567</v>
      </c>
      <c r="R52" s="4">
        <v>2900</v>
      </c>
      <c r="S52" s="2" t="s">
        <v>1675</v>
      </c>
      <c r="T52" s="4" t="s">
        <v>17</v>
      </c>
      <c r="U52" s="4">
        <v>2</v>
      </c>
      <c r="V52" s="2" t="s">
        <v>3098</v>
      </c>
      <c r="W52" s="2" t="s">
        <v>3082</v>
      </c>
      <c r="X52" s="2" t="s">
        <v>1676</v>
      </c>
      <c r="Y52" s="2" t="s">
        <v>3100</v>
      </c>
      <c r="Z52" s="57" t="s">
        <v>3099</v>
      </c>
      <c r="AA52" s="2" t="s">
        <v>6469</v>
      </c>
    </row>
    <row r="53" spans="1:27" ht="14.25" customHeight="1">
      <c r="A53" s="4">
        <v>52</v>
      </c>
      <c r="B53" s="2" t="s">
        <v>7020</v>
      </c>
      <c r="C53" s="2" t="str">
        <f t="shared" ref="C53:C57" si="3">"JBT-0"&amp;(MID(C52,5,3)+1)</f>
        <v>JBT-041</v>
      </c>
      <c r="D53" s="4">
        <v>2</v>
      </c>
      <c r="E53" s="4" t="s">
        <v>17</v>
      </c>
      <c r="F53" s="2" t="s">
        <v>570</v>
      </c>
      <c r="G53" s="2" t="s">
        <v>571</v>
      </c>
      <c r="H53" s="4" t="s">
        <v>2162</v>
      </c>
      <c r="I53" s="2" t="s">
        <v>100</v>
      </c>
      <c r="J53" s="2" t="s">
        <v>12</v>
      </c>
      <c r="K53" s="4">
        <v>54</v>
      </c>
      <c r="L53" s="2" t="s">
        <v>1679</v>
      </c>
      <c r="M53" s="2" t="s">
        <v>570</v>
      </c>
      <c r="N53" s="2" t="s">
        <v>571</v>
      </c>
      <c r="O53" s="4" t="s">
        <v>17</v>
      </c>
      <c r="P53" s="4">
        <v>4</v>
      </c>
      <c r="Q53" s="37" t="s">
        <v>6354</v>
      </c>
      <c r="R53" s="4" t="s">
        <v>3567</v>
      </c>
      <c r="T53" s="4" t="s">
        <v>3567</v>
      </c>
      <c r="U53" s="4" t="s">
        <v>3567</v>
      </c>
      <c r="V53" s="2" t="s">
        <v>3567</v>
      </c>
      <c r="W53" s="2" t="s">
        <v>3567</v>
      </c>
      <c r="X53" s="2" t="s">
        <v>3567</v>
      </c>
      <c r="Y53" s="2" t="s">
        <v>3567</v>
      </c>
      <c r="Z53" s="57" t="s">
        <v>3567</v>
      </c>
      <c r="AA53" s="2" t="s">
        <v>3567</v>
      </c>
    </row>
    <row r="54" spans="1:27" ht="14.25" customHeight="1">
      <c r="A54" s="4">
        <v>53</v>
      </c>
      <c r="B54" s="2" t="s">
        <v>7020</v>
      </c>
      <c r="C54" s="2" t="str">
        <f t="shared" si="3"/>
        <v>JBT-042</v>
      </c>
      <c r="D54" s="4">
        <v>2</v>
      </c>
      <c r="E54" s="4" t="s">
        <v>22</v>
      </c>
      <c r="F54" s="2" t="s">
        <v>576</v>
      </c>
      <c r="G54" s="2" t="s">
        <v>576</v>
      </c>
      <c r="H54" s="4" t="s">
        <v>2162</v>
      </c>
      <c r="I54" s="2" t="s">
        <v>106</v>
      </c>
      <c r="J54" s="2" t="s">
        <v>12</v>
      </c>
      <c r="K54" s="4">
        <v>57</v>
      </c>
      <c r="L54" s="2" t="s">
        <v>1686</v>
      </c>
      <c r="M54" s="2" t="s">
        <v>576</v>
      </c>
      <c r="N54" s="2" t="s">
        <v>576</v>
      </c>
      <c r="O54" s="4" t="s">
        <v>22</v>
      </c>
      <c r="P54" s="4">
        <v>4</v>
      </c>
      <c r="Q54" s="37" t="s">
        <v>6357</v>
      </c>
      <c r="R54" s="4">
        <v>2910</v>
      </c>
      <c r="S54" s="2" t="s">
        <v>1685</v>
      </c>
      <c r="T54" s="4" t="s">
        <v>22</v>
      </c>
      <c r="U54" s="4">
        <v>3</v>
      </c>
      <c r="V54" s="2" t="s">
        <v>3106</v>
      </c>
      <c r="W54" s="2" t="s">
        <v>3107</v>
      </c>
      <c r="X54" s="2" t="s">
        <v>3108</v>
      </c>
      <c r="Y54" s="2" t="s">
        <v>3109</v>
      </c>
      <c r="Z54" s="57" t="s">
        <v>2162</v>
      </c>
      <c r="AA54" s="2" t="s">
        <v>4939</v>
      </c>
    </row>
    <row r="55" spans="1:27" ht="14.25" customHeight="1">
      <c r="A55" s="4">
        <v>54</v>
      </c>
      <c r="B55" s="2" t="s">
        <v>7020</v>
      </c>
      <c r="C55" s="2" t="str">
        <f t="shared" si="3"/>
        <v>JBT-043</v>
      </c>
      <c r="D55" s="4">
        <v>2</v>
      </c>
      <c r="E55" s="4" t="s">
        <v>17</v>
      </c>
      <c r="F55" s="2" t="s">
        <v>572</v>
      </c>
      <c r="G55" s="2" t="s">
        <v>573</v>
      </c>
      <c r="H55" s="4" t="s">
        <v>2201</v>
      </c>
      <c r="I55" s="2" t="s">
        <v>102</v>
      </c>
      <c r="J55" s="2" t="s">
        <v>12</v>
      </c>
      <c r="K55" s="4">
        <v>55</v>
      </c>
      <c r="L55" s="2" t="s">
        <v>1681</v>
      </c>
      <c r="M55" s="2" t="s">
        <v>572</v>
      </c>
      <c r="N55" s="2" t="s">
        <v>573</v>
      </c>
      <c r="O55" s="4" t="s">
        <v>17</v>
      </c>
      <c r="P55" s="4">
        <v>4</v>
      </c>
      <c r="Q55" s="37" t="s">
        <v>6355</v>
      </c>
      <c r="R55" s="4">
        <v>2920</v>
      </c>
      <c r="S55" s="2" t="s">
        <v>1680</v>
      </c>
      <c r="T55" s="4" t="s">
        <v>22</v>
      </c>
      <c r="U55" s="4">
        <v>3</v>
      </c>
      <c r="V55" s="2" t="s">
        <v>3112</v>
      </c>
      <c r="W55" s="2" t="s">
        <v>3113</v>
      </c>
      <c r="X55" s="2" t="s">
        <v>3114</v>
      </c>
      <c r="Y55" s="2" t="s">
        <v>3114</v>
      </c>
      <c r="Z55" s="57" t="s">
        <v>2201</v>
      </c>
      <c r="AA55" s="2" t="s">
        <v>4937</v>
      </c>
    </row>
    <row r="56" spans="1:27" ht="14.25" customHeight="1">
      <c r="A56" s="4">
        <v>55</v>
      </c>
      <c r="B56" s="2" t="s">
        <v>7020</v>
      </c>
      <c r="C56" s="2" t="str">
        <f t="shared" si="3"/>
        <v>JBT-044</v>
      </c>
      <c r="D56" s="4">
        <v>2</v>
      </c>
      <c r="E56" s="4" t="s">
        <v>17</v>
      </c>
      <c r="F56" s="2" t="s">
        <v>574</v>
      </c>
      <c r="G56" s="2" t="s">
        <v>575</v>
      </c>
      <c r="H56" s="4" t="s">
        <v>2162</v>
      </c>
      <c r="I56" s="2" t="s">
        <v>104</v>
      </c>
      <c r="J56" s="2" t="s">
        <v>12</v>
      </c>
      <c r="K56" s="4">
        <v>56</v>
      </c>
      <c r="L56" s="2" t="s">
        <v>1684</v>
      </c>
      <c r="M56" s="2" t="s">
        <v>574</v>
      </c>
      <c r="N56" s="2" t="s">
        <v>575</v>
      </c>
      <c r="O56" s="4" t="s">
        <v>17</v>
      </c>
      <c r="P56" s="4">
        <v>4</v>
      </c>
      <c r="Q56" s="37" t="s">
        <v>6356</v>
      </c>
      <c r="R56" s="4">
        <v>2930</v>
      </c>
      <c r="S56" s="2" t="s">
        <v>1682</v>
      </c>
      <c r="T56" s="4" t="s">
        <v>17</v>
      </c>
      <c r="U56" s="4">
        <v>2</v>
      </c>
      <c r="V56" s="2" t="s">
        <v>3117</v>
      </c>
      <c r="W56" s="2" t="s">
        <v>3118</v>
      </c>
      <c r="X56" s="2" t="s">
        <v>1683</v>
      </c>
      <c r="Y56" s="2" t="s">
        <v>3119</v>
      </c>
      <c r="Z56" s="57" t="s">
        <v>2201</v>
      </c>
      <c r="AA56" s="2" t="s">
        <v>4938</v>
      </c>
    </row>
    <row r="57" spans="1:27" ht="14.25" customHeight="1">
      <c r="A57" s="4">
        <v>56</v>
      </c>
      <c r="B57" s="2" t="s">
        <v>7020</v>
      </c>
      <c r="C57" s="2" t="str">
        <f t="shared" si="3"/>
        <v>JBT-045</v>
      </c>
      <c r="D57" s="4">
        <v>2</v>
      </c>
      <c r="E57" s="4" t="s">
        <v>17</v>
      </c>
      <c r="F57" s="2" t="s">
        <v>579</v>
      </c>
      <c r="G57" s="2" t="s">
        <v>579</v>
      </c>
      <c r="H57" s="4" t="s">
        <v>7007</v>
      </c>
      <c r="I57" s="2" t="s">
        <v>108</v>
      </c>
      <c r="J57" s="2" t="s">
        <v>12</v>
      </c>
      <c r="K57" s="4">
        <v>58</v>
      </c>
      <c r="L57" s="2" t="s">
        <v>1690</v>
      </c>
      <c r="M57" s="2" t="s">
        <v>579</v>
      </c>
      <c r="N57" s="2" t="s">
        <v>579</v>
      </c>
      <c r="O57" s="4" t="s">
        <v>17</v>
      </c>
      <c r="P57" s="4">
        <v>4</v>
      </c>
      <c r="Q57" s="37" t="s">
        <v>6311</v>
      </c>
      <c r="R57" s="4" t="s">
        <v>3567</v>
      </c>
      <c r="T57" s="4" t="s">
        <v>3567</v>
      </c>
      <c r="U57" s="4" t="s">
        <v>3567</v>
      </c>
      <c r="V57" s="2" t="s">
        <v>3567</v>
      </c>
      <c r="W57" s="2" t="s">
        <v>3567</v>
      </c>
      <c r="X57" s="2" t="s">
        <v>3567</v>
      </c>
      <c r="Y57" s="2" t="s">
        <v>3567</v>
      </c>
      <c r="Z57" s="57" t="s">
        <v>3567</v>
      </c>
      <c r="AA57" s="2" t="s">
        <v>3567</v>
      </c>
    </row>
    <row r="58" spans="1:27" ht="14.25" customHeight="1">
      <c r="A58" s="4">
        <v>57</v>
      </c>
      <c r="B58" s="2" t="s">
        <v>7020</v>
      </c>
      <c r="C58" s="2" t="str">
        <f>"JBG-0"&amp;(MID(C51,5,2)+1)</f>
        <v>JBG-03</v>
      </c>
      <c r="D58" s="4">
        <v>1</v>
      </c>
      <c r="E58" s="4" t="s">
        <v>22</v>
      </c>
      <c r="F58" s="2" t="s">
        <v>2329</v>
      </c>
      <c r="G58" s="2" t="s">
        <v>6939</v>
      </c>
      <c r="H58" s="4" t="s">
        <v>7006</v>
      </c>
      <c r="I58" s="2" t="s">
        <v>117</v>
      </c>
      <c r="J58" s="2" t="s">
        <v>20</v>
      </c>
      <c r="K58" s="4">
        <v>62</v>
      </c>
      <c r="L58" s="2" t="s">
        <v>2065</v>
      </c>
      <c r="M58" s="2" t="s">
        <v>119</v>
      </c>
      <c r="N58" s="2" t="s">
        <v>585</v>
      </c>
      <c r="O58" s="4" t="s">
        <v>22</v>
      </c>
      <c r="P58" s="4">
        <v>4</v>
      </c>
      <c r="Q58" s="37" t="s">
        <v>5866</v>
      </c>
      <c r="R58" s="4">
        <v>1330</v>
      </c>
      <c r="S58" s="2" t="s">
        <v>1687</v>
      </c>
      <c r="T58" s="4" t="s">
        <v>22</v>
      </c>
      <c r="U58" s="4">
        <v>1</v>
      </c>
      <c r="V58" s="2" t="s">
        <v>1688</v>
      </c>
      <c r="W58" s="2" t="s">
        <v>2329</v>
      </c>
      <c r="X58" s="2" t="s">
        <v>1689</v>
      </c>
      <c r="Y58" s="2" t="s">
        <v>2330</v>
      </c>
      <c r="Z58" s="57">
        <v>0</v>
      </c>
      <c r="AA58" s="2" t="s">
        <v>4940</v>
      </c>
    </row>
    <row r="59" spans="1:27" ht="14.25" customHeight="1">
      <c r="A59" s="4">
        <v>58</v>
      </c>
      <c r="B59" s="2" t="s">
        <v>7020</v>
      </c>
      <c r="C59" s="2" t="str">
        <f>"JBT-0"&amp;(MID(C57,5,3)+1)</f>
        <v>JBT-046</v>
      </c>
      <c r="D59" s="4">
        <v>2</v>
      </c>
      <c r="E59" s="4" t="s">
        <v>22</v>
      </c>
      <c r="F59" s="2" t="s">
        <v>6940</v>
      </c>
      <c r="G59" s="2" t="s">
        <v>588</v>
      </c>
      <c r="H59" s="4" t="s">
        <v>2138</v>
      </c>
      <c r="I59" s="2" t="s">
        <v>123</v>
      </c>
      <c r="J59" s="2" t="s">
        <v>12</v>
      </c>
      <c r="K59" s="4">
        <v>64</v>
      </c>
      <c r="L59" s="2" t="s">
        <v>1693</v>
      </c>
      <c r="M59" s="2" t="s">
        <v>5155</v>
      </c>
      <c r="N59" s="2" t="s">
        <v>588</v>
      </c>
      <c r="O59" s="4" t="s">
        <v>22</v>
      </c>
      <c r="P59" s="4">
        <v>5</v>
      </c>
      <c r="Q59" s="37" t="s">
        <v>5867</v>
      </c>
      <c r="R59" s="4">
        <v>1360</v>
      </c>
      <c r="S59" s="2" t="s">
        <v>1691</v>
      </c>
      <c r="T59" s="4" t="s">
        <v>71</v>
      </c>
      <c r="U59" s="4">
        <v>2</v>
      </c>
      <c r="V59" s="2" t="s">
        <v>2347</v>
      </c>
      <c r="W59" s="2" t="s">
        <v>2348</v>
      </c>
      <c r="X59" s="2" t="s">
        <v>1692</v>
      </c>
      <c r="Y59" s="2" t="s">
        <v>2349</v>
      </c>
      <c r="Z59" s="57" t="s">
        <v>2138</v>
      </c>
      <c r="AA59" s="2" t="s">
        <v>4941</v>
      </c>
    </row>
    <row r="60" spans="1:27" ht="14.25" customHeight="1">
      <c r="A60" s="4">
        <v>59</v>
      </c>
      <c r="B60" s="2" t="s">
        <v>7020</v>
      </c>
      <c r="C60" s="2" t="str">
        <f>C59&amp;"-1"</f>
        <v>JBT-046-1</v>
      </c>
      <c r="D60" s="4">
        <v>3</v>
      </c>
      <c r="E60" s="4" t="s">
        <v>4915</v>
      </c>
      <c r="F60" s="2" t="s">
        <v>6886</v>
      </c>
      <c r="G60" s="2" t="s">
        <v>6887</v>
      </c>
      <c r="H60" s="4" t="s">
        <v>2162</v>
      </c>
      <c r="R60" s="4">
        <v>1370</v>
      </c>
      <c r="S60" s="2" t="s">
        <v>4812</v>
      </c>
      <c r="T60" s="4" t="s">
        <v>17</v>
      </c>
      <c r="U60" s="4">
        <v>3</v>
      </c>
      <c r="V60" s="2" t="s">
        <v>2351</v>
      </c>
      <c r="W60" s="2" t="s">
        <v>2352</v>
      </c>
      <c r="X60" s="2" t="s">
        <v>2353</v>
      </c>
      <c r="Y60" s="2" t="s">
        <v>2354</v>
      </c>
      <c r="Z60" s="57" t="s">
        <v>2162</v>
      </c>
      <c r="AA60" s="2" t="s">
        <v>6392</v>
      </c>
    </row>
    <row r="61" spans="1:27" ht="14.25" customHeight="1">
      <c r="A61" s="4">
        <v>60</v>
      </c>
      <c r="B61" s="2" t="s">
        <v>7020</v>
      </c>
      <c r="C61" s="2" t="str">
        <f t="shared" ref="C61:C66" si="4">"JBT-0"&amp;(MID(C60,5,3)+1)</f>
        <v>JBT-047</v>
      </c>
      <c r="D61" s="4">
        <v>2</v>
      </c>
      <c r="E61" s="4" t="s">
        <v>17</v>
      </c>
      <c r="F61" s="2" t="s">
        <v>6941</v>
      </c>
      <c r="G61" s="2" t="s">
        <v>591</v>
      </c>
      <c r="H61" s="4" t="s">
        <v>2138</v>
      </c>
      <c r="I61" s="2" t="s">
        <v>126</v>
      </c>
      <c r="J61" s="2" t="s">
        <v>12</v>
      </c>
      <c r="K61" s="4">
        <v>65</v>
      </c>
      <c r="L61" s="2" t="s">
        <v>1696</v>
      </c>
      <c r="M61" s="2" t="s">
        <v>5157</v>
      </c>
      <c r="N61" s="2" t="s">
        <v>591</v>
      </c>
      <c r="O61" s="4" t="s">
        <v>17</v>
      </c>
      <c r="P61" s="4">
        <v>5</v>
      </c>
      <c r="Q61" s="37" t="s">
        <v>5868</v>
      </c>
      <c r="R61" s="4">
        <v>1380</v>
      </c>
      <c r="S61" s="2" t="s">
        <v>1694</v>
      </c>
      <c r="T61" s="4" t="s">
        <v>17</v>
      </c>
      <c r="U61" s="4">
        <v>2</v>
      </c>
      <c r="V61" s="2" t="s">
        <v>2356</v>
      </c>
      <c r="W61" s="2" t="s">
        <v>2357</v>
      </c>
      <c r="X61" s="2" t="s">
        <v>1695</v>
      </c>
      <c r="Y61" s="2" t="s">
        <v>2358</v>
      </c>
      <c r="Z61" s="57" t="s">
        <v>2138</v>
      </c>
      <c r="AA61" s="2" t="s">
        <v>4942</v>
      </c>
    </row>
    <row r="62" spans="1:27" ht="14.25" customHeight="1">
      <c r="A62" s="4">
        <v>61</v>
      </c>
      <c r="B62" s="2" t="s">
        <v>7020</v>
      </c>
      <c r="C62" s="2" t="str">
        <f>C61&amp;"-1"</f>
        <v>JBT-047-1</v>
      </c>
      <c r="D62" s="4">
        <v>3</v>
      </c>
      <c r="E62" s="4" t="s">
        <v>4915</v>
      </c>
      <c r="F62" s="2" t="s">
        <v>6886</v>
      </c>
      <c r="G62" s="2" t="s">
        <v>6887</v>
      </c>
      <c r="H62" s="4" t="s">
        <v>2162</v>
      </c>
      <c r="R62" s="4">
        <v>1390</v>
      </c>
      <c r="S62" s="2" t="s">
        <v>4813</v>
      </c>
      <c r="T62" s="4" t="s">
        <v>17</v>
      </c>
      <c r="U62" s="4">
        <v>3</v>
      </c>
      <c r="V62" s="2" t="s">
        <v>2361</v>
      </c>
      <c r="W62" s="2" t="s">
        <v>2352</v>
      </c>
      <c r="X62" s="2" t="s">
        <v>2362</v>
      </c>
      <c r="Y62" s="2" t="s">
        <v>2363</v>
      </c>
      <c r="Z62" s="57" t="s">
        <v>2162</v>
      </c>
      <c r="AA62" s="2" t="s">
        <v>6393</v>
      </c>
    </row>
    <row r="63" spans="1:27" ht="14.25" customHeight="1">
      <c r="A63" s="4">
        <v>62</v>
      </c>
      <c r="B63" s="2" t="s">
        <v>7020</v>
      </c>
      <c r="C63" s="2" t="str">
        <f t="shared" si="4"/>
        <v>JBT-048</v>
      </c>
      <c r="D63" s="4">
        <v>2</v>
      </c>
      <c r="E63" s="4" t="s">
        <v>22</v>
      </c>
      <c r="F63" s="2" t="s">
        <v>2335</v>
      </c>
      <c r="G63" s="2" t="s">
        <v>593</v>
      </c>
      <c r="H63" s="4" t="s">
        <v>2201</v>
      </c>
      <c r="I63" s="2" t="s">
        <v>129</v>
      </c>
      <c r="J63" s="2" t="s">
        <v>12</v>
      </c>
      <c r="K63" s="4">
        <v>66</v>
      </c>
      <c r="L63" s="2" t="s">
        <v>1699</v>
      </c>
      <c r="M63" s="2" t="s">
        <v>592</v>
      </c>
      <c r="N63" s="2" t="s">
        <v>593</v>
      </c>
      <c r="O63" s="4" t="s">
        <v>22</v>
      </c>
      <c r="P63" s="4">
        <v>5</v>
      </c>
      <c r="Q63" s="37" t="s">
        <v>5869</v>
      </c>
      <c r="R63" s="4">
        <v>1340</v>
      </c>
      <c r="S63" s="2" t="s">
        <v>1697</v>
      </c>
      <c r="T63" s="4" t="s">
        <v>22</v>
      </c>
      <c r="U63" s="4">
        <v>2</v>
      </c>
      <c r="V63" s="2" t="s">
        <v>2334</v>
      </c>
      <c r="W63" s="2" t="s">
        <v>2335</v>
      </c>
      <c r="X63" s="2" t="s">
        <v>1698</v>
      </c>
      <c r="Y63" s="2" t="s">
        <v>2336</v>
      </c>
      <c r="Z63" s="57" t="s">
        <v>2201</v>
      </c>
      <c r="AA63" s="2" t="s">
        <v>4943</v>
      </c>
    </row>
    <row r="64" spans="1:27" ht="14.25" customHeight="1">
      <c r="A64" s="4">
        <v>63</v>
      </c>
      <c r="B64" s="2" t="s">
        <v>7020</v>
      </c>
      <c r="C64" s="2" t="str">
        <f t="shared" si="4"/>
        <v>JBT-049</v>
      </c>
      <c r="D64" s="4">
        <v>2</v>
      </c>
      <c r="E64" s="4" t="s">
        <v>4915</v>
      </c>
      <c r="F64" s="2" t="s">
        <v>2342</v>
      </c>
      <c r="G64" s="2" t="s">
        <v>2344</v>
      </c>
      <c r="H64" s="4" t="s">
        <v>2201</v>
      </c>
      <c r="R64" s="4">
        <v>1350</v>
      </c>
      <c r="S64" s="8" t="s">
        <v>3961</v>
      </c>
      <c r="T64" s="4" t="s">
        <v>17</v>
      </c>
      <c r="U64" s="4">
        <v>2</v>
      </c>
      <c r="V64" s="2" t="s">
        <v>2341</v>
      </c>
      <c r="W64" s="2" t="s">
        <v>2342</v>
      </c>
      <c r="X64" s="2" t="s">
        <v>2343</v>
      </c>
      <c r="Y64" s="2" t="s">
        <v>2344</v>
      </c>
      <c r="Z64" s="57" t="s">
        <v>2201</v>
      </c>
      <c r="AA64" s="2" t="s">
        <v>6391</v>
      </c>
    </row>
    <row r="65" spans="1:27" ht="14.25" customHeight="1">
      <c r="A65" s="4">
        <v>64</v>
      </c>
      <c r="B65" s="2" t="s">
        <v>7020</v>
      </c>
      <c r="C65" s="2" t="str">
        <f t="shared" si="4"/>
        <v>JBT-050</v>
      </c>
      <c r="D65" s="4">
        <v>2</v>
      </c>
      <c r="E65" s="4" t="s">
        <v>22</v>
      </c>
      <c r="F65" s="2" t="s">
        <v>595</v>
      </c>
      <c r="G65" s="2" t="s">
        <v>596</v>
      </c>
      <c r="H65" s="4" t="s">
        <v>2138</v>
      </c>
      <c r="I65" s="2" t="s">
        <v>594</v>
      </c>
      <c r="J65" s="2" t="s">
        <v>12</v>
      </c>
      <c r="K65" s="4">
        <v>67</v>
      </c>
      <c r="L65" s="2" t="s">
        <v>1704</v>
      </c>
      <c r="M65" s="2" t="s">
        <v>595</v>
      </c>
      <c r="N65" s="2" t="s">
        <v>596</v>
      </c>
      <c r="O65" s="4" t="s">
        <v>22</v>
      </c>
      <c r="P65" s="4">
        <v>5</v>
      </c>
      <c r="Q65" s="37" t="s">
        <v>5870</v>
      </c>
      <c r="R65" s="4">
        <v>1400</v>
      </c>
      <c r="S65" s="2" t="s">
        <v>3979</v>
      </c>
      <c r="T65" s="4" t="s">
        <v>17</v>
      </c>
      <c r="U65" s="4">
        <v>2</v>
      </c>
      <c r="V65" s="2" t="s">
        <v>2368</v>
      </c>
      <c r="W65" s="2" t="s">
        <v>2369</v>
      </c>
      <c r="X65" s="2" t="s">
        <v>2370</v>
      </c>
      <c r="Y65" s="2" t="s">
        <v>2371</v>
      </c>
      <c r="Z65" s="57" t="s">
        <v>2138</v>
      </c>
      <c r="AA65" s="2" t="s">
        <v>4944</v>
      </c>
    </row>
    <row r="66" spans="1:27" ht="14.25" customHeight="1">
      <c r="A66" s="4">
        <v>65</v>
      </c>
      <c r="B66" s="2" t="s">
        <v>7020</v>
      </c>
      <c r="C66" s="2" t="str">
        <f t="shared" si="4"/>
        <v>JBT-051</v>
      </c>
      <c r="D66" s="4">
        <v>2</v>
      </c>
      <c r="E66" s="4" t="s">
        <v>22</v>
      </c>
      <c r="F66" s="2" t="s">
        <v>6942</v>
      </c>
      <c r="G66" s="2" t="s">
        <v>5164</v>
      </c>
      <c r="H66" s="4" t="s">
        <v>2138</v>
      </c>
      <c r="I66" s="2" t="s">
        <v>5162</v>
      </c>
      <c r="J66" s="2" t="s">
        <v>12</v>
      </c>
      <c r="K66" s="4">
        <v>68</v>
      </c>
      <c r="L66" s="2" t="s">
        <v>1705</v>
      </c>
      <c r="M66" s="2" t="s">
        <v>5163</v>
      </c>
      <c r="N66" s="2" t="s">
        <v>5164</v>
      </c>
      <c r="O66" s="4" t="s">
        <v>22</v>
      </c>
      <c r="P66" s="4">
        <v>5</v>
      </c>
      <c r="Q66" s="37" t="s">
        <v>5871</v>
      </c>
      <c r="R66" s="4">
        <v>1410</v>
      </c>
      <c r="S66" s="8" t="s">
        <v>1700</v>
      </c>
      <c r="T66" s="4" t="s">
        <v>17</v>
      </c>
      <c r="U66" s="4">
        <v>2</v>
      </c>
      <c r="V66" s="2" t="s">
        <v>2375</v>
      </c>
      <c r="W66" s="2" t="s">
        <v>2376</v>
      </c>
      <c r="X66" s="2" t="s">
        <v>1701</v>
      </c>
      <c r="Y66" s="2" t="s">
        <v>2377</v>
      </c>
      <c r="Z66" s="57" t="s">
        <v>2138</v>
      </c>
      <c r="AA66" s="2" t="s">
        <v>6394</v>
      </c>
    </row>
    <row r="67" spans="1:27" ht="14.25" customHeight="1">
      <c r="A67" s="4">
        <v>66</v>
      </c>
      <c r="B67" s="2" t="s">
        <v>7020</v>
      </c>
      <c r="I67" s="55" t="s">
        <v>4351</v>
      </c>
      <c r="J67" s="55" t="s">
        <v>20</v>
      </c>
      <c r="K67" s="4">
        <v>91</v>
      </c>
      <c r="L67" s="55" t="s">
        <v>2068</v>
      </c>
      <c r="M67" s="55" t="s">
        <v>5186</v>
      </c>
      <c r="N67" s="55" t="s">
        <v>5187</v>
      </c>
      <c r="O67" s="56" t="s">
        <v>22</v>
      </c>
      <c r="P67" s="4">
        <v>5</v>
      </c>
      <c r="Q67" s="55" t="s">
        <v>5889</v>
      </c>
      <c r="R67" s="4" t="s">
        <v>3567</v>
      </c>
      <c r="T67" s="4" t="s">
        <v>3567</v>
      </c>
      <c r="U67" s="4" t="s">
        <v>3567</v>
      </c>
      <c r="V67" s="2" t="s">
        <v>3567</v>
      </c>
      <c r="W67" s="2" t="s">
        <v>3567</v>
      </c>
      <c r="X67" s="2" t="s">
        <v>3567</v>
      </c>
      <c r="Y67" s="2" t="s">
        <v>3567</v>
      </c>
      <c r="Z67" s="57" t="s">
        <v>3567</v>
      </c>
      <c r="AA67" s="2" t="s">
        <v>3567</v>
      </c>
    </row>
    <row r="68" spans="1:27" ht="14.25" customHeight="1">
      <c r="A68" s="4">
        <v>67</v>
      </c>
      <c r="B68" s="2" t="s">
        <v>7020</v>
      </c>
      <c r="C68" s="2" t="str">
        <f>"JBT-0"&amp;(MID(C69,5,3)+1)</f>
        <v>JBT-053</v>
      </c>
      <c r="D68" s="4">
        <v>2</v>
      </c>
      <c r="E68" s="4" t="s">
        <v>22</v>
      </c>
      <c r="F68" s="2" t="s">
        <v>5194</v>
      </c>
      <c r="G68" s="2" t="s">
        <v>5195</v>
      </c>
      <c r="H68" s="4" t="s">
        <v>2162</v>
      </c>
      <c r="I68" s="55" t="s">
        <v>147</v>
      </c>
      <c r="J68" s="55" t="s">
        <v>12</v>
      </c>
      <c r="K68" s="4">
        <v>94</v>
      </c>
      <c r="L68" s="55" t="s">
        <v>1743</v>
      </c>
      <c r="M68" s="55" t="s">
        <v>5194</v>
      </c>
      <c r="N68" s="55" t="s">
        <v>5195</v>
      </c>
      <c r="O68" s="56" t="s">
        <v>22</v>
      </c>
      <c r="P68" s="4">
        <v>6</v>
      </c>
      <c r="Q68" s="55" t="s">
        <v>5891</v>
      </c>
      <c r="R68" s="4">
        <v>1430</v>
      </c>
      <c r="S68" s="2" t="s">
        <v>3987</v>
      </c>
      <c r="T68" s="4" t="s">
        <v>22</v>
      </c>
      <c r="U68" s="4">
        <v>2</v>
      </c>
      <c r="V68" s="2" t="s">
        <v>2386</v>
      </c>
      <c r="W68" s="2" t="s">
        <v>2387</v>
      </c>
      <c r="X68" s="2" t="s">
        <v>2388</v>
      </c>
      <c r="Y68" s="2" t="s">
        <v>2389</v>
      </c>
      <c r="Z68" s="57" t="s">
        <v>2138</v>
      </c>
      <c r="AA68" s="2" t="s">
        <v>4945</v>
      </c>
    </row>
    <row r="69" spans="1:27" ht="14.25" customHeight="1">
      <c r="A69" s="4">
        <v>68</v>
      </c>
      <c r="B69" s="2" t="s">
        <v>7020</v>
      </c>
      <c r="C69" s="2" t="str">
        <f>"JBT-0"&amp;(MID(C66,5,3)+1)</f>
        <v>JBT-052</v>
      </c>
      <c r="D69" s="4">
        <v>3</v>
      </c>
      <c r="E69" s="4" t="s">
        <v>22</v>
      </c>
      <c r="F69" s="2" t="s">
        <v>5191</v>
      </c>
      <c r="G69" s="2" t="s">
        <v>5192</v>
      </c>
      <c r="H69" s="4" t="s">
        <v>2138</v>
      </c>
      <c r="I69" s="55" t="s">
        <v>4306</v>
      </c>
      <c r="J69" s="55" t="s">
        <v>12</v>
      </c>
      <c r="K69" s="4">
        <v>93</v>
      </c>
      <c r="L69" s="55" t="s">
        <v>1740</v>
      </c>
      <c r="M69" s="55" t="s">
        <v>5191</v>
      </c>
      <c r="N69" s="55" t="s">
        <v>5192</v>
      </c>
      <c r="O69" s="56" t="s">
        <v>22</v>
      </c>
      <c r="P69" s="4">
        <v>6</v>
      </c>
      <c r="Q69" s="55" t="s">
        <v>5890</v>
      </c>
      <c r="R69" s="4">
        <v>1440</v>
      </c>
      <c r="S69" s="2" t="s">
        <v>4302</v>
      </c>
      <c r="T69" s="4" t="s">
        <v>22</v>
      </c>
      <c r="U69" s="4">
        <v>3</v>
      </c>
      <c r="V69" s="2" t="s">
        <v>2393</v>
      </c>
      <c r="W69" s="2" t="s">
        <v>2352</v>
      </c>
      <c r="X69" s="2" t="s">
        <v>2394</v>
      </c>
      <c r="Y69" s="2" t="s">
        <v>2395</v>
      </c>
      <c r="Z69" s="57" t="s">
        <v>2162</v>
      </c>
      <c r="AA69" s="2" t="s">
        <v>4946</v>
      </c>
    </row>
    <row r="70" spans="1:27" ht="14.25" customHeight="1">
      <c r="A70" s="4">
        <v>69</v>
      </c>
      <c r="B70" s="2" t="s">
        <v>7020</v>
      </c>
      <c r="C70" s="2" t="str">
        <f>"JBG-0"&amp;(MID(C57,5,2)+1)</f>
        <v>JBG-05</v>
      </c>
      <c r="D70" s="4">
        <v>2</v>
      </c>
      <c r="E70" s="4" t="s">
        <v>17</v>
      </c>
      <c r="F70" s="2" t="s">
        <v>2457</v>
      </c>
      <c r="G70" s="2" t="s">
        <v>6568</v>
      </c>
      <c r="H70" s="4" t="s">
        <v>7006</v>
      </c>
      <c r="I70" s="2" t="s">
        <v>131</v>
      </c>
      <c r="J70" s="2" t="s">
        <v>20</v>
      </c>
      <c r="K70" s="4">
        <v>69</v>
      </c>
      <c r="L70" s="2" t="s">
        <v>2066</v>
      </c>
      <c r="M70" s="2" t="s">
        <v>598</v>
      </c>
      <c r="N70" s="2" t="s">
        <v>133</v>
      </c>
      <c r="O70" s="4" t="s">
        <v>17</v>
      </c>
      <c r="P70" s="4">
        <v>5</v>
      </c>
      <c r="Q70" s="37" t="s">
        <v>5872</v>
      </c>
      <c r="R70" s="4">
        <v>1540</v>
      </c>
      <c r="S70" s="2" t="s">
        <v>1702</v>
      </c>
      <c r="T70" s="4" t="s">
        <v>17</v>
      </c>
      <c r="U70" s="4">
        <v>2</v>
      </c>
      <c r="V70" s="2" t="s">
        <v>2456</v>
      </c>
      <c r="W70" s="2" t="s">
        <v>2457</v>
      </c>
      <c r="X70" s="2" t="s">
        <v>1703</v>
      </c>
      <c r="Y70" s="2" t="s">
        <v>2458</v>
      </c>
      <c r="Z70" s="57">
        <v>0</v>
      </c>
      <c r="AA70" s="2" t="s">
        <v>4947</v>
      </c>
    </row>
    <row r="71" spans="1:27" ht="14.25" customHeight="1">
      <c r="A71" s="4">
        <v>70</v>
      </c>
      <c r="B71" s="2" t="s">
        <v>7020</v>
      </c>
      <c r="C71" s="2" t="str">
        <f>"JBT-0"&amp;(MID(C68,5,3)+1)</f>
        <v>JBT-054</v>
      </c>
      <c r="D71" s="4">
        <v>3</v>
      </c>
      <c r="E71" s="4" t="s">
        <v>17</v>
      </c>
      <c r="F71" s="2" t="s">
        <v>601</v>
      </c>
      <c r="G71" s="2" t="s">
        <v>6943</v>
      </c>
      <c r="H71" s="4" t="s">
        <v>6914</v>
      </c>
      <c r="I71" s="2" t="s">
        <v>136</v>
      </c>
      <c r="J71" s="2" t="s">
        <v>12</v>
      </c>
      <c r="K71" s="4">
        <v>71</v>
      </c>
      <c r="L71" s="2" t="s">
        <v>1708</v>
      </c>
      <c r="M71" s="2" t="s">
        <v>601</v>
      </c>
      <c r="N71" s="2" t="s">
        <v>602</v>
      </c>
      <c r="O71" s="4" t="s">
        <v>17</v>
      </c>
      <c r="P71" s="4">
        <v>6</v>
      </c>
      <c r="Q71" s="37" t="s">
        <v>5873</v>
      </c>
      <c r="R71" s="4" t="s">
        <v>3567</v>
      </c>
      <c r="T71" s="4" t="s">
        <v>3567</v>
      </c>
      <c r="U71" s="4" t="s">
        <v>3567</v>
      </c>
      <c r="V71" s="2" t="s">
        <v>3567</v>
      </c>
      <c r="W71" s="2" t="s">
        <v>3567</v>
      </c>
      <c r="X71" s="2" t="s">
        <v>3567</v>
      </c>
      <c r="Y71" s="2" t="s">
        <v>3567</v>
      </c>
      <c r="Z71" s="57" t="s">
        <v>3567</v>
      </c>
      <c r="AA71" s="2" t="s">
        <v>3567</v>
      </c>
    </row>
    <row r="72" spans="1:27" ht="14.25" customHeight="1">
      <c r="A72" s="4">
        <v>71</v>
      </c>
      <c r="B72" s="2" t="s">
        <v>7020</v>
      </c>
      <c r="C72" s="2" t="str">
        <f t="shared" ref="C72:C77" si="5">"JBT-0"&amp;(MID(C71,5,3)+1)</f>
        <v>JBT-055</v>
      </c>
      <c r="D72" s="4">
        <v>3</v>
      </c>
      <c r="E72" s="4" t="s">
        <v>17</v>
      </c>
      <c r="F72" s="2" t="s">
        <v>6944</v>
      </c>
      <c r="G72" s="2" t="s">
        <v>6945</v>
      </c>
      <c r="H72" s="4" t="s">
        <v>2201</v>
      </c>
      <c r="I72" s="2" t="s">
        <v>138</v>
      </c>
      <c r="J72" s="2" t="s">
        <v>12</v>
      </c>
      <c r="K72" s="4">
        <v>72</v>
      </c>
      <c r="L72" s="2" t="s">
        <v>1709</v>
      </c>
      <c r="M72" s="2" t="s">
        <v>603</v>
      </c>
      <c r="N72" s="2" t="s">
        <v>604</v>
      </c>
      <c r="O72" s="4" t="s">
        <v>17</v>
      </c>
      <c r="P72" s="4">
        <v>6</v>
      </c>
      <c r="Q72" s="37" t="s">
        <v>5874</v>
      </c>
      <c r="R72" s="4">
        <v>1550</v>
      </c>
      <c r="S72" s="2" t="s">
        <v>1706</v>
      </c>
      <c r="T72" s="4" t="s">
        <v>17</v>
      </c>
      <c r="U72" s="4">
        <v>3</v>
      </c>
      <c r="V72" s="2" t="s">
        <v>2462</v>
      </c>
      <c r="W72" s="2" t="s">
        <v>2457</v>
      </c>
      <c r="X72" s="2" t="s">
        <v>1707</v>
      </c>
      <c r="Y72" s="2" t="s">
        <v>2463</v>
      </c>
      <c r="Z72" s="57" t="s">
        <v>2201</v>
      </c>
      <c r="AA72" s="2" t="s">
        <v>4948</v>
      </c>
    </row>
    <row r="73" spans="1:27" ht="14.25" customHeight="1">
      <c r="A73" s="4">
        <v>72</v>
      </c>
      <c r="B73" s="2" t="s">
        <v>7020</v>
      </c>
      <c r="C73" s="2" t="str">
        <f t="shared" si="5"/>
        <v>JBT-056</v>
      </c>
      <c r="D73" s="4">
        <v>3</v>
      </c>
      <c r="E73" s="4" t="s">
        <v>17</v>
      </c>
      <c r="F73" s="2" t="s">
        <v>6946</v>
      </c>
      <c r="G73" s="2" t="s">
        <v>6947</v>
      </c>
      <c r="H73" s="4" t="s">
        <v>2201</v>
      </c>
      <c r="I73" s="2" t="s">
        <v>141</v>
      </c>
      <c r="J73" s="2" t="s">
        <v>12</v>
      </c>
      <c r="K73" s="4">
        <v>73</v>
      </c>
      <c r="L73" s="2" t="s">
        <v>1710</v>
      </c>
      <c r="M73" s="2" t="s">
        <v>605</v>
      </c>
      <c r="N73" s="2" t="s">
        <v>606</v>
      </c>
      <c r="O73" s="4" t="s">
        <v>17</v>
      </c>
      <c r="P73" s="4">
        <v>6</v>
      </c>
      <c r="Q73" s="37" t="s">
        <v>5875</v>
      </c>
      <c r="R73" s="4">
        <v>1550</v>
      </c>
      <c r="S73" s="2" t="s">
        <v>1706</v>
      </c>
      <c r="T73" s="4" t="s">
        <v>17</v>
      </c>
      <c r="U73" s="4">
        <v>3</v>
      </c>
      <c r="V73" s="2" t="s">
        <v>2462</v>
      </c>
      <c r="W73" s="2" t="s">
        <v>2457</v>
      </c>
      <c r="X73" s="2" t="s">
        <v>1707</v>
      </c>
      <c r="Y73" s="2" t="s">
        <v>2463</v>
      </c>
      <c r="Z73" s="57" t="s">
        <v>2201</v>
      </c>
      <c r="AA73" s="2" t="s">
        <v>4948</v>
      </c>
    </row>
    <row r="74" spans="1:27" ht="14.25" customHeight="1">
      <c r="A74" s="4">
        <v>73</v>
      </c>
      <c r="B74" s="2" t="s">
        <v>7020</v>
      </c>
      <c r="C74" s="2" t="str">
        <f t="shared" si="5"/>
        <v>JBT-057</v>
      </c>
      <c r="D74" s="4">
        <v>3</v>
      </c>
      <c r="E74" s="4" t="s">
        <v>17</v>
      </c>
      <c r="F74" s="2" t="s">
        <v>6948</v>
      </c>
      <c r="G74" s="2" t="s">
        <v>6949</v>
      </c>
      <c r="H74" s="4" t="s">
        <v>6914</v>
      </c>
      <c r="I74" s="2" t="s">
        <v>143</v>
      </c>
      <c r="J74" s="2" t="s">
        <v>12</v>
      </c>
      <c r="K74" s="4">
        <v>74</v>
      </c>
      <c r="L74" s="2" t="s">
        <v>1713</v>
      </c>
      <c r="M74" s="2" t="s">
        <v>607</v>
      </c>
      <c r="N74" s="2" t="s">
        <v>608</v>
      </c>
      <c r="O74" s="4" t="s">
        <v>17</v>
      </c>
      <c r="P74" s="4">
        <v>6</v>
      </c>
      <c r="Q74" s="37" t="s">
        <v>5876</v>
      </c>
      <c r="R74" s="4" t="s">
        <v>3567</v>
      </c>
      <c r="T74" s="4" t="s">
        <v>3567</v>
      </c>
      <c r="U74" s="4" t="s">
        <v>3567</v>
      </c>
      <c r="V74" s="2" t="s">
        <v>3567</v>
      </c>
      <c r="W74" s="2" t="s">
        <v>3567</v>
      </c>
      <c r="X74" s="2" t="s">
        <v>3567</v>
      </c>
      <c r="Y74" s="2" t="s">
        <v>3567</v>
      </c>
      <c r="Z74" s="57" t="s">
        <v>3567</v>
      </c>
      <c r="AA74" s="2" t="s">
        <v>3567</v>
      </c>
    </row>
    <row r="75" spans="1:27" ht="14.25" customHeight="1">
      <c r="A75" s="4">
        <v>74</v>
      </c>
      <c r="B75" s="2" t="s">
        <v>7020</v>
      </c>
      <c r="C75" s="2" t="str">
        <f t="shared" si="5"/>
        <v>JBT-058</v>
      </c>
      <c r="D75" s="4">
        <v>3</v>
      </c>
      <c r="E75" s="4" t="s">
        <v>17</v>
      </c>
      <c r="F75" s="2" t="s">
        <v>6950</v>
      </c>
      <c r="G75" s="2" t="s">
        <v>6951</v>
      </c>
      <c r="H75" s="4" t="s">
        <v>6914</v>
      </c>
      <c r="I75" s="2" t="s">
        <v>147</v>
      </c>
      <c r="J75" s="2" t="s">
        <v>12</v>
      </c>
      <c r="K75" s="4">
        <v>77</v>
      </c>
      <c r="L75" s="2" t="s">
        <v>1714</v>
      </c>
      <c r="M75" s="2" t="s">
        <v>613</v>
      </c>
      <c r="N75" s="2" t="s">
        <v>614</v>
      </c>
      <c r="O75" s="4" t="s">
        <v>17</v>
      </c>
      <c r="P75" s="4">
        <v>7</v>
      </c>
      <c r="Q75" s="37" t="s">
        <v>5878</v>
      </c>
      <c r="R75" s="4">
        <v>1560</v>
      </c>
      <c r="S75" s="2" t="s">
        <v>1711</v>
      </c>
      <c r="T75" s="4" t="s">
        <v>17</v>
      </c>
      <c r="U75" s="4">
        <v>3</v>
      </c>
      <c r="V75" s="2" t="s">
        <v>2466</v>
      </c>
      <c r="W75" s="2" t="s">
        <v>2467</v>
      </c>
      <c r="X75" s="2" t="s">
        <v>1712</v>
      </c>
      <c r="Y75" s="2" t="s">
        <v>2468</v>
      </c>
      <c r="Z75" s="57" t="s">
        <v>2201</v>
      </c>
      <c r="AA75" s="2" t="s">
        <v>4949</v>
      </c>
    </row>
    <row r="76" spans="1:27" ht="14.25" customHeight="1">
      <c r="A76" s="4">
        <v>75</v>
      </c>
      <c r="B76" s="2" t="s">
        <v>7020</v>
      </c>
      <c r="C76" s="2" t="str">
        <f t="shared" si="5"/>
        <v>JBT-059</v>
      </c>
      <c r="D76" s="4">
        <v>3</v>
      </c>
      <c r="E76" s="4" t="s">
        <v>17</v>
      </c>
      <c r="F76" s="2" t="s">
        <v>6952</v>
      </c>
      <c r="G76" s="2" t="s">
        <v>6953</v>
      </c>
      <c r="H76" s="4" t="s">
        <v>6914</v>
      </c>
      <c r="I76" s="2" t="s">
        <v>147</v>
      </c>
      <c r="J76" s="2" t="s">
        <v>12</v>
      </c>
      <c r="K76" s="4">
        <v>80</v>
      </c>
      <c r="L76" s="2" t="s">
        <v>1719</v>
      </c>
      <c r="M76" s="2" t="s">
        <v>619</v>
      </c>
      <c r="N76" s="2" t="s">
        <v>620</v>
      </c>
      <c r="O76" s="4" t="s">
        <v>17</v>
      </c>
      <c r="P76" s="4">
        <v>7</v>
      </c>
      <c r="Q76" s="37" t="s">
        <v>5880</v>
      </c>
      <c r="R76" s="4" t="s">
        <v>3567</v>
      </c>
      <c r="T76" s="4" t="s">
        <v>3567</v>
      </c>
      <c r="U76" s="4" t="s">
        <v>3567</v>
      </c>
      <c r="V76" s="2" t="s">
        <v>3567</v>
      </c>
      <c r="W76" s="2" t="s">
        <v>3567</v>
      </c>
      <c r="X76" s="2" t="s">
        <v>3567</v>
      </c>
      <c r="Y76" s="2" t="s">
        <v>3567</v>
      </c>
      <c r="Z76" s="57" t="s">
        <v>3567</v>
      </c>
      <c r="AA76" s="2" t="s">
        <v>3567</v>
      </c>
    </row>
    <row r="77" spans="1:27" ht="14.25" customHeight="1">
      <c r="A77" s="4">
        <v>76</v>
      </c>
      <c r="B77" s="2" t="s">
        <v>7020</v>
      </c>
      <c r="C77" s="2" t="str">
        <f t="shared" si="5"/>
        <v>JBT-060</v>
      </c>
      <c r="D77" s="4">
        <v>3</v>
      </c>
      <c r="E77" s="4" t="s">
        <v>17</v>
      </c>
      <c r="F77" s="2" t="s">
        <v>6954</v>
      </c>
      <c r="G77" s="2" t="s">
        <v>6955</v>
      </c>
      <c r="H77" s="4" t="s">
        <v>2201</v>
      </c>
      <c r="I77" s="2" t="s">
        <v>150</v>
      </c>
      <c r="J77" s="2" t="s">
        <v>12</v>
      </c>
      <c r="K77" s="4">
        <v>83</v>
      </c>
      <c r="L77" s="2" t="s">
        <v>1722</v>
      </c>
      <c r="M77" s="2" t="s">
        <v>625</v>
      </c>
      <c r="N77" s="2" t="s">
        <v>626</v>
      </c>
      <c r="O77" s="4" t="s">
        <v>17</v>
      </c>
      <c r="P77" s="4">
        <v>7</v>
      </c>
      <c r="Q77" s="37" t="s">
        <v>5882</v>
      </c>
      <c r="R77" s="4">
        <v>1570</v>
      </c>
      <c r="S77" s="2" t="s">
        <v>1715</v>
      </c>
      <c r="T77" s="4" t="s">
        <v>17</v>
      </c>
      <c r="U77" s="4">
        <v>3</v>
      </c>
      <c r="V77" s="2" t="s">
        <v>2472</v>
      </c>
      <c r="W77" s="2" t="s">
        <v>2473</v>
      </c>
      <c r="X77" s="2" t="s">
        <v>1716</v>
      </c>
      <c r="Y77" s="2" t="s">
        <v>2474</v>
      </c>
      <c r="Z77" s="57" t="s">
        <v>2201</v>
      </c>
      <c r="AA77" s="2" t="s">
        <v>4950</v>
      </c>
    </row>
    <row r="78" spans="1:27" ht="14.25" customHeight="1">
      <c r="A78" s="4">
        <v>77</v>
      </c>
      <c r="B78" s="2" t="s">
        <v>7020</v>
      </c>
      <c r="C78" s="2" t="str">
        <f>"JBG-0"&amp;(MID(C70,5,2)+1)</f>
        <v>JBG-06</v>
      </c>
      <c r="D78" s="4">
        <v>2</v>
      </c>
      <c r="E78" s="4" t="s">
        <v>17</v>
      </c>
      <c r="F78" s="2" t="s">
        <v>2406</v>
      </c>
      <c r="G78" s="2" t="s">
        <v>6956</v>
      </c>
      <c r="H78" s="4" t="s">
        <v>7006</v>
      </c>
      <c r="I78" s="2" t="s">
        <v>151</v>
      </c>
      <c r="J78" s="2" t="s">
        <v>20</v>
      </c>
      <c r="K78" s="4">
        <v>84</v>
      </c>
      <c r="L78" s="2" t="s">
        <v>2067</v>
      </c>
      <c r="M78" s="2" t="s">
        <v>627</v>
      </c>
      <c r="N78" s="2" t="s">
        <v>628</v>
      </c>
      <c r="O78" s="4" t="s">
        <v>17</v>
      </c>
      <c r="P78" s="4">
        <v>5</v>
      </c>
      <c r="Q78" s="37" t="s">
        <v>5883</v>
      </c>
      <c r="R78" s="4">
        <v>1460</v>
      </c>
      <c r="S78" s="2" t="s">
        <v>1717</v>
      </c>
      <c r="T78" s="4" t="s">
        <v>22</v>
      </c>
      <c r="U78" s="4">
        <v>2</v>
      </c>
      <c r="V78" s="2" t="s">
        <v>2405</v>
      </c>
      <c r="W78" s="2" t="s">
        <v>2406</v>
      </c>
      <c r="X78" s="2" t="s">
        <v>1718</v>
      </c>
      <c r="Y78" s="2" t="s">
        <v>2407</v>
      </c>
      <c r="Z78" s="57">
        <v>0</v>
      </c>
      <c r="AA78" s="2" t="s">
        <v>4951</v>
      </c>
    </row>
    <row r="79" spans="1:27" ht="14.25" customHeight="1">
      <c r="A79" s="4">
        <v>78</v>
      </c>
      <c r="B79" s="2" t="s">
        <v>7020</v>
      </c>
      <c r="C79" s="2" t="str">
        <f>"JBT-0"&amp;(MID(C77,5,3)+1)</f>
        <v>JBT-061</v>
      </c>
      <c r="D79" s="4">
        <v>3</v>
      </c>
      <c r="E79" s="4" t="s">
        <v>17</v>
      </c>
      <c r="F79" s="2" t="s">
        <v>2436</v>
      </c>
      <c r="G79" s="2" t="s">
        <v>6957</v>
      </c>
      <c r="H79" s="4" t="s">
        <v>6914</v>
      </c>
      <c r="I79" s="2" t="s">
        <v>152</v>
      </c>
      <c r="J79" s="2" t="s">
        <v>12</v>
      </c>
      <c r="K79" s="4">
        <v>86</v>
      </c>
      <c r="L79" s="2" t="s">
        <v>1725</v>
      </c>
      <c r="M79" s="2" t="s">
        <v>631</v>
      </c>
      <c r="N79" s="2" t="s">
        <v>632</v>
      </c>
      <c r="O79" s="4" t="s">
        <v>17</v>
      </c>
      <c r="P79" s="4">
        <v>6</v>
      </c>
      <c r="Q79" s="37" t="s">
        <v>5884</v>
      </c>
      <c r="R79" s="4">
        <v>1510</v>
      </c>
      <c r="S79" s="2" t="s">
        <v>1720</v>
      </c>
      <c r="T79" s="4" t="s">
        <v>17</v>
      </c>
      <c r="U79" s="4">
        <v>3</v>
      </c>
      <c r="V79" s="2" t="s">
        <v>2435</v>
      </c>
      <c r="W79" s="2" t="s">
        <v>2436</v>
      </c>
      <c r="X79" s="2" t="s">
        <v>1721</v>
      </c>
      <c r="Y79" s="2" t="s">
        <v>2437</v>
      </c>
      <c r="Z79" s="57" t="s">
        <v>2201</v>
      </c>
      <c r="AA79" s="2" t="s">
        <v>4952</v>
      </c>
    </row>
    <row r="80" spans="1:27" ht="14.25" customHeight="1">
      <c r="A80" s="4">
        <v>79</v>
      </c>
      <c r="B80" s="2" t="s">
        <v>7020</v>
      </c>
      <c r="C80" s="2" t="str">
        <f t="shared" ref="C80:C85" si="6">"JBT-0"&amp;(MID(C79,5,3)+1)</f>
        <v>JBT-062</v>
      </c>
      <c r="D80" s="4">
        <v>3</v>
      </c>
      <c r="E80" s="4" t="s">
        <v>17</v>
      </c>
      <c r="F80" s="2" t="s">
        <v>6958</v>
      </c>
      <c r="G80" s="2" t="s">
        <v>6959</v>
      </c>
      <c r="H80" s="4" t="s">
        <v>2201</v>
      </c>
      <c r="I80" s="2" t="s">
        <v>153</v>
      </c>
      <c r="J80" s="2" t="s">
        <v>12</v>
      </c>
      <c r="K80" s="4">
        <v>87</v>
      </c>
      <c r="L80" s="2" t="s">
        <v>1728</v>
      </c>
      <c r="M80" s="2" t="s">
        <v>633</v>
      </c>
      <c r="N80" s="2" t="s">
        <v>634</v>
      </c>
      <c r="O80" s="4" t="s">
        <v>17</v>
      </c>
      <c r="P80" s="4">
        <v>6</v>
      </c>
      <c r="Q80" s="37" t="s">
        <v>5885</v>
      </c>
      <c r="R80" s="4">
        <v>1470</v>
      </c>
      <c r="S80" s="2" t="s">
        <v>1723</v>
      </c>
      <c r="T80" s="4" t="s">
        <v>17</v>
      </c>
      <c r="U80" s="4">
        <v>3</v>
      </c>
      <c r="V80" s="2" t="s">
        <v>2411</v>
      </c>
      <c r="W80" s="2" t="s">
        <v>2412</v>
      </c>
      <c r="X80" s="2" t="s">
        <v>1724</v>
      </c>
      <c r="Y80" s="2" t="s">
        <v>2413</v>
      </c>
      <c r="Z80" s="57" t="s">
        <v>2201</v>
      </c>
      <c r="AA80" s="2" t="s">
        <v>4953</v>
      </c>
    </row>
    <row r="81" spans="1:27" ht="14.25" customHeight="1">
      <c r="A81" s="4">
        <v>80</v>
      </c>
      <c r="B81" s="2" t="s">
        <v>7020</v>
      </c>
      <c r="C81" s="2" t="str">
        <f t="shared" si="6"/>
        <v>JBT-063</v>
      </c>
      <c r="D81" s="4">
        <v>3</v>
      </c>
      <c r="E81" s="4" t="s">
        <v>17</v>
      </c>
      <c r="F81" s="2" t="s">
        <v>6960</v>
      </c>
      <c r="G81" s="2" t="s">
        <v>6961</v>
      </c>
      <c r="H81" s="4" t="s">
        <v>2201</v>
      </c>
      <c r="I81" s="2" t="s">
        <v>154</v>
      </c>
      <c r="J81" s="2" t="s">
        <v>12</v>
      </c>
      <c r="K81" s="4">
        <v>88</v>
      </c>
      <c r="L81" s="2" t="s">
        <v>1730</v>
      </c>
      <c r="M81" s="2" t="s">
        <v>635</v>
      </c>
      <c r="N81" s="2" t="s">
        <v>636</v>
      </c>
      <c r="O81" s="4" t="s">
        <v>17</v>
      </c>
      <c r="P81" s="4">
        <v>6</v>
      </c>
      <c r="Q81" s="37" t="s">
        <v>5886</v>
      </c>
      <c r="R81" s="4">
        <v>1480</v>
      </c>
      <c r="S81" s="2" t="s">
        <v>1726</v>
      </c>
      <c r="T81" s="4" t="s">
        <v>17</v>
      </c>
      <c r="U81" s="4">
        <v>3</v>
      </c>
      <c r="V81" s="2" t="s">
        <v>2417</v>
      </c>
      <c r="W81" s="2" t="s">
        <v>2418</v>
      </c>
      <c r="X81" s="2" t="s">
        <v>1727</v>
      </c>
      <c r="Y81" s="2" t="s">
        <v>2419</v>
      </c>
      <c r="Z81" s="57" t="s">
        <v>2201</v>
      </c>
      <c r="AA81" s="2" t="s">
        <v>4954</v>
      </c>
    </row>
    <row r="82" spans="1:27" ht="14.25" customHeight="1">
      <c r="A82" s="4">
        <v>81</v>
      </c>
      <c r="B82" s="2" t="s">
        <v>7020</v>
      </c>
      <c r="C82" s="2" t="str">
        <f t="shared" si="6"/>
        <v>JBT-064</v>
      </c>
      <c r="D82" s="4">
        <v>3</v>
      </c>
      <c r="E82" s="4" t="s">
        <v>17</v>
      </c>
      <c r="F82" s="2" t="s">
        <v>6962</v>
      </c>
      <c r="G82" s="2" t="s">
        <v>6963</v>
      </c>
      <c r="H82" s="4" t="s">
        <v>2201</v>
      </c>
      <c r="I82" s="2" t="s">
        <v>156</v>
      </c>
      <c r="J82" s="2" t="s">
        <v>12</v>
      </c>
      <c r="K82" s="4">
        <v>89</v>
      </c>
      <c r="L82" s="2" t="s">
        <v>1736</v>
      </c>
      <c r="M82" s="2" t="s">
        <v>637</v>
      </c>
      <c r="N82" s="2" t="s">
        <v>638</v>
      </c>
      <c r="O82" s="4" t="s">
        <v>17</v>
      </c>
      <c r="P82" s="4">
        <v>6</v>
      </c>
      <c r="Q82" s="37" t="s">
        <v>5887</v>
      </c>
      <c r="R82" s="4">
        <v>1490</v>
      </c>
      <c r="S82" s="2" t="s">
        <v>1729</v>
      </c>
      <c r="T82" s="4" t="s">
        <v>17</v>
      </c>
      <c r="U82" s="4">
        <v>3</v>
      </c>
      <c r="V82" s="2" t="s">
        <v>2423</v>
      </c>
      <c r="W82" s="2" t="s">
        <v>2424</v>
      </c>
      <c r="X82" s="2" t="s">
        <v>1727</v>
      </c>
      <c r="Y82" s="2" t="s">
        <v>2425</v>
      </c>
      <c r="Z82" s="57" t="s">
        <v>2201</v>
      </c>
      <c r="AA82" s="2" t="s">
        <v>4955</v>
      </c>
    </row>
    <row r="83" spans="1:27" ht="14.25" customHeight="1">
      <c r="A83" s="4">
        <v>82</v>
      </c>
      <c r="B83" s="2" t="s">
        <v>7020</v>
      </c>
      <c r="C83" s="2" t="str">
        <f t="shared" si="6"/>
        <v>JBT-065</v>
      </c>
      <c r="D83" s="4">
        <v>3</v>
      </c>
      <c r="E83" s="4" t="s">
        <v>17</v>
      </c>
      <c r="F83" s="2" t="s">
        <v>2429</v>
      </c>
      <c r="G83" s="2" t="s">
        <v>2431</v>
      </c>
      <c r="H83" s="4" t="s">
        <v>2201</v>
      </c>
      <c r="R83" s="4">
        <v>1500</v>
      </c>
      <c r="S83" s="2" t="s">
        <v>6888</v>
      </c>
      <c r="T83" s="4" t="s">
        <v>17</v>
      </c>
      <c r="U83" s="4">
        <v>3</v>
      </c>
      <c r="V83" s="2" t="s">
        <v>2428</v>
      </c>
      <c r="W83" s="2" t="s">
        <v>2429</v>
      </c>
      <c r="X83" s="2" t="s">
        <v>2430</v>
      </c>
      <c r="Y83" s="2" t="s">
        <v>2431</v>
      </c>
      <c r="Z83" s="57" t="s">
        <v>2201</v>
      </c>
      <c r="AA83" s="2" t="s">
        <v>6397</v>
      </c>
    </row>
    <row r="84" spans="1:27" ht="14.25" customHeight="1">
      <c r="A84" s="4">
        <v>83</v>
      </c>
      <c r="B84" s="2" t="s">
        <v>7020</v>
      </c>
      <c r="C84" s="2" t="str">
        <f t="shared" si="6"/>
        <v>JBT-066</v>
      </c>
      <c r="D84" s="4">
        <v>3</v>
      </c>
      <c r="E84" s="4" t="s">
        <v>22</v>
      </c>
      <c r="F84" s="2" t="s">
        <v>6964</v>
      </c>
      <c r="G84" s="2" t="s">
        <v>6965</v>
      </c>
      <c r="H84" s="4" t="s">
        <v>2162</v>
      </c>
      <c r="I84" s="2" t="s">
        <v>158</v>
      </c>
      <c r="J84" s="2" t="s">
        <v>12</v>
      </c>
      <c r="K84" s="4">
        <v>90</v>
      </c>
      <c r="L84" s="2" t="s">
        <v>1737</v>
      </c>
      <c r="M84" s="2" t="s">
        <v>639</v>
      </c>
      <c r="N84" s="2" t="s">
        <v>640</v>
      </c>
      <c r="O84" s="4" t="s">
        <v>22</v>
      </c>
      <c r="P84" s="4">
        <v>6</v>
      </c>
      <c r="Q84" s="37" t="s">
        <v>5888</v>
      </c>
      <c r="R84" s="4">
        <v>1530</v>
      </c>
      <c r="S84" s="2" t="s">
        <v>1731</v>
      </c>
      <c r="T84" s="4" t="s">
        <v>22</v>
      </c>
      <c r="U84" s="4">
        <v>3</v>
      </c>
      <c r="V84" s="2" t="s">
        <v>2449</v>
      </c>
      <c r="W84" s="2" t="s">
        <v>2450</v>
      </c>
      <c r="X84" s="2" t="s">
        <v>1732</v>
      </c>
      <c r="Y84" s="2" t="s">
        <v>2451</v>
      </c>
      <c r="Z84" s="57" t="s">
        <v>2162</v>
      </c>
      <c r="AA84" s="2" t="s">
        <v>4956</v>
      </c>
    </row>
    <row r="85" spans="1:27" ht="14.25" customHeight="1">
      <c r="A85" s="4">
        <v>84</v>
      </c>
      <c r="B85" s="2" t="s">
        <v>7020</v>
      </c>
      <c r="C85" s="2" t="str">
        <f t="shared" si="6"/>
        <v>JBT-067</v>
      </c>
      <c r="D85" s="4">
        <v>3</v>
      </c>
      <c r="E85" s="4" t="s">
        <v>17</v>
      </c>
      <c r="F85" s="2" t="s">
        <v>2442</v>
      </c>
      <c r="G85" s="2" t="s">
        <v>2444</v>
      </c>
      <c r="H85" s="4" t="s">
        <v>2201</v>
      </c>
      <c r="R85" s="4">
        <v>1520</v>
      </c>
      <c r="S85" s="2" t="s">
        <v>6889</v>
      </c>
      <c r="T85" s="4" t="s">
        <v>17</v>
      </c>
      <c r="U85" s="4">
        <v>3</v>
      </c>
      <c r="V85" s="2" t="s">
        <v>2441</v>
      </c>
      <c r="W85" s="2" t="s">
        <v>2442</v>
      </c>
      <c r="X85" s="2" t="s">
        <v>2443</v>
      </c>
      <c r="Y85" s="2" t="s">
        <v>2444</v>
      </c>
      <c r="Z85" s="57" t="s">
        <v>2201</v>
      </c>
      <c r="AA85" s="2" t="s">
        <v>6398</v>
      </c>
    </row>
    <row r="86" spans="1:27" ht="14.25" customHeight="1">
      <c r="A86" s="4">
        <v>85</v>
      </c>
      <c r="B86" s="2" t="s">
        <v>7020</v>
      </c>
      <c r="C86" s="2" t="str">
        <f>"JBG-0"&amp;(MID(C78,5,2)+1)</f>
        <v>JBG-07</v>
      </c>
      <c r="D86" s="4">
        <v>1</v>
      </c>
      <c r="E86" s="4" t="s">
        <v>22</v>
      </c>
      <c r="F86" s="2" t="s">
        <v>2478</v>
      </c>
      <c r="G86" s="2" t="s">
        <v>6969</v>
      </c>
      <c r="H86" s="4" t="s">
        <v>7006</v>
      </c>
      <c r="I86" s="2" t="s">
        <v>160</v>
      </c>
      <c r="J86" s="2" t="s">
        <v>20</v>
      </c>
      <c r="K86" s="4">
        <v>95</v>
      </c>
      <c r="L86" s="2" t="s">
        <v>2069</v>
      </c>
      <c r="M86" s="2" t="s">
        <v>162</v>
      </c>
      <c r="N86" s="2" t="s">
        <v>641</v>
      </c>
      <c r="O86" s="4" t="s">
        <v>22</v>
      </c>
      <c r="P86" s="4">
        <v>4</v>
      </c>
      <c r="Q86" s="37" t="s">
        <v>5892</v>
      </c>
      <c r="R86" s="4">
        <v>1580</v>
      </c>
      <c r="S86" s="2" t="s">
        <v>1733</v>
      </c>
      <c r="T86" s="4" t="s">
        <v>22</v>
      </c>
      <c r="U86" s="4">
        <v>1</v>
      </c>
      <c r="V86" s="2" t="s">
        <v>1734</v>
      </c>
      <c r="W86" s="2" t="s">
        <v>2478</v>
      </c>
      <c r="X86" s="2" t="s">
        <v>1735</v>
      </c>
      <c r="Y86" s="2" t="s">
        <v>2479</v>
      </c>
      <c r="Z86" s="57">
        <v>0</v>
      </c>
      <c r="AA86" s="2" t="s">
        <v>4957</v>
      </c>
    </row>
    <row r="87" spans="1:27" ht="14.25" customHeight="1">
      <c r="A87" s="4">
        <v>86</v>
      </c>
      <c r="B87" s="2" t="s">
        <v>7020</v>
      </c>
      <c r="C87" s="2" t="str">
        <f>"JBT-0"&amp;(MID(C85,5,3)+1)</f>
        <v>JBT-068</v>
      </c>
      <c r="D87" s="4">
        <v>2</v>
      </c>
      <c r="E87" s="4" t="s">
        <v>22</v>
      </c>
      <c r="F87" s="2" t="s">
        <v>6970</v>
      </c>
      <c r="G87" s="2" t="s">
        <v>644</v>
      </c>
      <c r="H87" s="4" t="s">
        <v>2138</v>
      </c>
      <c r="I87" s="2" t="s">
        <v>123</v>
      </c>
      <c r="J87" s="2" t="s">
        <v>12</v>
      </c>
      <c r="K87" s="4">
        <v>97</v>
      </c>
      <c r="L87" s="2" t="s">
        <v>1748</v>
      </c>
      <c r="M87" s="2" t="s">
        <v>643</v>
      </c>
      <c r="N87" s="2" t="s">
        <v>644</v>
      </c>
      <c r="O87" s="4" t="s">
        <v>22</v>
      </c>
      <c r="P87" s="4">
        <v>5</v>
      </c>
      <c r="Q87" s="37" t="s">
        <v>5893</v>
      </c>
      <c r="R87" s="4">
        <v>1610</v>
      </c>
      <c r="S87" s="2" t="s">
        <v>6891</v>
      </c>
      <c r="T87" s="4" t="s">
        <v>17</v>
      </c>
      <c r="U87" s="4">
        <v>2</v>
      </c>
      <c r="V87" s="2" t="s">
        <v>2493</v>
      </c>
      <c r="W87" s="2" t="s">
        <v>2494</v>
      </c>
      <c r="X87" s="2" t="s">
        <v>1739</v>
      </c>
      <c r="Y87" s="2" t="s">
        <v>2495</v>
      </c>
      <c r="Z87" s="57" t="s">
        <v>2138</v>
      </c>
      <c r="AA87" s="2" t="s">
        <v>4958</v>
      </c>
    </row>
    <row r="88" spans="1:27" ht="14.25" customHeight="1">
      <c r="A88" s="4">
        <v>87</v>
      </c>
      <c r="B88" s="2" t="s">
        <v>7020</v>
      </c>
      <c r="C88" s="2" t="str">
        <f>C87&amp;"-1"</f>
        <v>JBT-068-1</v>
      </c>
      <c r="D88" s="4">
        <v>3</v>
      </c>
      <c r="E88" s="4" t="s">
        <v>4915</v>
      </c>
      <c r="F88" s="2" t="s">
        <v>6886</v>
      </c>
      <c r="G88" s="2" t="s">
        <v>6887</v>
      </c>
      <c r="H88" s="4" t="s">
        <v>2162</v>
      </c>
      <c r="R88" s="4">
        <v>1620</v>
      </c>
      <c r="S88" s="2" t="s">
        <v>6892</v>
      </c>
      <c r="T88" s="4" t="s">
        <v>17</v>
      </c>
      <c r="U88" s="4">
        <v>3</v>
      </c>
      <c r="V88" s="2" t="s">
        <v>2498</v>
      </c>
      <c r="W88" s="2" t="s">
        <v>2352</v>
      </c>
      <c r="X88" s="2" t="s">
        <v>2362</v>
      </c>
      <c r="Y88" s="2" t="s">
        <v>2354</v>
      </c>
      <c r="Z88" s="57" t="s">
        <v>2162</v>
      </c>
      <c r="AA88" s="2" t="s">
        <v>6400</v>
      </c>
    </row>
    <row r="89" spans="1:27" ht="14.25" customHeight="1">
      <c r="A89" s="4">
        <v>88</v>
      </c>
      <c r="B89" s="2" t="s">
        <v>7020</v>
      </c>
      <c r="C89" s="2" t="str">
        <f t="shared" ref="C89:C94" si="7">"JBT-0"&amp;(MID(C88,5,3)+1)</f>
        <v>JBT-069</v>
      </c>
      <c r="D89" s="4">
        <v>2</v>
      </c>
      <c r="E89" s="4" t="s">
        <v>17</v>
      </c>
      <c r="F89" s="2" t="s">
        <v>6971</v>
      </c>
      <c r="G89" s="2" t="s">
        <v>647</v>
      </c>
      <c r="H89" s="4" t="s">
        <v>2138</v>
      </c>
      <c r="I89" s="2" t="s">
        <v>126</v>
      </c>
      <c r="J89" s="2" t="s">
        <v>12</v>
      </c>
      <c r="K89" s="4">
        <v>98</v>
      </c>
      <c r="L89" s="2" t="s">
        <v>1749</v>
      </c>
      <c r="M89" s="2" t="s">
        <v>646</v>
      </c>
      <c r="N89" s="2" t="s">
        <v>647</v>
      </c>
      <c r="O89" s="4" t="s">
        <v>17</v>
      </c>
      <c r="P89" s="4">
        <v>5</v>
      </c>
      <c r="Q89" s="37" t="s">
        <v>5894</v>
      </c>
      <c r="R89" s="4">
        <v>1630</v>
      </c>
      <c r="S89" s="2" t="s">
        <v>6890</v>
      </c>
      <c r="T89" s="4" t="s">
        <v>17</v>
      </c>
      <c r="U89" s="4">
        <v>2</v>
      </c>
      <c r="V89" s="2" t="s">
        <v>2503</v>
      </c>
      <c r="W89" s="2" t="s">
        <v>2504</v>
      </c>
      <c r="X89" s="2" t="s">
        <v>1745</v>
      </c>
      <c r="Y89" s="2" t="s">
        <v>2505</v>
      </c>
      <c r="Z89" s="57" t="s">
        <v>2138</v>
      </c>
      <c r="AA89" s="2" t="s">
        <v>4960</v>
      </c>
    </row>
    <row r="90" spans="1:27" ht="14.25" customHeight="1">
      <c r="A90" s="4">
        <v>89</v>
      </c>
      <c r="B90" s="2" t="s">
        <v>7020</v>
      </c>
      <c r="C90" s="2" t="str">
        <f>C89&amp;"-1"</f>
        <v>JBT-069-1</v>
      </c>
      <c r="D90" s="4">
        <v>3</v>
      </c>
      <c r="E90" s="4" t="s">
        <v>4915</v>
      </c>
      <c r="F90" s="2" t="s">
        <v>6886</v>
      </c>
      <c r="G90" s="2" t="s">
        <v>6887</v>
      </c>
      <c r="H90" s="4" t="s">
        <v>2162</v>
      </c>
      <c r="R90" s="4">
        <v>1640</v>
      </c>
      <c r="S90" s="2" t="s">
        <v>6893</v>
      </c>
      <c r="T90" s="4" t="s">
        <v>17</v>
      </c>
      <c r="U90" s="4">
        <v>3</v>
      </c>
      <c r="V90" s="2" t="s">
        <v>2507</v>
      </c>
      <c r="W90" s="2" t="s">
        <v>2352</v>
      </c>
      <c r="X90" s="2" t="s">
        <v>2362</v>
      </c>
      <c r="Y90" s="2" t="s">
        <v>2354</v>
      </c>
      <c r="Z90" s="57" t="s">
        <v>2162</v>
      </c>
      <c r="AA90" s="2" t="s">
        <v>6401</v>
      </c>
    </row>
    <row r="91" spans="1:27" ht="14.25" customHeight="1">
      <c r="A91" s="4">
        <v>90</v>
      </c>
      <c r="B91" s="2" t="s">
        <v>7020</v>
      </c>
      <c r="C91" s="2" t="str">
        <f t="shared" si="7"/>
        <v>JBT-070</v>
      </c>
      <c r="D91" s="4">
        <v>2</v>
      </c>
      <c r="E91" s="4" t="s">
        <v>22</v>
      </c>
      <c r="F91" s="2" t="s">
        <v>2484</v>
      </c>
      <c r="G91" s="2" t="s">
        <v>649</v>
      </c>
      <c r="H91" s="4" t="s">
        <v>2201</v>
      </c>
      <c r="I91" s="2" t="s">
        <v>129</v>
      </c>
      <c r="J91" s="2" t="s">
        <v>12</v>
      </c>
      <c r="K91" s="4">
        <v>99</v>
      </c>
      <c r="L91" s="2" t="s">
        <v>1751</v>
      </c>
      <c r="M91" s="2" t="s">
        <v>648</v>
      </c>
      <c r="N91" s="2" t="s">
        <v>649</v>
      </c>
      <c r="O91" s="4" t="s">
        <v>22</v>
      </c>
      <c r="P91" s="4">
        <v>5</v>
      </c>
      <c r="Q91" s="37" t="s">
        <v>5895</v>
      </c>
      <c r="R91" s="4">
        <v>1590</v>
      </c>
      <c r="S91" s="2" t="s">
        <v>1741</v>
      </c>
      <c r="T91" s="4" t="s">
        <v>22</v>
      </c>
      <c r="U91" s="4">
        <v>2</v>
      </c>
      <c r="V91" s="2" t="s">
        <v>2483</v>
      </c>
      <c r="W91" s="2" t="s">
        <v>2484</v>
      </c>
      <c r="X91" s="2" t="s">
        <v>1742</v>
      </c>
      <c r="Y91" s="2" t="s">
        <v>2485</v>
      </c>
      <c r="Z91" s="57" t="s">
        <v>2201</v>
      </c>
      <c r="AA91" s="2" t="s">
        <v>4959</v>
      </c>
    </row>
    <row r="92" spans="1:27" ht="14.25" customHeight="1">
      <c r="A92" s="4">
        <v>91</v>
      </c>
      <c r="B92" s="2" t="s">
        <v>7020</v>
      </c>
      <c r="C92" s="2" t="str">
        <f t="shared" si="7"/>
        <v>JBT-071</v>
      </c>
      <c r="D92" s="4">
        <v>2</v>
      </c>
      <c r="E92" s="4" t="s">
        <v>4915</v>
      </c>
      <c r="F92" s="2" t="s">
        <v>2489</v>
      </c>
      <c r="G92" s="2" t="s">
        <v>2491</v>
      </c>
      <c r="H92" s="4" t="s">
        <v>2201</v>
      </c>
      <c r="R92" s="4">
        <v>1600</v>
      </c>
      <c r="S92" s="2" t="s">
        <v>6998</v>
      </c>
      <c r="T92" s="4" t="s">
        <v>17</v>
      </c>
      <c r="U92" s="4">
        <v>2</v>
      </c>
      <c r="V92" s="2" t="s">
        <v>2488</v>
      </c>
      <c r="W92" s="2" t="s">
        <v>2489</v>
      </c>
      <c r="X92" s="2" t="s">
        <v>2490</v>
      </c>
      <c r="Y92" s="2" t="s">
        <v>2491</v>
      </c>
      <c r="Z92" s="57" t="s">
        <v>2201</v>
      </c>
      <c r="AA92" s="2" t="s">
        <v>6399</v>
      </c>
    </row>
    <row r="93" spans="1:27" ht="14.25" customHeight="1">
      <c r="A93" s="4">
        <v>92</v>
      </c>
      <c r="B93" s="2" t="s">
        <v>7020</v>
      </c>
      <c r="C93" s="2" t="str">
        <f t="shared" si="7"/>
        <v>JBT-072</v>
      </c>
      <c r="D93" s="4">
        <v>2</v>
      </c>
      <c r="E93" s="4" t="s">
        <v>17</v>
      </c>
      <c r="F93" s="2" t="s">
        <v>595</v>
      </c>
      <c r="G93" s="3" t="s">
        <v>6972</v>
      </c>
      <c r="H93" s="66" t="s">
        <v>2138</v>
      </c>
      <c r="I93" s="2" t="s">
        <v>594</v>
      </c>
      <c r="J93" s="2" t="s">
        <v>12</v>
      </c>
      <c r="K93" s="4">
        <v>100</v>
      </c>
      <c r="L93" s="2" t="s">
        <v>1752</v>
      </c>
      <c r="M93" s="2" t="s">
        <v>595</v>
      </c>
      <c r="N93" s="2" t="s">
        <v>650</v>
      </c>
      <c r="O93" s="4" t="s">
        <v>17</v>
      </c>
      <c r="P93" s="4">
        <v>5</v>
      </c>
      <c r="Q93" s="37" t="s">
        <v>5896</v>
      </c>
      <c r="R93" s="4">
        <v>1650</v>
      </c>
      <c r="S93" s="8" t="s">
        <v>3607</v>
      </c>
      <c r="T93" s="4" t="s">
        <v>17</v>
      </c>
      <c r="U93" s="4">
        <v>2</v>
      </c>
      <c r="V93" s="2" t="s">
        <v>2509</v>
      </c>
      <c r="W93" s="2" t="s">
        <v>2510</v>
      </c>
      <c r="X93" s="2" t="s">
        <v>2511</v>
      </c>
      <c r="Y93" s="2" t="s">
        <v>2512</v>
      </c>
      <c r="Z93" s="57" t="s">
        <v>2138</v>
      </c>
      <c r="AA93" s="2" t="s">
        <v>6402</v>
      </c>
    </row>
    <row r="94" spans="1:27" ht="14.25" customHeight="1">
      <c r="A94" s="4">
        <v>93</v>
      </c>
      <c r="B94" s="2" t="s">
        <v>7020</v>
      </c>
      <c r="C94" s="2" t="str">
        <f t="shared" si="7"/>
        <v>JBT-073</v>
      </c>
      <c r="D94" s="4">
        <v>2</v>
      </c>
      <c r="E94" s="4" t="s">
        <v>22</v>
      </c>
      <c r="F94" s="2" t="s">
        <v>6973</v>
      </c>
      <c r="G94" s="2" t="s">
        <v>5164</v>
      </c>
      <c r="H94" s="4" t="s">
        <v>6914</v>
      </c>
      <c r="I94" s="2" t="s">
        <v>5162</v>
      </c>
      <c r="J94" s="2" t="s">
        <v>12</v>
      </c>
      <c r="K94" s="4">
        <v>101</v>
      </c>
      <c r="L94" s="2" t="s">
        <v>1753</v>
      </c>
      <c r="M94" s="2" t="s">
        <v>5202</v>
      </c>
      <c r="N94" s="2" t="s">
        <v>5164</v>
      </c>
      <c r="O94" s="4" t="s">
        <v>22</v>
      </c>
      <c r="P94" s="4" t="s">
        <v>5111</v>
      </c>
      <c r="Q94" s="37" t="s">
        <v>5897</v>
      </c>
      <c r="R94" s="4" t="s">
        <v>3567</v>
      </c>
      <c r="T94" s="4" t="s">
        <v>3567</v>
      </c>
      <c r="U94" s="4" t="s">
        <v>3567</v>
      </c>
      <c r="V94" s="2" t="s">
        <v>3567</v>
      </c>
      <c r="W94" s="2" t="s">
        <v>3567</v>
      </c>
      <c r="X94" s="2" t="s">
        <v>3567</v>
      </c>
      <c r="Y94" s="2" t="s">
        <v>3567</v>
      </c>
      <c r="Z94" s="57" t="s">
        <v>3567</v>
      </c>
      <c r="AA94" s="2" t="s">
        <v>3567</v>
      </c>
    </row>
    <row r="95" spans="1:27" ht="14.25" customHeight="1">
      <c r="A95" s="4">
        <v>94</v>
      </c>
      <c r="B95" s="2" t="s">
        <v>7020</v>
      </c>
      <c r="I95" s="2" t="s">
        <v>4307</v>
      </c>
      <c r="J95" s="2" t="s">
        <v>20</v>
      </c>
      <c r="K95" s="4">
        <v>124</v>
      </c>
      <c r="L95" s="2" t="s">
        <v>2072</v>
      </c>
      <c r="M95" s="2" t="s">
        <v>5186</v>
      </c>
      <c r="N95" s="2" t="s">
        <v>5187</v>
      </c>
      <c r="O95" s="4" t="s">
        <v>22</v>
      </c>
      <c r="P95" s="4">
        <v>5</v>
      </c>
      <c r="Q95" s="37" t="s">
        <v>5915</v>
      </c>
      <c r="R95" s="4" t="s">
        <v>3567</v>
      </c>
      <c r="T95" s="4" t="s">
        <v>3567</v>
      </c>
      <c r="U95" s="4" t="s">
        <v>3567</v>
      </c>
      <c r="V95" s="2" t="s">
        <v>3567</v>
      </c>
      <c r="W95" s="2" t="s">
        <v>3567</v>
      </c>
      <c r="X95" s="2" t="s">
        <v>3567</v>
      </c>
      <c r="Y95" s="2" t="s">
        <v>3567</v>
      </c>
      <c r="Z95" s="57" t="s">
        <v>3567</v>
      </c>
      <c r="AA95" s="2" t="s">
        <v>3567</v>
      </c>
    </row>
    <row r="96" spans="1:27" ht="14.25" customHeight="1">
      <c r="A96" s="4">
        <v>95</v>
      </c>
      <c r="B96" s="2" t="s">
        <v>7020</v>
      </c>
      <c r="C96" s="2" t="str">
        <f>"JBT-0"&amp;(MID(C94,5,3)+1)</f>
        <v>JBT-074</v>
      </c>
      <c r="D96" s="4">
        <v>2</v>
      </c>
      <c r="E96" s="4" t="s">
        <v>22</v>
      </c>
      <c r="F96" s="2" t="s">
        <v>5194</v>
      </c>
      <c r="G96" s="2" t="s">
        <v>6310</v>
      </c>
      <c r="H96" s="4" t="s">
        <v>2162</v>
      </c>
      <c r="I96" s="2" t="s">
        <v>147</v>
      </c>
      <c r="J96" s="2" t="s">
        <v>12</v>
      </c>
      <c r="K96" s="4">
        <v>127</v>
      </c>
      <c r="L96" s="2" t="s">
        <v>1788</v>
      </c>
      <c r="M96" s="2" t="s">
        <v>5194</v>
      </c>
      <c r="N96" s="2" t="s">
        <v>5195</v>
      </c>
      <c r="O96" s="4" t="s">
        <v>22</v>
      </c>
      <c r="P96" s="4">
        <v>6</v>
      </c>
      <c r="Q96" s="37" t="s">
        <v>5917</v>
      </c>
      <c r="R96" s="4">
        <v>1660</v>
      </c>
      <c r="S96" s="2" t="s">
        <v>4031</v>
      </c>
      <c r="T96" s="4" t="s">
        <v>22</v>
      </c>
      <c r="U96" s="4">
        <v>2</v>
      </c>
      <c r="V96" s="2" t="s">
        <v>2516</v>
      </c>
      <c r="W96" s="2" t="s">
        <v>2517</v>
      </c>
      <c r="X96" s="2" t="s">
        <v>2518</v>
      </c>
      <c r="Y96" s="2" t="s">
        <v>2519</v>
      </c>
      <c r="Z96" s="57" t="s">
        <v>2138</v>
      </c>
      <c r="AA96" s="2" t="s">
        <v>4961</v>
      </c>
    </row>
    <row r="97" spans="1:27" ht="14.25" customHeight="1">
      <c r="A97" s="4">
        <v>96</v>
      </c>
      <c r="B97" s="2" t="s">
        <v>7020</v>
      </c>
      <c r="C97" s="2" t="str">
        <f>C96&amp;"-1"</f>
        <v>JBT-074-1</v>
      </c>
      <c r="D97" s="4">
        <v>3</v>
      </c>
      <c r="E97" s="4" t="s">
        <v>22</v>
      </c>
      <c r="F97" s="2" t="s">
        <v>5191</v>
      </c>
      <c r="G97" s="2" t="s">
        <v>6309</v>
      </c>
      <c r="H97" s="4" t="s">
        <v>2138</v>
      </c>
      <c r="I97" s="2" t="s">
        <v>4306</v>
      </c>
      <c r="J97" s="2" t="s">
        <v>12</v>
      </c>
      <c r="K97" s="4">
        <v>126</v>
      </c>
      <c r="L97" s="2" t="s">
        <v>1785</v>
      </c>
      <c r="M97" s="2" t="s">
        <v>5191</v>
      </c>
      <c r="N97" s="2" t="s">
        <v>5192</v>
      </c>
      <c r="O97" s="4" t="s">
        <v>22</v>
      </c>
      <c r="P97" s="4">
        <v>6</v>
      </c>
      <c r="Q97" s="37" t="s">
        <v>5916</v>
      </c>
      <c r="R97" s="4">
        <v>1670</v>
      </c>
      <c r="S97" s="2" t="s">
        <v>4303</v>
      </c>
      <c r="T97" s="4" t="s">
        <v>22</v>
      </c>
      <c r="U97" s="4">
        <v>3</v>
      </c>
      <c r="V97" s="2" t="s">
        <v>2521</v>
      </c>
      <c r="W97" s="2" t="s">
        <v>2352</v>
      </c>
      <c r="X97" s="2" t="s">
        <v>2394</v>
      </c>
      <c r="Y97" s="2" t="s">
        <v>2395</v>
      </c>
      <c r="Z97" s="57" t="s">
        <v>2162</v>
      </c>
      <c r="AA97" s="2" t="s">
        <v>4962</v>
      </c>
    </row>
    <row r="98" spans="1:27" ht="14.25" customHeight="1">
      <c r="A98" s="4">
        <v>97</v>
      </c>
      <c r="B98" s="2" t="s">
        <v>7020</v>
      </c>
      <c r="C98" s="2" t="str">
        <f>"JBG-0"&amp;(MID(C86,5,2)+1)</f>
        <v>JBG-08</v>
      </c>
      <c r="D98" s="4">
        <v>2</v>
      </c>
      <c r="E98" s="4" t="s">
        <v>17</v>
      </c>
      <c r="F98" s="2" t="s">
        <v>2564</v>
      </c>
      <c r="G98" s="2" t="s">
        <v>6568</v>
      </c>
      <c r="H98" s="4" t="s">
        <v>7006</v>
      </c>
      <c r="I98" s="2" t="s">
        <v>131</v>
      </c>
      <c r="J98" s="2" t="s">
        <v>20</v>
      </c>
      <c r="K98" s="4">
        <v>102</v>
      </c>
      <c r="L98" s="2" t="s">
        <v>2070</v>
      </c>
      <c r="M98" s="2" t="s">
        <v>165</v>
      </c>
      <c r="N98" s="2" t="s">
        <v>166</v>
      </c>
      <c r="O98" s="4" t="s">
        <v>17</v>
      </c>
      <c r="P98" s="4">
        <v>5</v>
      </c>
      <c r="Q98" s="37" t="s">
        <v>5898</v>
      </c>
      <c r="R98" s="4">
        <v>1760</v>
      </c>
      <c r="S98" s="2" t="s">
        <v>1746</v>
      </c>
      <c r="T98" s="4" t="s">
        <v>17</v>
      </c>
      <c r="U98" s="4">
        <v>2</v>
      </c>
      <c r="V98" s="2" t="s">
        <v>2563</v>
      </c>
      <c r="W98" s="2" t="s">
        <v>2564</v>
      </c>
      <c r="X98" s="2" t="s">
        <v>1747</v>
      </c>
      <c r="Y98" s="2" t="s">
        <v>2565</v>
      </c>
      <c r="Z98" s="57">
        <v>0</v>
      </c>
      <c r="AA98" s="2" t="s">
        <v>4963</v>
      </c>
    </row>
    <row r="99" spans="1:27" ht="14.25" customHeight="1">
      <c r="A99" s="4">
        <v>98</v>
      </c>
      <c r="B99" s="2" t="s">
        <v>7020</v>
      </c>
      <c r="C99" s="2" t="str">
        <f>"JBT-0"&amp;(MID(C96,5,3)+1)</f>
        <v>JBT-075</v>
      </c>
      <c r="D99" s="4">
        <v>3</v>
      </c>
      <c r="E99" s="4" t="s">
        <v>17</v>
      </c>
      <c r="F99" s="2" t="s">
        <v>6974</v>
      </c>
      <c r="G99" s="2" t="s">
        <v>6975</v>
      </c>
      <c r="H99" s="4" t="s">
        <v>6914</v>
      </c>
      <c r="I99" s="2" t="s">
        <v>136</v>
      </c>
      <c r="J99" s="2" t="s">
        <v>12</v>
      </c>
      <c r="K99" s="4">
        <v>104</v>
      </c>
      <c r="L99" s="2" t="s">
        <v>1755</v>
      </c>
      <c r="M99" s="2" t="s">
        <v>652</v>
      </c>
      <c r="N99" s="2" t="s">
        <v>653</v>
      </c>
      <c r="O99" s="4" t="s">
        <v>17</v>
      </c>
      <c r="P99" s="4">
        <v>6</v>
      </c>
      <c r="Q99" s="37" t="s">
        <v>5899</v>
      </c>
      <c r="R99" s="4" t="s">
        <v>3567</v>
      </c>
      <c r="T99" s="4" t="s">
        <v>3567</v>
      </c>
      <c r="U99" s="4" t="s">
        <v>3567</v>
      </c>
      <c r="V99" s="2" t="s">
        <v>3567</v>
      </c>
      <c r="W99" s="2" t="s">
        <v>3567</v>
      </c>
      <c r="X99" s="2" t="s">
        <v>3567</v>
      </c>
      <c r="Y99" s="2" t="s">
        <v>3567</v>
      </c>
      <c r="Z99" s="57" t="s">
        <v>3567</v>
      </c>
      <c r="AA99" s="2" t="s">
        <v>3567</v>
      </c>
    </row>
    <row r="100" spans="1:27" ht="14.25" customHeight="1">
      <c r="A100" s="4">
        <v>99</v>
      </c>
      <c r="B100" s="2" t="s">
        <v>7020</v>
      </c>
      <c r="C100" s="2" t="str">
        <f t="shared" ref="C100:C105" si="8">"JBT-0"&amp;(MID(C99,5,3)+1)</f>
        <v>JBT-076</v>
      </c>
      <c r="D100" s="4">
        <v>3</v>
      </c>
      <c r="E100" s="4" t="s">
        <v>17</v>
      </c>
      <c r="F100" s="2" t="s">
        <v>6976</v>
      </c>
      <c r="G100" s="2" t="s">
        <v>6977</v>
      </c>
      <c r="H100" s="4" t="s">
        <v>2201</v>
      </c>
      <c r="I100" s="2" t="s">
        <v>138</v>
      </c>
      <c r="J100" s="2" t="s">
        <v>12</v>
      </c>
      <c r="K100" s="4">
        <v>105</v>
      </c>
      <c r="L100" s="2" t="s">
        <v>1756</v>
      </c>
      <c r="M100" s="2" t="s">
        <v>654</v>
      </c>
      <c r="N100" s="2" t="s">
        <v>655</v>
      </c>
      <c r="O100" s="4" t="s">
        <v>17</v>
      </c>
      <c r="P100" s="4">
        <v>6</v>
      </c>
      <c r="Q100" s="37" t="s">
        <v>5900</v>
      </c>
      <c r="R100" s="4">
        <v>1770</v>
      </c>
      <c r="S100" s="2" t="s">
        <v>1750</v>
      </c>
      <c r="T100" s="4" t="s">
        <v>17</v>
      </c>
      <c r="U100" s="4">
        <v>3</v>
      </c>
      <c r="V100" s="2" t="s">
        <v>2567</v>
      </c>
      <c r="W100" s="2" t="s">
        <v>2564</v>
      </c>
      <c r="X100" s="2" t="s">
        <v>1707</v>
      </c>
      <c r="Y100" s="2" t="s">
        <v>2568</v>
      </c>
      <c r="Z100" s="57" t="s">
        <v>2201</v>
      </c>
      <c r="AA100" s="2" t="s">
        <v>4964</v>
      </c>
    </row>
    <row r="101" spans="1:27" ht="14.25" customHeight="1">
      <c r="A101" s="4">
        <v>100</v>
      </c>
      <c r="B101" s="2" t="s">
        <v>7020</v>
      </c>
      <c r="C101" s="2" t="str">
        <f t="shared" si="8"/>
        <v>JBT-077</v>
      </c>
      <c r="D101" s="4">
        <v>3</v>
      </c>
      <c r="E101" s="4" t="s">
        <v>17</v>
      </c>
      <c r="F101" s="2" t="s">
        <v>6978</v>
      </c>
      <c r="G101" s="2" t="s">
        <v>6979</v>
      </c>
      <c r="H101" s="4" t="s">
        <v>2201</v>
      </c>
      <c r="I101" s="2" t="s">
        <v>141</v>
      </c>
      <c r="J101" s="2" t="s">
        <v>12</v>
      </c>
      <c r="K101" s="4">
        <v>106</v>
      </c>
      <c r="L101" s="2" t="s">
        <v>1760</v>
      </c>
      <c r="M101" s="2" t="s">
        <v>656</v>
      </c>
      <c r="N101" s="2" t="s">
        <v>657</v>
      </c>
      <c r="O101" s="4" t="s">
        <v>17</v>
      </c>
      <c r="P101" s="4">
        <v>6</v>
      </c>
      <c r="Q101" s="37" t="s">
        <v>5901</v>
      </c>
      <c r="R101" s="4">
        <v>1770</v>
      </c>
      <c r="S101" s="2" t="s">
        <v>1750</v>
      </c>
      <c r="T101" s="4" t="s">
        <v>17</v>
      </c>
      <c r="U101" s="4">
        <v>3</v>
      </c>
      <c r="V101" s="2" t="s">
        <v>2567</v>
      </c>
      <c r="W101" s="2" t="s">
        <v>2564</v>
      </c>
      <c r="X101" s="2" t="s">
        <v>1707</v>
      </c>
      <c r="Y101" s="2" t="s">
        <v>2568</v>
      </c>
      <c r="Z101" s="57" t="s">
        <v>2201</v>
      </c>
      <c r="AA101" s="2" t="s">
        <v>4964</v>
      </c>
    </row>
    <row r="102" spans="1:27" ht="14.25" customHeight="1">
      <c r="A102" s="4">
        <v>101</v>
      </c>
      <c r="B102" s="2" t="s">
        <v>7020</v>
      </c>
      <c r="C102" s="2" t="str">
        <f t="shared" si="8"/>
        <v>JBT-078</v>
      </c>
      <c r="D102" s="4">
        <v>3</v>
      </c>
      <c r="E102" s="4" t="s">
        <v>17</v>
      </c>
      <c r="F102" s="2" t="s">
        <v>6980</v>
      </c>
      <c r="G102" s="2" t="s">
        <v>6981</v>
      </c>
      <c r="H102" s="4" t="s">
        <v>6914</v>
      </c>
      <c r="I102" s="2" t="s">
        <v>143</v>
      </c>
      <c r="J102" s="2" t="s">
        <v>12</v>
      </c>
      <c r="K102" s="4">
        <v>107</v>
      </c>
      <c r="L102" s="2" t="s">
        <v>1762</v>
      </c>
      <c r="M102" s="2" t="s">
        <v>658</v>
      </c>
      <c r="N102" s="2" t="s">
        <v>659</v>
      </c>
      <c r="O102" s="4" t="s">
        <v>17</v>
      </c>
      <c r="P102" s="4">
        <v>6</v>
      </c>
      <c r="Q102" s="37" t="s">
        <v>5902</v>
      </c>
      <c r="R102" s="4" t="s">
        <v>3567</v>
      </c>
      <c r="T102" s="4" t="s">
        <v>3567</v>
      </c>
      <c r="U102" s="4" t="s">
        <v>3567</v>
      </c>
      <c r="V102" s="2" t="s">
        <v>3567</v>
      </c>
      <c r="W102" s="2" t="s">
        <v>3567</v>
      </c>
      <c r="X102" s="2" t="s">
        <v>3567</v>
      </c>
      <c r="Y102" s="2" t="s">
        <v>3567</v>
      </c>
      <c r="Z102" s="57" t="s">
        <v>3567</v>
      </c>
      <c r="AA102" s="2" t="s">
        <v>3567</v>
      </c>
    </row>
    <row r="103" spans="1:27" ht="14.25" customHeight="1">
      <c r="A103" s="4">
        <v>102</v>
      </c>
      <c r="B103" s="2" t="s">
        <v>7020</v>
      </c>
      <c r="C103" s="2" t="str">
        <f t="shared" si="8"/>
        <v>JBT-079</v>
      </c>
      <c r="D103" s="4">
        <v>3</v>
      </c>
      <c r="E103" s="4" t="s">
        <v>17</v>
      </c>
      <c r="F103" s="2" t="s">
        <v>6982</v>
      </c>
      <c r="G103" s="2" t="s">
        <v>6983</v>
      </c>
      <c r="H103" s="4" t="s">
        <v>6914</v>
      </c>
      <c r="I103" s="2" t="s">
        <v>147</v>
      </c>
      <c r="J103" s="2" t="s">
        <v>12</v>
      </c>
      <c r="K103" s="4">
        <v>110</v>
      </c>
      <c r="L103" s="2" t="s">
        <v>1764</v>
      </c>
      <c r="M103" s="2" t="s">
        <v>660</v>
      </c>
      <c r="N103" s="2" t="s">
        <v>661</v>
      </c>
      <c r="O103" s="4" t="s">
        <v>17</v>
      </c>
      <c r="P103" s="4">
        <v>7</v>
      </c>
      <c r="Q103" s="37" t="s">
        <v>5904</v>
      </c>
      <c r="R103" s="4">
        <v>1780</v>
      </c>
      <c r="S103" s="2" t="s">
        <v>1754</v>
      </c>
      <c r="T103" s="4" t="s">
        <v>17</v>
      </c>
      <c r="U103" s="4">
        <v>3</v>
      </c>
      <c r="V103" s="2" t="s">
        <v>2572</v>
      </c>
      <c r="W103" s="2" t="s">
        <v>2573</v>
      </c>
      <c r="X103" s="2" t="s">
        <v>1712</v>
      </c>
      <c r="Y103" s="2" t="s">
        <v>2574</v>
      </c>
      <c r="Z103" s="57" t="s">
        <v>2201</v>
      </c>
      <c r="AA103" s="2" t="s">
        <v>4965</v>
      </c>
    </row>
    <row r="104" spans="1:27" ht="14.25" customHeight="1">
      <c r="A104" s="4">
        <v>103</v>
      </c>
      <c r="B104" s="2" t="s">
        <v>7020</v>
      </c>
      <c r="C104" s="2" t="str">
        <f t="shared" si="8"/>
        <v>JBT-080</v>
      </c>
      <c r="D104" s="4">
        <v>3</v>
      </c>
      <c r="E104" s="4" t="s">
        <v>17</v>
      </c>
      <c r="F104" s="2" t="s">
        <v>6984</v>
      </c>
      <c r="G104" s="2" t="s">
        <v>6985</v>
      </c>
      <c r="H104" s="4" t="s">
        <v>6914</v>
      </c>
      <c r="I104" s="2" t="s">
        <v>147</v>
      </c>
      <c r="J104" s="2" t="s">
        <v>12</v>
      </c>
      <c r="K104" s="4">
        <v>113</v>
      </c>
      <c r="L104" s="2" t="s">
        <v>1766</v>
      </c>
      <c r="M104" s="2" t="s">
        <v>662</v>
      </c>
      <c r="N104" s="2" t="s">
        <v>663</v>
      </c>
      <c r="O104" s="4" t="s">
        <v>17</v>
      </c>
      <c r="P104" s="4">
        <v>7</v>
      </c>
      <c r="Q104" s="37" t="s">
        <v>5906</v>
      </c>
      <c r="R104" s="4" t="s">
        <v>3567</v>
      </c>
      <c r="T104" s="4" t="s">
        <v>3567</v>
      </c>
      <c r="U104" s="4" t="s">
        <v>3567</v>
      </c>
      <c r="V104" s="2" t="s">
        <v>3567</v>
      </c>
      <c r="W104" s="2" t="s">
        <v>3567</v>
      </c>
      <c r="X104" s="2" t="s">
        <v>3567</v>
      </c>
      <c r="Y104" s="2" t="s">
        <v>3567</v>
      </c>
      <c r="Z104" s="57" t="s">
        <v>3567</v>
      </c>
      <c r="AA104" s="2" t="s">
        <v>3567</v>
      </c>
    </row>
    <row r="105" spans="1:27" ht="14.25" customHeight="1">
      <c r="A105" s="4">
        <v>104</v>
      </c>
      <c r="B105" s="2" t="s">
        <v>7020</v>
      </c>
      <c r="C105" s="2" t="str">
        <f t="shared" si="8"/>
        <v>JBT-081</v>
      </c>
      <c r="D105" s="4">
        <v>3</v>
      </c>
      <c r="E105" s="4" t="s">
        <v>17</v>
      </c>
      <c r="F105" s="2" t="s">
        <v>6986</v>
      </c>
      <c r="G105" s="2" t="s">
        <v>6987</v>
      </c>
      <c r="H105" s="4" t="s">
        <v>2201</v>
      </c>
      <c r="I105" s="2" t="s">
        <v>150</v>
      </c>
      <c r="J105" s="2" t="s">
        <v>12</v>
      </c>
      <c r="K105" s="4">
        <v>116</v>
      </c>
      <c r="L105" s="2" t="s">
        <v>1768</v>
      </c>
      <c r="M105" s="2" t="s">
        <v>665</v>
      </c>
      <c r="N105" s="2" t="s">
        <v>666</v>
      </c>
      <c r="O105" s="4" t="s">
        <v>17</v>
      </c>
      <c r="P105" s="4">
        <v>7</v>
      </c>
      <c r="Q105" s="37" t="s">
        <v>5908</v>
      </c>
      <c r="R105" s="4">
        <v>1790</v>
      </c>
      <c r="S105" s="2" t="s">
        <v>1757</v>
      </c>
      <c r="T105" s="4" t="s">
        <v>17</v>
      </c>
      <c r="U105" s="4">
        <v>3</v>
      </c>
      <c r="V105" s="2" t="s">
        <v>2577</v>
      </c>
      <c r="W105" s="2" t="s">
        <v>2578</v>
      </c>
      <c r="X105" s="2" t="s">
        <v>1716</v>
      </c>
      <c r="Y105" s="2" t="s">
        <v>2579</v>
      </c>
      <c r="Z105" s="57" t="s">
        <v>2201</v>
      </c>
      <c r="AA105" s="2" t="s">
        <v>4966</v>
      </c>
    </row>
    <row r="106" spans="1:27" ht="14.25" customHeight="1">
      <c r="A106" s="4">
        <v>105</v>
      </c>
      <c r="B106" s="2" t="s">
        <v>7020</v>
      </c>
      <c r="C106" s="2" t="str">
        <f>"JBG-0"&amp;(MID(C98,5,2)+1)</f>
        <v>JBG-09</v>
      </c>
      <c r="D106" s="4">
        <v>2</v>
      </c>
      <c r="E106" s="4" t="s">
        <v>17</v>
      </c>
      <c r="F106" s="2" t="s">
        <v>2526</v>
      </c>
      <c r="G106" s="2" t="s">
        <v>6988</v>
      </c>
      <c r="H106" s="4" t="s">
        <v>7006</v>
      </c>
      <c r="I106" s="2" t="s">
        <v>151</v>
      </c>
      <c r="J106" s="2" t="s">
        <v>20</v>
      </c>
      <c r="K106" s="4">
        <v>117</v>
      </c>
      <c r="L106" s="2" t="s">
        <v>2071</v>
      </c>
      <c r="M106" s="2" t="s">
        <v>667</v>
      </c>
      <c r="N106" s="2" t="s">
        <v>668</v>
      </c>
      <c r="O106" s="4" t="s">
        <v>17</v>
      </c>
      <c r="P106" s="4">
        <v>5</v>
      </c>
      <c r="Q106" s="37" t="s">
        <v>5909</v>
      </c>
      <c r="R106" s="4">
        <v>1680</v>
      </c>
      <c r="S106" s="2" t="s">
        <v>1758</v>
      </c>
      <c r="T106" s="4" t="s">
        <v>22</v>
      </c>
      <c r="U106" s="4">
        <v>2</v>
      </c>
      <c r="V106" s="2" t="s">
        <v>2525</v>
      </c>
      <c r="W106" s="2" t="s">
        <v>2526</v>
      </c>
      <c r="X106" s="2" t="s">
        <v>1759</v>
      </c>
      <c r="Y106" s="2" t="s">
        <v>2527</v>
      </c>
      <c r="Z106" s="57">
        <v>0</v>
      </c>
      <c r="AA106" s="2" t="s">
        <v>4967</v>
      </c>
    </row>
    <row r="107" spans="1:27" ht="14.25" customHeight="1">
      <c r="A107" s="4">
        <v>106</v>
      </c>
      <c r="B107" s="2" t="s">
        <v>7020</v>
      </c>
      <c r="C107" s="2" t="str">
        <f>"JBT-0"&amp;(MID(C105,5,3)+1)</f>
        <v>JBT-082</v>
      </c>
      <c r="D107" s="4">
        <v>3</v>
      </c>
      <c r="E107" s="4" t="s">
        <v>17</v>
      </c>
      <c r="F107" s="2" t="s">
        <v>2550</v>
      </c>
      <c r="G107" s="2" t="s">
        <v>6989</v>
      </c>
      <c r="H107" s="4" t="s">
        <v>6914</v>
      </c>
      <c r="I107" s="2" t="s">
        <v>152</v>
      </c>
      <c r="J107" s="2" t="s">
        <v>12</v>
      </c>
      <c r="K107" s="4">
        <v>119</v>
      </c>
      <c r="L107" s="2" t="s">
        <v>1770</v>
      </c>
      <c r="M107" s="2" t="s">
        <v>671</v>
      </c>
      <c r="N107" s="2" t="s">
        <v>672</v>
      </c>
      <c r="O107" s="4" t="s">
        <v>17</v>
      </c>
      <c r="P107" s="4">
        <v>6</v>
      </c>
      <c r="Q107" s="37" t="s">
        <v>5910</v>
      </c>
      <c r="R107" s="4">
        <v>1730</v>
      </c>
      <c r="S107" s="2" t="s">
        <v>1761</v>
      </c>
      <c r="T107" s="4" t="s">
        <v>17</v>
      </c>
      <c r="U107" s="4">
        <v>3</v>
      </c>
      <c r="V107" s="2" t="s">
        <v>2549</v>
      </c>
      <c r="W107" s="2" t="s">
        <v>2550</v>
      </c>
      <c r="X107" s="2" t="s">
        <v>1721</v>
      </c>
      <c r="Y107" s="2" t="s">
        <v>2551</v>
      </c>
      <c r="Z107" s="57" t="s">
        <v>2201</v>
      </c>
      <c r="AA107" s="2" t="s">
        <v>4968</v>
      </c>
    </row>
    <row r="108" spans="1:27" ht="14.25" customHeight="1">
      <c r="A108" s="4">
        <v>107</v>
      </c>
      <c r="B108" s="2" t="s">
        <v>7020</v>
      </c>
      <c r="C108" s="2" t="str">
        <f t="shared" ref="C108:C113" si="9">"JBT-0"&amp;(MID(C107,5,3)+1)</f>
        <v>JBT-083</v>
      </c>
      <c r="D108" s="4">
        <v>3</v>
      </c>
      <c r="E108" s="4" t="s">
        <v>17</v>
      </c>
      <c r="F108" s="2" t="s">
        <v>6990</v>
      </c>
      <c r="G108" s="2" t="s">
        <v>6991</v>
      </c>
      <c r="H108" s="4" t="s">
        <v>2201</v>
      </c>
      <c r="I108" s="2" t="s">
        <v>153</v>
      </c>
      <c r="J108" s="2" t="s">
        <v>12</v>
      </c>
      <c r="K108" s="4">
        <v>120</v>
      </c>
      <c r="L108" s="2" t="s">
        <v>1774</v>
      </c>
      <c r="M108" s="2" t="s">
        <v>673</v>
      </c>
      <c r="N108" s="2" t="s">
        <v>674</v>
      </c>
      <c r="O108" s="4" t="s">
        <v>17</v>
      </c>
      <c r="P108" s="4">
        <v>6</v>
      </c>
      <c r="Q108" s="37" t="s">
        <v>5911</v>
      </c>
      <c r="R108" s="4">
        <v>1690</v>
      </c>
      <c r="S108" s="2" t="s">
        <v>1763</v>
      </c>
      <c r="T108" s="4" t="s">
        <v>17</v>
      </c>
      <c r="U108" s="4">
        <v>3</v>
      </c>
      <c r="V108" s="2" t="s">
        <v>2529</v>
      </c>
      <c r="W108" s="2" t="s">
        <v>2530</v>
      </c>
      <c r="X108" s="2" t="s">
        <v>1724</v>
      </c>
      <c r="Y108" s="2" t="s">
        <v>2531</v>
      </c>
      <c r="Z108" s="57" t="s">
        <v>2201</v>
      </c>
      <c r="AA108" s="2" t="s">
        <v>4969</v>
      </c>
    </row>
    <row r="109" spans="1:27" ht="14.25" customHeight="1">
      <c r="A109" s="4">
        <v>108</v>
      </c>
      <c r="B109" s="2" t="s">
        <v>7020</v>
      </c>
      <c r="C109" s="2" t="str">
        <f t="shared" si="9"/>
        <v>JBT-084</v>
      </c>
      <c r="D109" s="4">
        <v>3</v>
      </c>
      <c r="E109" s="4" t="s">
        <v>17</v>
      </c>
      <c r="F109" s="2" t="s">
        <v>6992</v>
      </c>
      <c r="G109" s="2" t="s">
        <v>6993</v>
      </c>
      <c r="H109" s="4" t="s">
        <v>2201</v>
      </c>
      <c r="I109" s="2" t="s">
        <v>154</v>
      </c>
      <c r="J109" s="2" t="s">
        <v>12</v>
      </c>
      <c r="K109" s="4">
        <v>121</v>
      </c>
      <c r="L109" s="2" t="s">
        <v>1775</v>
      </c>
      <c r="M109" s="2" t="s">
        <v>675</v>
      </c>
      <c r="N109" s="2" t="s">
        <v>676</v>
      </c>
      <c r="O109" s="4" t="s">
        <v>17</v>
      </c>
      <c r="P109" s="4">
        <v>6</v>
      </c>
      <c r="Q109" s="37" t="s">
        <v>5912</v>
      </c>
      <c r="R109" s="4">
        <v>1700</v>
      </c>
      <c r="S109" s="2" t="s">
        <v>1765</v>
      </c>
      <c r="T109" s="4" t="s">
        <v>17</v>
      </c>
      <c r="U109" s="4">
        <v>3</v>
      </c>
      <c r="V109" s="2" t="s">
        <v>2534</v>
      </c>
      <c r="W109" s="2" t="s">
        <v>2535</v>
      </c>
      <c r="X109" s="2" t="s">
        <v>1727</v>
      </c>
      <c r="Y109" s="2" t="s">
        <v>2536</v>
      </c>
      <c r="Z109" s="57" t="s">
        <v>2201</v>
      </c>
      <c r="AA109" s="2" t="s">
        <v>4970</v>
      </c>
    </row>
    <row r="110" spans="1:27" ht="14.25" customHeight="1">
      <c r="A110" s="4">
        <v>109</v>
      </c>
      <c r="B110" s="2" t="s">
        <v>7020</v>
      </c>
      <c r="C110" s="2" t="str">
        <f t="shared" si="9"/>
        <v>JBT-085</v>
      </c>
      <c r="D110" s="4">
        <v>3</v>
      </c>
      <c r="E110" s="4" t="s">
        <v>17</v>
      </c>
      <c r="F110" s="2" t="s">
        <v>6994</v>
      </c>
      <c r="G110" s="2" t="s">
        <v>6995</v>
      </c>
      <c r="H110" s="4" t="s">
        <v>2201</v>
      </c>
      <c r="I110" s="2" t="s">
        <v>156</v>
      </c>
      <c r="J110" s="2" t="s">
        <v>12</v>
      </c>
      <c r="K110" s="4">
        <v>122</v>
      </c>
      <c r="L110" s="2" t="s">
        <v>1779</v>
      </c>
      <c r="M110" s="2" t="s">
        <v>677</v>
      </c>
      <c r="N110" s="2" t="s">
        <v>678</v>
      </c>
      <c r="O110" s="4" t="s">
        <v>17</v>
      </c>
      <c r="P110" s="4">
        <v>6</v>
      </c>
      <c r="Q110" s="37" t="s">
        <v>5913</v>
      </c>
      <c r="R110" s="4">
        <v>1710</v>
      </c>
      <c r="S110" s="2" t="s">
        <v>1767</v>
      </c>
      <c r="T110" s="4" t="s">
        <v>17</v>
      </c>
      <c r="U110" s="4">
        <v>3</v>
      </c>
      <c r="V110" s="2" t="s">
        <v>2539</v>
      </c>
      <c r="W110" s="2" t="s">
        <v>2540</v>
      </c>
      <c r="X110" s="2" t="s">
        <v>1727</v>
      </c>
      <c r="Y110" s="2" t="s">
        <v>2541</v>
      </c>
      <c r="Z110" s="57" t="s">
        <v>2201</v>
      </c>
      <c r="AA110" s="2" t="s">
        <v>4971</v>
      </c>
    </row>
    <row r="111" spans="1:27" ht="14.25" customHeight="1">
      <c r="A111" s="4">
        <v>110</v>
      </c>
      <c r="B111" s="2" t="s">
        <v>7020</v>
      </c>
      <c r="C111" s="2" t="str">
        <f t="shared" si="9"/>
        <v>JBT-086</v>
      </c>
      <c r="D111" s="4">
        <v>3</v>
      </c>
      <c r="E111" s="4" t="s">
        <v>17</v>
      </c>
      <c r="F111" s="2" t="s">
        <v>2544</v>
      </c>
      <c r="G111" s="2" t="s">
        <v>2546</v>
      </c>
      <c r="H111" s="4" t="s">
        <v>2201</v>
      </c>
      <c r="R111" s="4">
        <v>1720</v>
      </c>
      <c r="S111" s="8" t="s">
        <v>3618</v>
      </c>
      <c r="T111" s="4" t="s">
        <v>17</v>
      </c>
      <c r="U111" s="4">
        <v>3</v>
      </c>
      <c r="V111" s="2" t="s">
        <v>2543</v>
      </c>
      <c r="W111" s="2" t="s">
        <v>2544</v>
      </c>
      <c r="X111" s="2" t="s">
        <v>2545</v>
      </c>
      <c r="Y111" s="2" t="s">
        <v>2546</v>
      </c>
      <c r="Z111" s="57" t="s">
        <v>2201</v>
      </c>
      <c r="AA111" s="2" t="s">
        <v>6403</v>
      </c>
    </row>
    <row r="112" spans="1:27" ht="14.25" customHeight="1">
      <c r="A112" s="4">
        <v>111</v>
      </c>
      <c r="B112" s="2" t="s">
        <v>7020</v>
      </c>
      <c r="C112" s="2" t="str">
        <f t="shared" si="9"/>
        <v>JBT-087</v>
      </c>
      <c r="D112" s="4">
        <v>3</v>
      </c>
      <c r="E112" s="4" t="s">
        <v>17</v>
      </c>
      <c r="F112" s="2" t="s">
        <v>2555</v>
      </c>
      <c r="G112" s="2" t="s">
        <v>2556</v>
      </c>
      <c r="H112" s="4" t="s">
        <v>2201</v>
      </c>
      <c r="R112" s="4">
        <v>1740</v>
      </c>
      <c r="S112" s="2" t="s">
        <v>6897</v>
      </c>
      <c r="T112" s="4" t="s">
        <v>17</v>
      </c>
      <c r="U112" s="4">
        <v>3</v>
      </c>
      <c r="V112" s="2" t="s">
        <v>2554</v>
      </c>
      <c r="W112" s="2" t="s">
        <v>2555</v>
      </c>
      <c r="X112" s="2" t="s">
        <v>2443</v>
      </c>
      <c r="Y112" s="2" t="s">
        <v>2556</v>
      </c>
      <c r="Z112" s="57" t="s">
        <v>2201</v>
      </c>
      <c r="AA112" s="2" t="s">
        <v>6404</v>
      </c>
    </row>
    <row r="113" spans="1:27" ht="14.25" customHeight="1">
      <c r="A113" s="4">
        <v>112</v>
      </c>
      <c r="B113" s="2" t="s">
        <v>7020</v>
      </c>
      <c r="C113" s="2" t="str">
        <f t="shared" si="9"/>
        <v>JBT-088</v>
      </c>
      <c r="D113" s="4">
        <v>3</v>
      </c>
      <c r="E113" s="4" t="s">
        <v>17</v>
      </c>
      <c r="F113" s="2" t="s">
        <v>6996</v>
      </c>
      <c r="G113" s="2" t="s">
        <v>6997</v>
      </c>
      <c r="H113" s="4" t="s">
        <v>2162</v>
      </c>
      <c r="I113" s="2" t="s">
        <v>158</v>
      </c>
      <c r="J113" s="2" t="s">
        <v>12</v>
      </c>
      <c r="K113" s="4">
        <v>123</v>
      </c>
      <c r="L113" s="2" t="s">
        <v>1782</v>
      </c>
      <c r="M113" s="2" t="s">
        <v>679</v>
      </c>
      <c r="N113" s="2" t="s">
        <v>680</v>
      </c>
      <c r="O113" s="4" t="s">
        <v>22</v>
      </c>
      <c r="P113" s="4">
        <v>6</v>
      </c>
      <c r="Q113" s="37" t="s">
        <v>5914</v>
      </c>
      <c r="R113" s="4">
        <v>1750</v>
      </c>
      <c r="S113" s="2" t="s">
        <v>1769</v>
      </c>
      <c r="T113" s="4" t="s">
        <v>22</v>
      </c>
      <c r="U113" s="4">
        <v>3</v>
      </c>
      <c r="V113" s="2" t="s">
        <v>2559</v>
      </c>
      <c r="W113" s="2" t="s">
        <v>2560</v>
      </c>
      <c r="X113" s="2" t="s">
        <v>1732</v>
      </c>
      <c r="Y113" s="2" t="s">
        <v>2561</v>
      </c>
      <c r="Z113" s="57" t="s">
        <v>2162</v>
      </c>
      <c r="AA113" s="2" t="s">
        <v>4972</v>
      </c>
    </row>
    <row r="114" spans="1:27" ht="14.25" customHeight="1">
      <c r="A114" s="4">
        <v>113</v>
      </c>
      <c r="B114" s="2" t="s">
        <v>7020</v>
      </c>
      <c r="C114" s="2" t="str">
        <f>"JBG-"&amp;(MID(C106,5,2)+1)</f>
        <v>JBG-10</v>
      </c>
      <c r="D114" s="4">
        <v>1</v>
      </c>
      <c r="E114" s="4" t="s">
        <v>17</v>
      </c>
      <c r="F114" s="2" t="s">
        <v>4852</v>
      </c>
      <c r="G114" s="2" t="s">
        <v>684</v>
      </c>
      <c r="H114" s="4" t="s">
        <v>7006</v>
      </c>
      <c r="I114" s="2" t="s">
        <v>169</v>
      </c>
      <c r="J114" s="2" t="s">
        <v>20</v>
      </c>
      <c r="K114" s="4">
        <v>128</v>
      </c>
      <c r="L114" s="2" t="s">
        <v>2073</v>
      </c>
      <c r="M114" s="2" t="s">
        <v>681</v>
      </c>
      <c r="N114" s="2" t="s">
        <v>682</v>
      </c>
      <c r="O114" s="4" t="s">
        <v>17</v>
      </c>
      <c r="P114" s="4">
        <v>4</v>
      </c>
      <c r="Q114" s="37" t="s">
        <v>5918</v>
      </c>
      <c r="R114" s="4" t="s">
        <v>3567</v>
      </c>
      <c r="T114" s="4" t="s">
        <v>3567</v>
      </c>
      <c r="U114" s="4" t="s">
        <v>3567</v>
      </c>
      <c r="V114" s="2" t="s">
        <v>3567</v>
      </c>
      <c r="W114" s="2" t="s">
        <v>3567</v>
      </c>
      <c r="X114" s="2" t="s">
        <v>3567</v>
      </c>
      <c r="Y114" s="2" t="s">
        <v>3567</v>
      </c>
      <c r="Z114" s="57" t="s">
        <v>3567</v>
      </c>
      <c r="AA114" s="2" t="s">
        <v>3567</v>
      </c>
    </row>
    <row r="115" spans="1:27" ht="14.25" customHeight="1">
      <c r="A115" s="4">
        <v>114</v>
      </c>
      <c r="B115" s="2" t="s">
        <v>7020</v>
      </c>
      <c r="C115" s="2" t="str">
        <f>"JBT-0"&amp;(MID(C113,5,3)+1)</f>
        <v>JBT-089</v>
      </c>
      <c r="D115" s="4">
        <v>2</v>
      </c>
      <c r="E115" s="4" t="s">
        <v>17</v>
      </c>
      <c r="F115" s="2" t="s">
        <v>685</v>
      </c>
      <c r="G115" s="2" t="s">
        <v>686</v>
      </c>
      <c r="H115" s="4" t="s">
        <v>2211</v>
      </c>
      <c r="I115" s="2" t="s">
        <v>171</v>
      </c>
      <c r="J115" s="2" t="s">
        <v>12</v>
      </c>
      <c r="K115" s="4">
        <v>130</v>
      </c>
      <c r="L115" s="2" t="s">
        <v>1789</v>
      </c>
      <c r="M115" s="2" t="s">
        <v>685</v>
      </c>
      <c r="N115" s="2" t="s">
        <v>686</v>
      </c>
      <c r="O115" s="4" t="s">
        <v>17</v>
      </c>
      <c r="P115" s="4">
        <v>5</v>
      </c>
      <c r="Q115" s="37" t="s">
        <v>5919</v>
      </c>
      <c r="R115" s="4">
        <v>1110</v>
      </c>
      <c r="S115" s="2" t="s">
        <v>1771</v>
      </c>
      <c r="T115" s="4" t="s">
        <v>17</v>
      </c>
      <c r="U115" s="4">
        <v>1</v>
      </c>
      <c r="V115" s="2" t="s">
        <v>1772</v>
      </c>
      <c r="W115" s="2" t="s">
        <v>2210</v>
      </c>
      <c r="X115" s="2" t="s">
        <v>1773</v>
      </c>
      <c r="Y115" s="2" t="s">
        <v>686</v>
      </c>
      <c r="Z115" s="57" t="s">
        <v>2211</v>
      </c>
      <c r="AA115" s="2" t="s">
        <v>4973</v>
      </c>
    </row>
    <row r="116" spans="1:27" ht="14.25" customHeight="1">
      <c r="A116" s="4">
        <v>115</v>
      </c>
      <c r="B116" s="2" t="s">
        <v>7020</v>
      </c>
      <c r="C116" s="2" t="str">
        <f t="shared" ref="C116" si="10">"JBT-0"&amp;(MID(C115,5,3)+1)</f>
        <v>JBT-090</v>
      </c>
      <c r="D116" s="4">
        <v>2</v>
      </c>
      <c r="E116" s="4" t="s">
        <v>17</v>
      </c>
      <c r="F116" s="2" t="s">
        <v>687</v>
      </c>
      <c r="G116" s="2" t="s">
        <v>688</v>
      </c>
      <c r="H116" s="4" t="s">
        <v>2201</v>
      </c>
      <c r="I116" s="2" t="s">
        <v>173</v>
      </c>
      <c r="J116" s="2" t="s">
        <v>12</v>
      </c>
      <c r="K116" s="4">
        <v>131</v>
      </c>
      <c r="L116" s="2" t="s">
        <v>1792</v>
      </c>
      <c r="M116" s="2" t="s">
        <v>687</v>
      </c>
      <c r="N116" s="2" t="s">
        <v>688</v>
      </c>
      <c r="O116" s="4" t="s">
        <v>17</v>
      </c>
      <c r="P116" s="4">
        <v>5</v>
      </c>
      <c r="Q116" s="37" t="s">
        <v>5920</v>
      </c>
      <c r="R116" s="4" t="s">
        <v>3567</v>
      </c>
      <c r="T116" s="4" t="s">
        <v>3567</v>
      </c>
      <c r="U116" s="4" t="s">
        <v>3567</v>
      </c>
      <c r="V116" s="2" t="s">
        <v>3567</v>
      </c>
      <c r="W116" s="2" t="s">
        <v>3567</v>
      </c>
      <c r="X116" s="2" t="s">
        <v>3567</v>
      </c>
      <c r="Y116" s="2" t="s">
        <v>3567</v>
      </c>
      <c r="Z116" s="57" t="s">
        <v>3567</v>
      </c>
      <c r="AA116" s="2" t="s">
        <v>3567</v>
      </c>
    </row>
    <row r="117" spans="1:27" ht="14.25" customHeight="1">
      <c r="A117" s="4">
        <v>116</v>
      </c>
      <c r="B117" s="2" t="s">
        <v>7020</v>
      </c>
      <c r="C117" s="2" t="str">
        <f>"JBG-"&amp;(MID(C114,5,2)+1)</f>
        <v>JBG-11</v>
      </c>
      <c r="D117" s="4">
        <v>1</v>
      </c>
      <c r="E117" s="4" t="s">
        <v>22</v>
      </c>
      <c r="F117" s="2" t="s">
        <v>6857</v>
      </c>
      <c r="G117" s="2" t="s">
        <v>6857</v>
      </c>
      <c r="H117" s="4" t="s">
        <v>7006</v>
      </c>
      <c r="R117" s="4" t="s">
        <v>3567</v>
      </c>
      <c r="T117" s="4" t="s">
        <v>3567</v>
      </c>
      <c r="U117" s="4" t="s">
        <v>3567</v>
      </c>
      <c r="V117" s="2" t="s">
        <v>3567</v>
      </c>
      <c r="W117" s="2" t="s">
        <v>3567</v>
      </c>
      <c r="X117" s="2" t="s">
        <v>3567</v>
      </c>
      <c r="Y117" s="2" t="s">
        <v>3567</v>
      </c>
      <c r="Z117" s="57" t="s">
        <v>3567</v>
      </c>
      <c r="AA117" s="2" t="s">
        <v>3567</v>
      </c>
    </row>
    <row r="118" spans="1:27" ht="14.25" customHeight="1">
      <c r="A118" s="4">
        <v>117</v>
      </c>
      <c r="B118" s="2" t="s">
        <v>7020</v>
      </c>
      <c r="C118" s="2" t="str">
        <f>"JBT-0"&amp;(MID(C116,5,3)+1)</f>
        <v>JBT-091</v>
      </c>
      <c r="D118" s="4">
        <v>2</v>
      </c>
      <c r="E118" s="4" t="s">
        <v>17</v>
      </c>
      <c r="F118" s="2" t="s">
        <v>693</v>
      </c>
      <c r="G118" s="2" t="s">
        <v>6713</v>
      </c>
      <c r="H118" s="4" t="s">
        <v>6914</v>
      </c>
      <c r="I118" s="2" t="s">
        <v>692</v>
      </c>
      <c r="J118" s="2" t="s">
        <v>12</v>
      </c>
      <c r="K118" s="4">
        <v>134</v>
      </c>
      <c r="L118" s="2" t="s">
        <v>1793</v>
      </c>
      <c r="M118" s="2" t="s">
        <v>693</v>
      </c>
      <c r="N118" s="2" t="s">
        <v>694</v>
      </c>
      <c r="O118" s="4" t="s">
        <v>22</v>
      </c>
      <c r="P118" s="4">
        <v>4</v>
      </c>
      <c r="Q118" s="37" t="s">
        <v>5922</v>
      </c>
      <c r="R118" s="4">
        <v>1060</v>
      </c>
      <c r="S118" s="2" t="s">
        <v>1776</v>
      </c>
      <c r="T118" s="4" t="s">
        <v>17</v>
      </c>
      <c r="U118" s="4">
        <v>1</v>
      </c>
      <c r="V118" s="2" t="s">
        <v>1777</v>
      </c>
      <c r="W118" s="2" t="s">
        <v>2176</v>
      </c>
      <c r="X118" s="2" t="s">
        <v>1778</v>
      </c>
      <c r="Y118" s="2" t="s">
        <v>2177</v>
      </c>
      <c r="Z118" s="57" t="s">
        <v>2162</v>
      </c>
      <c r="AA118" s="2" t="s">
        <v>4974</v>
      </c>
    </row>
    <row r="119" spans="1:27" ht="14.25" customHeight="1">
      <c r="A119" s="4">
        <v>118</v>
      </c>
      <c r="B119" s="2" t="s">
        <v>7020</v>
      </c>
      <c r="C119" s="2" t="str">
        <f t="shared" ref="C119:C120" si="11">"JBT-0"&amp;(MID(C118,5,3)+1)</f>
        <v>JBT-092</v>
      </c>
      <c r="D119" s="4">
        <v>2</v>
      </c>
      <c r="E119" s="4" t="s">
        <v>22</v>
      </c>
      <c r="F119" s="2" t="s">
        <v>695</v>
      </c>
      <c r="G119" s="2" t="s">
        <v>696</v>
      </c>
      <c r="H119" s="4" t="s">
        <v>6914</v>
      </c>
      <c r="I119" s="2" t="s">
        <v>180</v>
      </c>
      <c r="J119" s="2" t="s">
        <v>12</v>
      </c>
      <c r="K119" s="4">
        <v>135</v>
      </c>
      <c r="L119" s="2" t="s">
        <v>1794</v>
      </c>
      <c r="M119" s="2" t="s">
        <v>695</v>
      </c>
      <c r="N119" s="2" t="s">
        <v>696</v>
      </c>
      <c r="O119" s="4" t="s">
        <v>22</v>
      </c>
      <c r="P119" s="4">
        <v>4</v>
      </c>
      <c r="Q119" s="37" t="s">
        <v>5923</v>
      </c>
      <c r="R119" s="4">
        <v>1050</v>
      </c>
      <c r="S119" s="2" t="s">
        <v>1780</v>
      </c>
      <c r="T119" s="4" t="s">
        <v>22</v>
      </c>
      <c r="U119" s="4">
        <v>1</v>
      </c>
      <c r="V119" s="2" t="s">
        <v>1781</v>
      </c>
      <c r="W119" s="2" t="s">
        <v>2168</v>
      </c>
      <c r="X119" s="2" t="s">
        <v>2169</v>
      </c>
      <c r="Y119" s="2" t="s">
        <v>2170</v>
      </c>
      <c r="Z119" s="57" t="s">
        <v>2162</v>
      </c>
      <c r="AA119" s="2" t="s">
        <v>4975</v>
      </c>
    </row>
    <row r="120" spans="1:27" ht="14.25" customHeight="1">
      <c r="A120" s="4">
        <v>119</v>
      </c>
      <c r="B120" s="2" t="s">
        <v>7020</v>
      </c>
      <c r="C120" s="2" t="str">
        <f t="shared" si="11"/>
        <v>JBT-093</v>
      </c>
      <c r="D120" s="4">
        <v>2</v>
      </c>
      <c r="E120" s="4" t="s">
        <v>17</v>
      </c>
      <c r="F120" s="2" t="s">
        <v>697</v>
      </c>
      <c r="G120" s="2" t="s">
        <v>698</v>
      </c>
      <c r="H120" s="4" t="s">
        <v>6914</v>
      </c>
      <c r="I120" s="2" t="s">
        <v>182</v>
      </c>
      <c r="J120" s="2" t="s">
        <v>12</v>
      </c>
      <c r="K120" s="4">
        <v>136</v>
      </c>
      <c r="L120" s="2" t="s">
        <v>1795</v>
      </c>
      <c r="M120" s="2" t="s">
        <v>697</v>
      </c>
      <c r="N120" s="2" t="s">
        <v>698</v>
      </c>
      <c r="O120" s="4" t="s">
        <v>17</v>
      </c>
      <c r="P120" s="4">
        <v>4</v>
      </c>
      <c r="Q120" s="37" t="s">
        <v>5924</v>
      </c>
      <c r="R120" s="4" t="s">
        <v>3567</v>
      </c>
      <c r="T120" s="4" t="s">
        <v>3567</v>
      </c>
      <c r="U120" s="4" t="s">
        <v>3567</v>
      </c>
      <c r="V120" s="2" t="s">
        <v>3567</v>
      </c>
      <c r="W120" s="2" t="s">
        <v>3567</v>
      </c>
      <c r="X120" s="2" t="s">
        <v>3567</v>
      </c>
      <c r="Y120" s="2" t="s">
        <v>3567</v>
      </c>
      <c r="Z120" s="57" t="s">
        <v>3567</v>
      </c>
      <c r="AA120" s="2" t="s">
        <v>3567</v>
      </c>
    </row>
    <row r="121" spans="1:27" ht="14.25" customHeight="1">
      <c r="A121" s="4">
        <v>120</v>
      </c>
      <c r="B121" s="2" t="s">
        <v>7020</v>
      </c>
      <c r="C121" s="2" t="str">
        <f>"JBG-"&amp;(MID(C117,5,2)+1)</f>
        <v>JBG-12</v>
      </c>
      <c r="D121" s="4">
        <v>1</v>
      </c>
      <c r="E121" s="4" t="s">
        <v>17</v>
      </c>
      <c r="F121" s="2" t="s">
        <v>6597</v>
      </c>
      <c r="G121" s="2" t="s">
        <v>1299</v>
      </c>
      <c r="H121" s="4" t="s">
        <v>7006</v>
      </c>
      <c r="I121" s="2" t="s">
        <v>205</v>
      </c>
      <c r="J121" s="2" t="s">
        <v>20</v>
      </c>
      <c r="K121" s="4">
        <v>255</v>
      </c>
      <c r="L121" s="2" t="s">
        <v>2077</v>
      </c>
      <c r="M121" s="2" t="s">
        <v>1298</v>
      </c>
      <c r="N121" s="2" t="s">
        <v>1299</v>
      </c>
      <c r="O121" s="4" t="s">
        <v>17</v>
      </c>
      <c r="P121" s="4">
        <v>4</v>
      </c>
      <c r="Q121" s="37" t="s">
        <v>6017</v>
      </c>
      <c r="R121" s="4" t="s">
        <v>3567</v>
      </c>
      <c r="T121" s="4" t="s">
        <v>3567</v>
      </c>
      <c r="U121" s="4" t="s">
        <v>3567</v>
      </c>
      <c r="V121" s="2" t="s">
        <v>3567</v>
      </c>
      <c r="W121" s="2" t="s">
        <v>3567</v>
      </c>
      <c r="X121" s="2" t="s">
        <v>3567</v>
      </c>
      <c r="Y121" s="2" t="s">
        <v>3567</v>
      </c>
      <c r="Z121" s="57" t="s">
        <v>3567</v>
      </c>
      <c r="AA121" s="2" t="s">
        <v>3567</v>
      </c>
    </row>
    <row r="122" spans="1:27" ht="14.25" customHeight="1">
      <c r="A122" s="4">
        <v>121</v>
      </c>
      <c r="B122" s="2" t="s">
        <v>7020</v>
      </c>
      <c r="C122" s="2" t="str">
        <f>"JBT-0"&amp;(MID(C120,5,3)+1)</f>
        <v>JBT-094</v>
      </c>
      <c r="D122" s="4">
        <v>2</v>
      </c>
      <c r="E122" s="4" t="s">
        <v>17</v>
      </c>
      <c r="F122" s="2" t="s">
        <v>209</v>
      </c>
      <c r="G122" s="2" t="s">
        <v>5255</v>
      </c>
      <c r="H122" s="4" t="s">
        <v>6914</v>
      </c>
      <c r="I122" s="2" t="s">
        <v>208</v>
      </c>
      <c r="J122" s="2" t="s">
        <v>12</v>
      </c>
      <c r="K122" s="4">
        <v>257</v>
      </c>
      <c r="L122" s="2" t="s">
        <v>1816</v>
      </c>
      <c r="M122" s="2" t="s">
        <v>209</v>
      </c>
      <c r="N122" s="2" t="s">
        <v>5255</v>
      </c>
      <c r="O122" s="4" t="s">
        <v>17</v>
      </c>
      <c r="P122" s="4">
        <v>5</v>
      </c>
      <c r="Q122" s="37" t="s">
        <v>6018</v>
      </c>
      <c r="R122" s="4" t="s">
        <v>3567</v>
      </c>
      <c r="T122" s="4" t="s">
        <v>3567</v>
      </c>
      <c r="U122" s="4" t="s">
        <v>3567</v>
      </c>
      <c r="V122" s="2" t="s">
        <v>3567</v>
      </c>
      <c r="W122" s="2" t="s">
        <v>3567</v>
      </c>
      <c r="X122" s="2" t="s">
        <v>3567</v>
      </c>
      <c r="Y122" s="2" t="s">
        <v>3567</v>
      </c>
      <c r="Z122" s="57" t="s">
        <v>3567</v>
      </c>
      <c r="AA122" s="2" t="s">
        <v>3567</v>
      </c>
    </row>
    <row r="123" spans="1:27" ht="14.25" customHeight="1">
      <c r="A123" s="4">
        <v>122</v>
      </c>
      <c r="B123" s="2" t="s">
        <v>7020</v>
      </c>
      <c r="C123" s="2" t="str">
        <f t="shared" ref="C123:C125" si="12">"JBT-0"&amp;(MID(C122,5,3)+1)</f>
        <v>JBT-095</v>
      </c>
      <c r="D123" s="4">
        <v>2</v>
      </c>
      <c r="E123" s="4" t="s">
        <v>17</v>
      </c>
      <c r="F123" s="2" t="s">
        <v>213</v>
      </c>
      <c r="G123" s="2" t="s">
        <v>5257</v>
      </c>
      <c r="H123" s="4" t="s">
        <v>6914</v>
      </c>
      <c r="I123" s="2" t="s">
        <v>212</v>
      </c>
      <c r="J123" s="2" t="s">
        <v>12</v>
      </c>
      <c r="K123" s="4">
        <v>258</v>
      </c>
      <c r="L123" s="2" t="s">
        <v>1818</v>
      </c>
      <c r="M123" s="2" t="s">
        <v>213</v>
      </c>
      <c r="N123" s="2" t="s">
        <v>5257</v>
      </c>
      <c r="O123" s="4" t="s">
        <v>17</v>
      </c>
      <c r="P123" s="4">
        <v>5</v>
      </c>
      <c r="Q123" s="37" t="s">
        <v>6019</v>
      </c>
      <c r="R123" s="4" t="s">
        <v>3567</v>
      </c>
      <c r="T123" s="4" t="s">
        <v>3567</v>
      </c>
      <c r="U123" s="4" t="s">
        <v>3567</v>
      </c>
      <c r="V123" s="2" t="s">
        <v>3567</v>
      </c>
      <c r="W123" s="2" t="s">
        <v>3567</v>
      </c>
      <c r="X123" s="2" t="s">
        <v>3567</v>
      </c>
      <c r="Y123" s="2" t="s">
        <v>3567</v>
      </c>
      <c r="Z123" s="57" t="s">
        <v>3567</v>
      </c>
      <c r="AA123" s="2" t="s">
        <v>3567</v>
      </c>
    </row>
    <row r="124" spans="1:27" ht="14.25" customHeight="1">
      <c r="A124" s="4">
        <v>123</v>
      </c>
      <c r="B124" s="2" t="s">
        <v>7020</v>
      </c>
      <c r="C124" s="2" t="str">
        <f t="shared" si="12"/>
        <v>JBT-096</v>
      </c>
      <c r="D124" s="4">
        <v>2</v>
      </c>
      <c r="E124" s="4" t="s">
        <v>17</v>
      </c>
      <c r="F124" s="2" t="s">
        <v>216</v>
      </c>
      <c r="G124" s="2" t="s">
        <v>1306</v>
      </c>
      <c r="H124" s="4" t="s">
        <v>7012</v>
      </c>
      <c r="I124" s="2" t="s">
        <v>214</v>
      </c>
      <c r="J124" s="2" t="s">
        <v>12</v>
      </c>
      <c r="K124" s="4">
        <v>259</v>
      </c>
      <c r="L124" s="2" t="s">
        <v>1819</v>
      </c>
      <c r="M124" s="2" t="s">
        <v>216</v>
      </c>
      <c r="N124" s="2" t="s">
        <v>1306</v>
      </c>
      <c r="O124" s="4" t="s">
        <v>17</v>
      </c>
      <c r="P124" s="4">
        <v>5</v>
      </c>
      <c r="Q124" s="37" t="s">
        <v>6020</v>
      </c>
      <c r="R124" s="4" t="s">
        <v>3567</v>
      </c>
      <c r="T124" s="4" t="s">
        <v>3567</v>
      </c>
      <c r="U124" s="4" t="s">
        <v>3567</v>
      </c>
      <c r="V124" s="2" t="s">
        <v>3567</v>
      </c>
      <c r="W124" s="2" t="s">
        <v>3567</v>
      </c>
      <c r="X124" s="2" t="s">
        <v>3567</v>
      </c>
      <c r="Y124" s="2" t="s">
        <v>3567</v>
      </c>
      <c r="Z124" s="57" t="s">
        <v>3567</v>
      </c>
      <c r="AA124" s="2" t="s">
        <v>3567</v>
      </c>
    </row>
    <row r="125" spans="1:27" ht="14.25" customHeight="1">
      <c r="A125" s="4">
        <v>124</v>
      </c>
      <c r="B125" s="2" t="s">
        <v>7020</v>
      </c>
      <c r="C125" s="2" t="str">
        <f t="shared" si="12"/>
        <v>JBT-097</v>
      </c>
      <c r="D125" s="4">
        <v>2</v>
      </c>
      <c r="E125" s="4" t="s">
        <v>17</v>
      </c>
      <c r="F125" s="2" t="s">
        <v>219</v>
      </c>
      <c r="G125" s="2" t="s">
        <v>1308</v>
      </c>
      <c r="H125" s="4" t="s">
        <v>2146</v>
      </c>
      <c r="I125" s="2" t="s">
        <v>1307</v>
      </c>
      <c r="J125" s="2" t="s">
        <v>12</v>
      </c>
      <c r="K125" s="4">
        <v>260</v>
      </c>
      <c r="L125" s="2" t="s">
        <v>1820</v>
      </c>
      <c r="M125" s="2" t="s">
        <v>219</v>
      </c>
      <c r="N125" s="2" t="s">
        <v>1308</v>
      </c>
      <c r="O125" s="4" t="s">
        <v>17</v>
      </c>
      <c r="P125" s="4">
        <v>5</v>
      </c>
      <c r="Q125" s="37" t="s">
        <v>6021</v>
      </c>
      <c r="R125" s="4" t="s">
        <v>3567</v>
      </c>
      <c r="T125" s="4" t="s">
        <v>3567</v>
      </c>
      <c r="U125" s="4" t="s">
        <v>3567</v>
      </c>
      <c r="V125" s="2" t="s">
        <v>3567</v>
      </c>
      <c r="W125" s="2" t="s">
        <v>3567</v>
      </c>
      <c r="X125" s="2" t="s">
        <v>3567</v>
      </c>
      <c r="Y125" s="2" t="s">
        <v>3567</v>
      </c>
      <c r="Z125" s="57" t="s">
        <v>3567</v>
      </c>
      <c r="AA125" s="2" t="s">
        <v>3567</v>
      </c>
    </row>
    <row r="126" spans="1:27" ht="14.25" customHeight="1">
      <c r="A126" s="4">
        <v>125</v>
      </c>
      <c r="B126" s="2" t="s">
        <v>7020</v>
      </c>
      <c r="C126" s="2" t="str">
        <f>"JBG-"&amp;(MID(C121,5,2)+1)</f>
        <v>JBG-13</v>
      </c>
      <c r="D126" s="4">
        <v>1</v>
      </c>
      <c r="E126" s="4" t="s">
        <v>17</v>
      </c>
      <c r="F126" s="2" t="s">
        <v>6598</v>
      </c>
      <c r="G126" s="2" t="s">
        <v>1310</v>
      </c>
      <c r="H126" s="4" t="s">
        <v>7006</v>
      </c>
      <c r="I126" s="2" t="s">
        <v>220</v>
      </c>
      <c r="J126" s="2" t="s">
        <v>20</v>
      </c>
      <c r="K126" s="4">
        <v>261</v>
      </c>
      <c r="L126" s="2" t="s">
        <v>2078</v>
      </c>
      <c r="M126" s="2" t="s">
        <v>1309</v>
      </c>
      <c r="N126" s="2" t="s">
        <v>1310</v>
      </c>
      <c r="O126" s="4" t="s">
        <v>17</v>
      </c>
      <c r="P126" s="4">
        <v>4</v>
      </c>
      <c r="Q126" s="37" t="s">
        <v>6022</v>
      </c>
      <c r="R126" s="4" t="s">
        <v>3567</v>
      </c>
      <c r="T126" s="4" t="s">
        <v>3567</v>
      </c>
      <c r="U126" s="4" t="s">
        <v>3567</v>
      </c>
      <c r="V126" s="2" t="s">
        <v>3567</v>
      </c>
      <c r="W126" s="2" t="s">
        <v>3567</v>
      </c>
      <c r="X126" s="2" t="s">
        <v>3567</v>
      </c>
      <c r="Y126" s="2" t="s">
        <v>3567</v>
      </c>
      <c r="Z126" s="57" t="s">
        <v>3567</v>
      </c>
      <c r="AA126" s="2" t="s">
        <v>3567</v>
      </c>
    </row>
    <row r="127" spans="1:27" ht="14.25" customHeight="1">
      <c r="A127" s="4">
        <v>126</v>
      </c>
      <c r="B127" s="2" t="s">
        <v>7020</v>
      </c>
      <c r="C127" s="2" t="str">
        <f>"JBT-0"&amp;(MID(C125,5,3)+1)</f>
        <v>JBT-098</v>
      </c>
      <c r="D127" s="4">
        <v>2</v>
      </c>
      <c r="E127" s="4" t="s">
        <v>17</v>
      </c>
      <c r="F127" s="2" t="s">
        <v>209</v>
      </c>
      <c r="G127" s="2" t="s">
        <v>210</v>
      </c>
      <c r="H127" s="4" t="s">
        <v>6914</v>
      </c>
      <c r="I127" s="2" t="s">
        <v>208</v>
      </c>
      <c r="J127" s="2" t="s">
        <v>12</v>
      </c>
      <c r="K127" s="4">
        <v>263</v>
      </c>
      <c r="L127" s="2" t="s">
        <v>1821</v>
      </c>
      <c r="M127" s="2" t="s">
        <v>209</v>
      </c>
      <c r="N127" s="2" t="s">
        <v>210</v>
      </c>
      <c r="O127" s="4" t="s">
        <v>17</v>
      </c>
      <c r="P127" s="4">
        <v>5</v>
      </c>
      <c r="Q127" s="37" t="s">
        <v>6023</v>
      </c>
      <c r="R127" s="4" t="s">
        <v>3567</v>
      </c>
      <c r="T127" s="4" t="s">
        <v>3567</v>
      </c>
      <c r="U127" s="4" t="s">
        <v>3567</v>
      </c>
      <c r="V127" s="2" t="s">
        <v>3567</v>
      </c>
      <c r="W127" s="2" t="s">
        <v>3567</v>
      </c>
      <c r="X127" s="2" t="s">
        <v>3567</v>
      </c>
      <c r="Y127" s="2" t="s">
        <v>3567</v>
      </c>
      <c r="Z127" s="57" t="s">
        <v>3567</v>
      </c>
      <c r="AA127" s="2" t="s">
        <v>3567</v>
      </c>
    </row>
    <row r="128" spans="1:27" ht="14.25" customHeight="1">
      <c r="A128" s="4">
        <v>127</v>
      </c>
      <c r="B128" s="2" t="s">
        <v>7020</v>
      </c>
      <c r="C128" s="2" t="str">
        <f t="shared" ref="C128" si="13">"JBT-0"&amp;(MID(C127,5,3)+1)</f>
        <v>JBT-099</v>
      </c>
      <c r="D128" s="4">
        <v>2</v>
      </c>
      <c r="E128" s="4" t="s">
        <v>17</v>
      </c>
      <c r="F128" s="2" t="s">
        <v>213</v>
      </c>
      <c r="G128" s="2" t="s">
        <v>1305</v>
      </c>
      <c r="H128" s="4" t="s">
        <v>6914</v>
      </c>
      <c r="I128" s="2" t="s">
        <v>212</v>
      </c>
      <c r="J128" s="2" t="s">
        <v>12</v>
      </c>
      <c r="K128" s="4">
        <v>264</v>
      </c>
      <c r="L128" s="2" t="s">
        <v>1822</v>
      </c>
      <c r="M128" s="2" t="s">
        <v>213</v>
      </c>
      <c r="N128" s="2" t="s">
        <v>1305</v>
      </c>
      <c r="O128" s="4" t="s">
        <v>17</v>
      </c>
      <c r="P128" s="4">
        <v>5</v>
      </c>
      <c r="Q128" s="37" t="s">
        <v>6024</v>
      </c>
      <c r="R128" s="4" t="s">
        <v>3567</v>
      </c>
      <c r="T128" s="4" t="s">
        <v>3567</v>
      </c>
      <c r="U128" s="4" t="s">
        <v>3567</v>
      </c>
      <c r="V128" s="2" t="s">
        <v>3567</v>
      </c>
      <c r="W128" s="2" t="s">
        <v>3567</v>
      </c>
      <c r="X128" s="2" t="s">
        <v>3567</v>
      </c>
      <c r="Y128" s="2" t="s">
        <v>3567</v>
      </c>
      <c r="Z128" s="57" t="s">
        <v>3567</v>
      </c>
      <c r="AA128" s="2" t="s">
        <v>3567</v>
      </c>
    </row>
    <row r="129" spans="1:27" ht="14.25" customHeight="1">
      <c r="A129" s="4">
        <v>128</v>
      </c>
      <c r="B129" s="2" t="s">
        <v>7020</v>
      </c>
      <c r="C129" s="2" t="str">
        <f>"JBT-"&amp;(MID(C128,5,3)+1)</f>
        <v>JBT-100</v>
      </c>
      <c r="D129" s="4">
        <v>2</v>
      </c>
      <c r="E129" s="4" t="s">
        <v>17</v>
      </c>
      <c r="F129" s="2" t="s">
        <v>216</v>
      </c>
      <c r="G129" s="2" t="s">
        <v>1306</v>
      </c>
      <c r="H129" s="4" t="s">
        <v>7012</v>
      </c>
      <c r="I129" s="2" t="s">
        <v>214</v>
      </c>
      <c r="J129" s="2" t="s">
        <v>12</v>
      </c>
      <c r="K129" s="4">
        <v>265</v>
      </c>
      <c r="L129" s="2" t="s">
        <v>1825</v>
      </c>
      <c r="M129" s="2" t="s">
        <v>216</v>
      </c>
      <c r="N129" s="2" t="s">
        <v>1306</v>
      </c>
      <c r="O129" s="4" t="s">
        <v>17</v>
      </c>
      <c r="P129" s="4">
        <v>5</v>
      </c>
      <c r="Q129" s="37" t="s">
        <v>6025</v>
      </c>
      <c r="R129" s="4" t="s">
        <v>3567</v>
      </c>
      <c r="T129" s="4" t="s">
        <v>3567</v>
      </c>
      <c r="U129" s="4" t="s">
        <v>3567</v>
      </c>
      <c r="V129" s="2" t="s">
        <v>3567</v>
      </c>
      <c r="W129" s="2" t="s">
        <v>3567</v>
      </c>
      <c r="X129" s="2" t="s">
        <v>3567</v>
      </c>
      <c r="Y129" s="2" t="s">
        <v>3567</v>
      </c>
      <c r="Z129" s="57" t="s">
        <v>3567</v>
      </c>
      <c r="AA129" s="2" t="s">
        <v>3567</v>
      </c>
    </row>
    <row r="130" spans="1:27" ht="14.25" customHeight="1">
      <c r="A130" s="4">
        <v>129</v>
      </c>
      <c r="B130" s="2" t="s">
        <v>7020</v>
      </c>
      <c r="C130" s="2" t="str">
        <f>"JBT-"&amp;(MID(C129,5,3)+1)</f>
        <v>JBT-101</v>
      </c>
      <c r="D130" s="4">
        <v>2</v>
      </c>
      <c r="E130" s="4" t="s">
        <v>17</v>
      </c>
      <c r="F130" s="2" t="s">
        <v>219</v>
      </c>
      <c r="G130" s="2" t="s">
        <v>1308</v>
      </c>
      <c r="H130" s="4" t="s">
        <v>2146</v>
      </c>
      <c r="I130" s="2" t="s">
        <v>1307</v>
      </c>
      <c r="J130" s="2" t="s">
        <v>12</v>
      </c>
      <c r="K130" s="4">
        <v>266</v>
      </c>
      <c r="L130" s="2" t="s">
        <v>1828</v>
      </c>
      <c r="M130" s="2" t="s">
        <v>219</v>
      </c>
      <c r="N130" s="2" t="s">
        <v>1308</v>
      </c>
      <c r="O130" s="4" t="s">
        <v>17</v>
      </c>
      <c r="P130" s="4">
        <v>5</v>
      </c>
      <c r="Q130" s="37" t="s">
        <v>6026</v>
      </c>
      <c r="R130" s="4" t="s">
        <v>3567</v>
      </c>
      <c r="T130" s="4" t="s">
        <v>3567</v>
      </c>
      <c r="U130" s="4" t="s">
        <v>3567</v>
      </c>
      <c r="V130" s="2" t="s">
        <v>3567</v>
      </c>
      <c r="W130" s="2" t="s">
        <v>3567</v>
      </c>
      <c r="X130" s="2" t="s">
        <v>3567</v>
      </c>
      <c r="Y130" s="2" t="s">
        <v>3567</v>
      </c>
      <c r="Z130" s="57" t="s">
        <v>3567</v>
      </c>
      <c r="AA130" s="2" t="s">
        <v>3567</v>
      </c>
    </row>
    <row r="131" spans="1:27" ht="14.25" customHeight="1">
      <c r="A131" s="4">
        <v>130</v>
      </c>
      <c r="B131" s="2" t="s">
        <v>7020</v>
      </c>
      <c r="C131" s="2" t="str">
        <f>"JBG-"&amp;(MID(C126,5,2)+1)</f>
        <v>JBG-14</v>
      </c>
      <c r="D131" s="4">
        <v>1</v>
      </c>
      <c r="E131" s="4" t="s">
        <v>71</v>
      </c>
      <c r="F131" s="2" t="s">
        <v>6596</v>
      </c>
      <c r="G131" s="2" t="s">
        <v>5388</v>
      </c>
      <c r="H131" s="4" t="s">
        <v>7006</v>
      </c>
      <c r="I131" s="2" t="s">
        <v>5386</v>
      </c>
      <c r="J131" s="2" t="s">
        <v>20</v>
      </c>
      <c r="K131" s="4">
        <v>338</v>
      </c>
      <c r="L131" s="2" t="s">
        <v>2092</v>
      </c>
      <c r="M131" s="2" t="s">
        <v>5387</v>
      </c>
      <c r="N131" s="2" t="s">
        <v>5388</v>
      </c>
      <c r="O131" s="4" t="s">
        <v>71</v>
      </c>
      <c r="P131" s="4">
        <v>4</v>
      </c>
      <c r="Q131" s="37" t="s">
        <v>6086</v>
      </c>
      <c r="R131" s="4">
        <v>2380</v>
      </c>
      <c r="S131" s="8" t="s">
        <v>4846</v>
      </c>
      <c r="T131" s="4" t="s">
        <v>71</v>
      </c>
      <c r="U131" s="4">
        <v>1</v>
      </c>
      <c r="V131" s="2" t="s">
        <v>2861</v>
      </c>
      <c r="W131" s="2" t="s">
        <v>2862</v>
      </c>
      <c r="X131" s="2" t="s">
        <v>2863</v>
      </c>
      <c r="Y131" s="2" t="s">
        <v>2864</v>
      </c>
      <c r="Z131" s="57">
        <v>0</v>
      </c>
      <c r="AA131" s="2" t="s">
        <v>6437</v>
      </c>
    </row>
    <row r="132" spans="1:27" ht="14.25" customHeight="1">
      <c r="A132" s="4">
        <v>131</v>
      </c>
      <c r="B132" s="2" t="s">
        <v>7020</v>
      </c>
      <c r="C132" s="2" t="str">
        <f>"JBT-"&amp;(MID(C130,5,3)+1)</f>
        <v>JBT-102</v>
      </c>
      <c r="D132" s="4">
        <v>2</v>
      </c>
      <c r="E132" s="4" t="s">
        <v>17</v>
      </c>
      <c r="F132" s="2" t="s">
        <v>867</v>
      </c>
      <c r="G132" s="2" t="s">
        <v>5395</v>
      </c>
      <c r="H132" s="4" t="s">
        <v>2281</v>
      </c>
      <c r="I132" s="2" t="s">
        <v>5394</v>
      </c>
      <c r="J132" s="2" t="s">
        <v>12</v>
      </c>
      <c r="K132" s="4">
        <v>340</v>
      </c>
      <c r="L132" s="2" t="s">
        <v>1924</v>
      </c>
      <c r="M132" s="2" t="s">
        <v>867</v>
      </c>
      <c r="N132" s="2" t="s">
        <v>5395</v>
      </c>
      <c r="O132" s="4" t="s">
        <v>17</v>
      </c>
      <c r="P132" s="4">
        <v>5</v>
      </c>
      <c r="Q132" s="37" t="s">
        <v>6087</v>
      </c>
      <c r="R132" s="4">
        <v>2400</v>
      </c>
      <c r="S132" s="62" t="s">
        <v>6908</v>
      </c>
      <c r="T132" s="4" t="s">
        <v>22</v>
      </c>
      <c r="U132" s="4">
        <v>2</v>
      </c>
      <c r="V132" s="2" t="s">
        <v>2873</v>
      </c>
      <c r="W132" s="2" t="s">
        <v>2862</v>
      </c>
      <c r="X132" s="2" t="s">
        <v>2874</v>
      </c>
      <c r="Y132" s="2" t="s">
        <v>2875</v>
      </c>
      <c r="Z132" s="57" t="s">
        <v>2281</v>
      </c>
      <c r="AA132" s="2" t="s">
        <v>6439</v>
      </c>
    </row>
    <row r="133" spans="1:27" ht="14.25" customHeight="1">
      <c r="A133" s="4">
        <v>132</v>
      </c>
      <c r="B133" s="2" t="s">
        <v>7020</v>
      </c>
      <c r="C133" s="2" t="str">
        <f>"JBT-"&amp;(MID(C132,5,3)+1)</f>
        <v>JBT-103</v>
      </c>
      <c r="D133" s="4">
        <v>2</v>
      </c>
      <c r="E133" s="4" t="s">
        <v>17</v>
      </c>
      <c r="F133" s="2" t="s">
        <v>5397</v>
      </c>
      <c r="G133" s="2" t="s">
        <v>5398</v>
      </c>
      <c r="H133" s="4" t="s">
        <v>2146</v>
      </c>
      <c r="I133" s="2" t="s">
        <v>5396</v>
      </c>
      <c r="J133" s="2" t="s">
        <v>12</v>
      </c>
      <c r="K133" s="4">
        <v>341</v>
      </c>
      <c r="L133" s="2" t="s">
        <v>1925</v>
      </c>
      <c r="M133" s="2" t="s">
        <v>5397</v>
      </c>
      <c r="N133" s="2" t="s">
        <v>5398</v>
      </c>
      <c r="O133" s="4" t="s">
        <v>17</v>
      </c>
      <c r="P133" s="4">
        <v>5</v>
      </c>
      <c r="Q133" s="37" t="s">
        <v>6088</v>
      </c>
      <c r="R133" s="4">
        <v>2410</v>
      </c>
      <c r="S133" s="62" t="s">
        <v>6909</v>
      </c>
      <c r="T133" s="4" t="s">
        <v>17</v>
      </c>
      <c r="U133" s="4">
        <v>2</v>
      </c>
      <c r="V133" s="2" t="s">
        <v>2879</v>
      </c>
      <c r="W133" s="2" t="s">
        <v>2880</v>
      </c>
      <c r="X133" s="2" t="s">
        <v>2881</v>
      </c>
      <c r="Y133" s="2" t="s">
        <v>2882</v>
      </c>
      <c r="Z133" s="57" t="s">
        <v>2146</v>
      </c>
      <c r="AA133" s="2" t="s">
        <v>6440</v>
      </c>
    </row>
    <row r="134" spans="1:27" ht="14.25" customHeight="1">
      <c r="A134" s="4">
        <v>133</v>
      </c>
      <c r="B134" s="2" t="s">
        <v>7020</v>
      </c>
      <c r="C134" s="2" t="str">
        <f>"JBT-"&amp;(MID(C133,5,3)+1)</f>
        <v>JBT-104</v>
      </c>
      <c r="D134" s="4">
        <v>2</v>
      </c>
      <c r="E134" s="4" t="s">
        <v>17</v>
      </c>
      <c r="F134" s="2" t="s">
        <v>5401</v>
      </c>
      <c r="G134" s="2" t="s">
        <v>5402</v>
      </c>
      <c r="H134" s="4" t="s">
        <v>2162</v>
      </c>
      <c r="I134" s="2" t="s">
        <v>5400</v>
      </c>
      <c r="J134" s="2" t="s">
        <v>12</v>
      </c>
      <c r="K134" s="4">
        <v>342</v>
      </c>
      <c r="L134" s="2" t="s">
        <v>1926</v>
      </c>
      <c r="M134" s="2" t="s">
        <v>5401</v>
      </c>
      <c r="N134" s="2" t="s">
        <v>5402</v>
      </c>
      <c r="O134" s="4" t="s">
        <v>17</v>
      </c>
      <c r="P134" s="4">
        <v>5</v>
      </c>
      <c r="Q134" s="37" t="s">
        <v>6610</v>
      </c>
      <c r="R134" s="4">
        <v>2390</v>
      </c>
      <c r="S134" s="62" t="s">
        <v>6907</v>
      </c>
      <c r="T134" s="4" t="s">
        <v>17</v>
      </c>
      <c r="U134" s="4">
        <v>2</v>
      </c>
      <c r="V134" s="2" t="s">
        <v>2868</v>
      </c>
      <c r="W134" s="2" t="s">
        <v>2869</v>
      </c>
      <c r="X134" s="2" t="s">
        <v>2870</v>
      </c>
      <c r="Y134" s="2" t="s">
        <v>2871</v>
      </c>
      <c r="Z134" s="57" t="s">
        <v>2138</v>
      </c>
      <c r="AA134" s="2" t="s">
        <v>6438</v>
      </c>
    </row>
    <row r="135" spans="1:27" ht="14.25" customHeight="1">
      <c r="A135" s="4">
        <v>134</v>
      </c>
      <c r="B135" s="2" t="s">
        <v>7020</v>
      </c>
      <c r="H135" s="4" t="s">
        <v>3567</v>
      </c>
      <c r="I135" s="2" t="s">
        <v>5404</v>
      </c>
      <c r="J135" s="2" t="s">
        <v>20</v>
      </c>
      <c r="K135" s="4">
        <v>343</v>
      </c>
      <c r="M135" s="2" t="s">
        <v>5405</v>
      </c>
      <c r="N135" s="2" t="s">
        <v>5406</v>
      </c>
      <c r="O135" s="4" t="s">
        <v>17</v>
      </c>
      <c r="P135" s="4">
        <v>5</v>
      </c>
      <c r="Q135" s="37" t="s">
        <v>6089</v>
      </c>
      <c r="R135" s="4" t="s">
        <v>3567</v>
      </c>
      <c r="S135" s="62"/>
      <c r="T135" s="4" t="s">
        <v>3567</v>
      </c>
      <c r="U135" s="4" t="s">
        <v>3567</v>
      </c>
      <c r="V135" s="2" t="s">
        <v>3567</v>
      </c>
      <c r="W135" s="2" t="s">
        <v>3567</v>
      </c>
      <c r="X135" s="2" t="s">
        <v>3567</v>
      </c>
      <c r="Y135" s="2" t="s">
        <v>3567</v>
      </c>
      <c r="Z135" s="57" t="s">
        <v>3567</v>
      </c>
      <c r="AA135" s="2" t="s">
        <v>3567</v>
      </c>
    </row>
    <row r="136" spans="1:27" ht="14.25" customHeight="1">
      <c r="A136" s="4">
        <v>135</v>
      </c>
      <c r="B136" s="2" t="s">
        <v>7020</v>
      </c>
      <c r="C136" s="2" t="str">
        <f>"JBT-"&amp;(MID(C134,5,3)+1)</f>
        <v>JBT-105</v>
      </c>
      <c r="D136" s="4">
        <v>2</v>
      </c>
      <c r="E136" s="4" t="s">
        <v>17</v>
      </c>
      <c r="F136" s="2" t="s">
        <v>5410</v>
      </c>
      <c r="G136" s="2" t="s">
        <v>5411</v>
      </c>
      <c r="H136" s="4" t="s">
        <v>6914</v>
      </c>
      <c r="I136" s="2" t="s">
        <v>850</v>
      </c>
      <c r="J136" s="2" t="s">
        <v>12</v>
      </c>
      <c r="K136" s="4">
        <v>345</v>
      </c>
      <c r="L136" s="2" t="s">
        <v>1927</v>
      </c>
      <c r="M136" s="2" t="s">
        <v>5410</v>
      </c>
      <c r="N136" s="2" t="s">
        <v>5411</v>
      </c>
      <c r="O136" s="4" t="s">
        <v>17</v>
      </c>
      <c r="P136" s="4">
        <v>6</v>
      </c>
      <c r="Q136" s="37" t="s">
        <v>6090</v>
      </c>
      <c r="R136" s="4">
        <v>2420</v>
      </c>
      <c r="S136" s="8" t="s">
        <v>6906</v>
      </c>
      <c r="T136" s="4" t="s">
        <v>17</v>
      </c>
      <c r="U136" s="4">
        <v>2</v>
      </c>
      <c r="V136" s="2" t="s">
        <v>2885</v>
      </c>
      <c r="W136" s="2" t="s">
        <v>2886</v>
      </c>
      <c r="X136" s="2" t="s">
        <v>2887</v>
      </c>
      <c r="Y136" s="2" t="s">
        <v>2888</v>
      </c>
      <c r="Z136" s="57" t="s">
        <v>2162</v>
      </c>
      <c r="AA136" s="2" t="s">
        <v>6441</v>
      </c>
    </row>
    <row r="137" spans="1:27" ht="14.25" customHeight="1">
      <c r="A137" s="4">
        <v>136</v>
      </c>
      <c r="B137" s="2" t="s">
        <v>7020</v>
      </c>
      <c r="C137" s="2" t="str">
        <f>"JBG-"&amp;(MID(C131,5,2)+1)</f>
        <v>JBG-15</v>
      </c>
      <c r="D137" s="4">
        <v>1</v>
      </c>
      <c r="E137" s="4" t="s">
        <v>17</v>
      </c>
      <c r="F137" s="2" t="s">
        <v>4861</v>
      </c>
      <c r="G137" s="2" t="s">
        <v>911</v>
      </c>
      <c r="H137" s="4" t="s">
        <v>7006</v>
      </c>
      <c r="I137" s="2" t="s">
        <v>5412</v>
      </c>
      <c r="J137" s="2" t="s">
        <v>20</v>
      </c>
      <c r="K137" s="4">
        <v>346</v>
      </c>
      <c r="L137" s="2" t="s">
        <v>6611</v>
      </c>
      <c r="M137" s="2" t="s">
        <v>327</v>
      </c>
      <c r="N137" s="2" t="s">
        <v>911</v>
      </c>
      <c r="O137" s="4" t="s">
        <v>17</v>
      </c>
      <c r="P137" s="4">
        <v>4</v>
      </c>
      <c r="Q137" s="37" t="s">
        <v>6091</v>
      </c>
      <c r="R137" s="4" t="s">
        <v>3567</v>
      </c>
      <c r="T137" s="4" t="s">
        <v>3567</v>
      </c>
      <c r="U137" s="4" t="s">
        <v>3567</v>
      </c>
      <c r="V137" s="2" t="s">
        <v>3567</v>
      </c>
      <c r="W137" s="2" t="s">
        <v>3567</v>
      </c>
      <c r="X137" s="2" t="s">
        <v>3567</v>
      </c>
      <c r="Y137" s="2" t="s">
        <v>3567</v>
      </c>
      <c r="Z137" s="57" t="s">
        <v>3567</v>
      </c>
      <c r="AA137" s="2" t="s">
        <v>3567</v>
      </c>
    </row>
    <row r="138" spans="1:27" ht="14.25" customHeight="1">
      <c r="A138" s="4">
        <v>137</v>
      </c>
      <c r="B138" s="2" t="s">
        <v>7020</v>
      </c>
      <c r="C138" s="2" t="str">
        <f>"JBT-"&amp;(MID(C136,5,3)+1)</f>
        <v>JBT-106</v>
      </c>
      <c r="D138" s="4">
        <v>2</v>
      </c>
      <c r="E138" s="4" t="s">
        <v>17</v>
      </c>
      <c r="F138" s="2" t="s">
        <v>914</v>
      </c>
      <c r="G138" s="2" t="s">
        <v>5413</v>
      </c>
      <c r="H138" s="4" t="s">
        <v>7008</v>
      </c>
      <c r="I138" s="2" t="s">
        <v>303</v>
      </c>
      <c r="J138" s="2" t="s">
        <v>12</v>
      </c>
      <c r="K138" s="4">
        <v>348</v>
      </c>
      <c r="L138" s="2" t="s">
        <v>1928</v>
      </c>
      <c r="M138" s="2" t="s">
        <v>914</v>
      </c>
      <c r="N138" s="2" t="s">
        <v>5413</v>
      </c>
      <c r="O138" s="4" t="s">
        <v>17</v>
      </c>
      <c r="P138" s="4">
        <v>5</v>
      </c>
      <c r="Q138" s="37" t="s">
        <v>6092</v>
      </c>
      <c r="R138" s="4" t="s">
        <v>3567</v>
      </c>
      <c r="T138" s="4" t="s">
        <v>3567</v>
      </c>
      <c r="U138" s="4" t="s">
        <v>3567</v>
      </c>
      <c r="V138" s="2" t="s">
        <v>3567</v>
      </c>
      <c r="W138" s="2" t="s">
        <v>3567</v>
      </c>
      <c r="X138" s="2" t="s">
        <v>3567</v>
      </c>
      <c r="Y138" s="2" t="s">
        <v>3567</v>
      </c>
      <c r="Z138" s="57" t="s">
        <v>3567</v>
      </c>
      <c r="AA138" s="2" t="s">
        <v>3567</v>
      </c>
    </row>
    <row r="139" spans="1:27" ht="14.25" customHeight="1">
      <c r="A139" s="4">
        <v>138</v>
      </c>
      <c r="B139" s="2" t="s">
        <v>7020</v>
      </c>
      <c r="C139" s="2" t="str">
        <f>"JBT-"&amp;(MID(C138,5,3)+1)</f>
        <v>JBT-107</v>
      </c>
      <c r="D139" s="4">
        <v>2</v>
      </c>
      <c r="E139" s="4" t="s">
        <v>17</v>
      </c>
      <c r="F139" s="2" t="s">
        <v>916</v>
      </c>
      <c r="G139" s="2" t="s">
        <v>5415</v>
      </c>
      <c r="H139" s="4" t="s">
        <v>7008</v>
      </c>
      <c r="I139" s="2" t="s">
        <v>859</v>
      </c>
      <c r="J139" s="2" t="s">
        <v>12</v>
      </c>
      <c r="K139" s="4">
        <v>349</v>
      </c>
      <c r="L139" s="2" t="s">
        <v>1929</v>
      </c>
      <c r="M139" s="2" t="s">
        <v>916</v>
      </c>
      <c r="N139" s="2" t="s">
        <v>5415</v>
      </c>
      <c r="O139" s="4" t="s">
        <v>17</v>
      </c>
      <c r="P139" s="4">
        <v>5</v>
      </c>
      <c r="Q139" s="37" t="s">
        <v>6093</v>
      </c>
      <c r="R139" s="4" t="s">
        <v>3567</v>
      </c>
      <c r="T139" s="4" t="s">
        <v>3567</v>
      </c>
      <c r="U139" s="4" t="s">
        <v>3567</v>
      </c>
      <c r="V139" s="2" t="s">
        <v>3567</v>
      </c>
      <c r="W139" s="2" t="s">
        <v>3567</v>
      </c>
      <c r="X139" s="2" t="s">
        <v>3567</v>
      </c>
      <c r="Y139" s="2" t="s">
        <v>3567</v>
      </c>
      <c r="Z139" s="57" t="s">
        <v>3567</v>
      </c>
      <c r="AA139" s="2" t="s">
        <v>3567</v>
      </c>
    </row>
    <row r="140" spans="1:27" ht="14.25" customHeight="1">
      <c r="A140" s="4">
        <v>139</v>
      </c>
      <c r="B140" s="2" t="s">
        <v>7020</v>
      </c>
      <c r="C140" s="2" t="str">
        <f>"JBT-"&amp;(MID(C139,5,3)+1)</f>
        <v>JBT-108</v>
      </c>
      <c r="D140" s="4">
        <v>2</v>
      </c>
      <c r="E140" s="4" t="s">
        <v>22</v>
      </c>
      <c r="F140" s="2" t="s">
        <v>5417</v>
      </c>
      <c r="G140" s="2" t="s">
        <v>5418</v>
      </c>
      <c r="H140" s="4" t="s">
        <v>7008</v>
      </c>
      <c r="I140" s="2" t="s">
        <v>310</v>
      </c>
      <c r="J140" s="2" t="s">
        <v>12</v>
      </c>
      <c r="K140" s="4">
        <v>350</v>
      </c>
      <c r="L140" s="2" t="s">
        <v>1930</v>
      </c>
      <c r="M140" s="2" t="s">
        <v>5417</v>
      </c>
      <c r="N140" s="2" t="s">
        <v>5418</v>
      </c>
      <c r="O140" s="4" t="s">
        <v>22</v>
      </c>
      <c r="P140" s="4">
        <v>5</v>
      </c>
      <c r="Q140" s="37" t="s">
        <v>6094</v>
      </c>
      <c r="R140" s="4" t="s">
        <v>3567</v>
      </c>
      <c r="T140" s="4" t="s">
        <v>3567</v>
      </c>
      <c r="U140" s="4" t="s">
        <v>3567</v>
      </c>
      <c r="V140" s="2" t="s">
        <v>3567</v>
      </c>
      <c r="W140" s="2" t="s">
        <v>3567</v>
      </c>
      <c r="X140" s="2" t="s">
        <v>3567</v>
      </c>
      <c r="Y140" s="2" t="s">
        <v>3567</v>
      </c>
      <c r="Z140" s="57" t="s">
        <v>3567</v>
      </c>
      <c r="AA140" s="2" t="s">
        <v>3567</v>
      </c>
    </row>
    <row r="141" spans="1:27" ht="14.25" customHeight="1">
      <c r="A141" s="4">
        <v>140</v>
      </c>
      <c r="B141" s="2" t="s">
        <v>7020</v>
      </c>
      <c r="C141" s="2" t="str">
        <f t="shared" ref="C141:C142" si="14">"JBT-"&amp;(MID(C140,5,3)+1)</f>
        <v>JBT-109</v>
      </c>
      <c r="D141" s="4">
        <v>2</v>
      </c>
      <c r="E141" s="4" t="s">
        <v>22</v>
      </c>
      <c r="F141" s="2" t="s">
        <v>5419</v>
      </c>
      <c r="G141" s="2" t="s">
        <v>921</v>
      </c>
      <c r="H141" s="4" t="s">
        <v>7008</v>
      </c>
      <c r="I141" s="2" t="s">
        <v>312</v>
      </c>
      <c r="J141" s="2" t="s">
        <v>12</v>
      </c>
      <c r="K141" s="4">
        <v>351</v>
      </c>
      <c r="L141" s="2" t="s">
        <v>1931</v>
      </c>
      <c r="M141" s="2" t="s">
        <v>5419</v>
      </c>
      <c r="N141" s="2" t="s">
        <v>921</v>
      </c>
      <c r="O141" s="4" t="s">
        <v>22</v>
      </c>
      <c r="P141" s="4">
        <v>5</v>
      </c>
      <c r="Q141" s="37" t="s">
        <v>6095</v>
      </c>
      <c r="R141" s="4" t="s">
        <v>3567</v>
      </c>
      <c r="T141" s="4" t="s">
        <v>3567</v>
      </c>
      <c r="U141" s="4" t="s">
        <v>3567</v>
      </c>
      <c r="V141" s="2" t="s">
        <v>3567</v>
      </c>
      <c r="W141" s="2" t="s">
        <v>3567</v>
      </c>
      <c r="X141" s="2" t="s">
        <v>3567</v>
      </c>
      <c r="Y141" s="2" t="s">
        <v>3567</v>
      </c>
      <c r="Z141" s="57" t="s">
        <v>3567</v>
      </c>
      <c r="AA141" s="2" t="s">
        <v>3567</v>
      </c>
    </row>
    <row r="142" spans="1:27" ht="14.25" customHeight="1">
      <c r="A142" s="4">
        <v>141</v>
      </c>
      <c r="B142" s="2" t="s">
        <v>7020</v>
      </c>
      <c r="C142" s="2" t="str">
        <f t="shared" si="14"/>
        <v>JBT-110</v>
      </c>
      <c r="D142" s="4">
        <v>2</v>
      </c>
      <c r="E142" s="4" t="s">
        <v>17</v>
      </c>
      <c r="F142" s="2" t="s">
        <v>5420</v>
      </c>
      <c r="G142" s="2" t="s">
        <v>5421</v>
      </c>
      <c r="H142" s="4" t="s">
        <v>7008</v>
      </c>
      <c r="I142" s="2" t="s">
        <v>314</v>
      </c>
      <c r="J142" s="2" t="s">
        <v>12</v>
      </c>
      <c r="K142" s="4">
        <v>352</v>
      </c>
      <c r="L142" s="2" t="s">
        <v>1932</v>
      </c>
      <c r="M142" s="2" t="s">
        <v>5420</v>
      </c>
      <c r="N142" s="2" t="s">
        <v>5421</v>
      </c>
      <c r="O142" s="4" t="s">
        <v>17</v>
      </c>
      <c r="P142" s="4">
        <v>5</v>
      </c>
      <c r="Q142" s="37" t="s">
        <v>6096</v>
      </c>
      <c r="R142" s="4" t="s">
        <v>3567</v>
      </c>
      <c r="T142" s="4" t="s">
        <v>3567</v>
      </c>
      <c r="U142" s="4" t="s">
        <v>3567</v>
      </c>
      <c r="V142" s="2" t="s">
        <v>3567</v>
      </c>
      <c r="W142" s="2" t="s">
        <v>3567</v>
      </c>
      <c r="X142" s="2" t="s">
        <v>3567</v>
      </c>
      <c r="Y142" s="2" t="s">
        <v>3567</v>
      </c>
      <c r="Z142" s="57" t="s">
        <v>3567</v>
      </c>
      <c r="AA142" s="2" t="s">
        <v>3567</v>
      </c>
    </row>
    <row r="143" spans="1:27" ht="14.25" customHeight="1">
      <c r="A143" s="4">
        <v>142</v>
      </c>
      <c r="B143" s="2" t="s">
        <v>7020</v>
      </c>
      <c r="C143" s="2" t="str">
        <f>"JBG-"&amp;(MID(C137,5,2)+1)</f>
        <v>JBG-16</v>
      </c>
      <c r="D143" s="4">
        <v>1</v>
      </c>
      <c r="E143" s="4" t="s">
        <v>71</v>
      </c>
      <c r="F143" s="2" t="s">
        <v>6599</v>
      </c>
      <c r="G143" s="2" t="s">
        <v>925</v>
      </c>
      <c r="H143" s="4" t="s">
        <v>7006</v>
      </c>
      <c r="I143" s="2" t="s">
        <v>5422</v>
      </c>
      <c r="J143" s="2" t="s">
        <v>20</v>
      </c>
      <c r="K143" s="4">
        <v>353</v>
      </c>
      <c r="L143" s="2" t="s">
        <v>6612</v>
      </c>
      <c r="M143" s="2" t="s">
        <v>924</v>
      </c>
      <c r="N143" s="2" t="s">
        <v>925</v>
      </c>
      <c r="O143" s="4" t="s">
        <v>71</v>
      </c>
      <c r="P143" s="4">
        <v>5</v>
      </c>
      <c r="Q143" s="37" t="s">
        <v>6097</v>
      </c>
      <c r="R143" s="4" t="s">
        <v>3567</v>
      </c>
      <c r="T143" s="4" t="s">
        <v>3567</v>
      </c>
      <c r="U143" s="4" t="s">
        <v>3567</v>
      </c>
      <c r="V143" s="2" t="s">
        <v>3567</v>
      </c>
      <c r="W143" s="2" t="s">
        <v>3567</v>
      </c>
      <c r="X143" s="2" t="s">
        <v>3567</v>
      </c>
      <c r="Y143" s="2" t="s">
        <v>3567</v>
      </c>
      <c r="Z143" s="57" t="s">
        <v>3567</v>
      </c>
      <c r="AA143" s="2" t="s">
        <v>3567</v>
      </c>
    </row>
    <row r="144" spans="1:27" ht="14.25" customHeight="1">
      <c r="A144" s="4">
        <v>143</v>
      </c>
      <c r="B144" s="2" t="s">
        <v>7020</v>
      </c>
      <c r="C144" s="2" t="str">
        <f>"JBT-"&amp;(MID(C142,5,3)+1)</f>
        <v>JBT-111</v>
      </c>
      <c r="D144" s="4">
        <v>2</v>
      </c>
      <c r="E144" s="4" t="s">
        <v>22</v>
      </c>
      <c r="F144" s="2" t="s">
        <v>928</v>
      </c>
      <c r="G144" s="2" t="s">
        <v>929</v>
      </c>
      <c r="H144" s="4" t="s">
        <v>6914</v>
      </c>
      <c r="I144" s="2" t="s">
        <v>80</v>
      </c>
      <c r="J144" s="2" t="s">
        <v>12</v>
      </c>
      <c r="K144" s="4">
        <v>355</v>
      </c>
      <c r="L144" s="2" t="s">
        <v>1933</v>
      </c>
      <c r="M144" s="2" t="s">
        <v>928</v>
      </c>
      <c r="N144" s="2" t="s">
        <v>929</v>
      </c>
      <c r="O144" s="4" t="s">
        <v>22</v>
      </c>
      <c r="P144" s="4">
        <v>6</v>
      </c>
      <c r="Q144" s="37" t="s">
        <v>6098</v>
      </c>
      <c r="R144" s="4" t="s">
        <v>3567</v>
      </c>
      <c r="T144" s="4" t="s">
        <v>3567</v>
      </c>
      <c r="U144" s="4" t="s">
        <v>3567</v>
      </c>
      <c r="V144" s="2" t="s">
        <v>3567</v>
      </c>
      <c r="W144" s="2" t="s">
        <v>3567</v>
      </c>
      <c r="X144" s="2" t="s">
        <v>3567</v>
      </c>
      <c r="Y144" s="2" t="s">
        <v>3567</v>
      </c>
      <c r="Z144" s="57" t="s">
        <v>3567</v>
      </c>
      <c r="AA144" s="2" t="s">
        <v>3567</v>
      </c>
    </row>
    <row r="145" spans="1:27" ht="14.25" customHeight="1">
      <c r="A145" s="4">
        <v>144</v>
      </c>
      <c r="B145" s="2" t="s">
        <v>7020</v>
      </c>
      <c r="C145" s="2" t="str">
        <f>"JBT-"&amp;(MID(C144,5,3)+1)</f>
        <v>JBT-112</v>
      </c>
      <c r="D145" s="4">
        <v>2</v>
      </c>
      <c r="E145" s="4" t="s">
        <v>17</v>
      </c>
      <c r="F145" s="2" t="s">
        <v>930</v>
      </c>
      <c r="G145" s="2" t="s">
        <v>931</v>
      </c>
      <c r="H145" s="4" t="s">
        <v>2146</v>
      </c>
      <c r="I145" s="2" t="s">
        <v>82</v>
      </c>
      <c r="J145" s="2" t="s">
        <v>12</v>
      </c>
      <c r="K145" s="4">
        <v>356</v>
      </c>
      <c r="L145" s="2" t="s">
        <v>6613</v>
      </c>
      <c r="M145" s="2" t="s">
        <v>930</v>
      </c>
      <c r="N145" s="2" t="s">
        <v>931</v>
      </c>
      <c r="O145" s="4" t="s">
        <v>17</v>
      </c>
      <c r="P145" s="4">
        <v>6</v>
      </c>
      <c r="Q145" s="37" t="s">
        <v>6099</v>
      </c>
      <c r="R145" s="4" t="s">
        <v>3567</v>
      </c>
      <c r="T145" s="4" t="s">
        <v>3567</v>
      </c>
      <c r="U145" s="4" t="s">
        <v>3567</v>
      </c>
      <c r="V145" s="2" t="s">
        <v>3567</v>
      </c>
      <c r="W145" s="2" t="s">
        <v>3567</v>
      </c>
      <c r="X145" s="2" t="s">
        <v>3567</v>
      </c>
      <c r="Y145" s="2" t="s">
        <v>3567</v>
      </c>
      <c r="Z145" s="57" t="s">
        <v>3567</v>
      </c>
      <c r="AA145" s="2" t="s">
        <v>3567</v>
      </c>
    </row>
    <row r="146" spans="1:27" ht="14.25" customHeight="1">
      <c r="A146" s="4">
        <v>145</v>
      </c>
      <c r="B146" s="2" t="s">
        <v>7020</v>
      </c>
      <c r="C146" s="2" t="str">
        <f>"JBT-"&amp;(MID(C145,5,3)+1)</f>
        <v>JBT-113</v>
      </c>
      <c r="D146" s="4">
        <v>2</v>
      </c>
      <c r="E146" s="4" t="s">
        <v>17</v>
      </c>
      <c r="F146" s="2" t="s">
        <v>5424</v>
      </c>
      <c r="G146" s="2" t="s">
        <v>5425</v>
      </c>
      <c r="H146" s="4" t="s">
        <v>6914</v>
      </c>
      <c r="I146" s="2" t="s">
        <v>413</v>
      </c>
      <c r="J146" s="2" t="s">
        <v>12</v>
      </c>
      <c r="K146" s="4">
        <v>357</v>
      </c>
      <c r="L146" s="2" t="s">
        <v>6614</v>
      </c>
      <c r="M146" s="2" t="s">
        <v>5424</v>
      </c>
      <c r="N146" s="2" t="s">
        <v>5425</v>
      </c>
      <c r="O146" s="4" t="s">
        <v>17</v>
      </c>
      <c r="P146" s="4">
        <v>6</v>
      </c>
      <c r="Q146" s="37" t="s">
        <v>6100</v>
      </c>
      <c r="R146" s="4" t="s">
        <v>3567</v>
      </c>
      <c r="T146" s="4" t="s">
        <v>3567</v>
      </c>
      <c r="U146" s="4" t="s">
        <v>3567</v>
      </c>
      <c r="V146" s="2" t="s">
        <v>3567</v>
      </c>
      <c r="W146" s="2" t="s">
        <v>3567</v>
      </c>
      <c r="X146" s="2" t="s">
        <v>3567</v>
      </c>
      <c r="Y146" s="2" t="s">
        <v>3567</v>
      </c>
      <c r="Z146" s="57" t="s">
        <v>3567</v>
      </c>
      <c r="AA146" s="2" t="s">
        <v>3567</v>
      </c>
    </row>
    <row r="147" spans="1:27" ht="14.25" customHeight="1">
      <c r="A147" s="4">
        <v>146</v>
      </c>
      <c r="B147" s="2" t="s">
        <v>7020</v>
      </c>
      <c r="C147" s="2" t="str">
        <f t="shared" ref="C147:C151" si="15">"JBT-"&amp;(MID(C146,5,3)+1)</f>
        <v>JBT-114</v>
      </c>
      <c r="D147" s="4">
        <v>2</v>
      </c>
      <c r="E147" s="4" t="s">
        <v>17</v>
      </c>
      <c r="F147" s="2" t="s">
        <v>1351</v>
      </c>
      <c r="G147" s="2" t="s">
        <v>1352</v>
      </c>
      <c r="H147" s="4" t="s">
        <v>6914</v>
      </c>
      <c r="I147" s="2" t="s">
        <v>85</v>
      </c>
      <c r="J147" s="2" t="s">
        <v>12</v>
      </c>
      <c r="K147" s="4">
        <v>358</v>
      </c>
      <c r="L147" s="2" t="s">
        <v>6615</v>
      </c>
      <c r="M147" s="2" t="s">
        <v>1351</v>
      </c>
      <c r="N147" s="2" t="s">
        <v>1352</v>
      </c>
      <c r="O147" s="4" t="s">
        <v>17</v>
      </c>
      <c r="P147" s="4">
        <v>6</v>
      </c>
      <c r="Q147" s="37" t="s">
        <v>6101</v>
      </c>
      <c r="R147" s="4" t="s">
        <v>3567</v>
      </c>
      <c r="T147" s="4" t="s">
        <v>3567</v>
      </c>
      <c r="U147" s="4" t="s">
        <v>3567</v>
      </c>
      <c r="V147" s="2" t="s">
        <v>3567</v>
      </c>
      <c r="W147" s="2" t="s">
        <v>3567</v>
      </c>
      <c r="X147" s="2" t="s">
        <v>3567</v>
      </c>
      <c r="Y147" s="2" t="s">
        <v>3567</v>
      </c>
      <c r="Z147" s="57" t="s">
        <v>3567</v>
      </c>
      <c r="AA147" s="2" t="s">
        <v>3567</v>
      </c>
    </row>
    <row r="148" spans="1:27" ht="14.25" customHeight="1">
      <c r="A148" s="4">
        <v>147</v>
      </c>
      <c r="B148" s="2" t="s">
        <v>7020</v>
      </c>
      <c r="C148" s="2" t="str">
        <f t="shared" si="15"/>
        <v>JBT-115</v>
      </c>
      <c r="D148" s="4">
        <v>2</v>
      </c>
      <c r="E148" s="4" t="s">
        <v>17</v>
      </c>
      <c r="F148" s="2" t="s">
        <v>932</v>
      </c>
      <c r="G148" s="2" t="s">
        <v>933</v>
      </c>
      <c r="H148" s="4" t="s">
        <v>2201</v>
      </c>
      <c r="I148" s="2" t="s">
        <v>87</v>
      </c>
      <c r="J148" s="2" t="s">
        <v>12</v>
      </c>
      <c r="K148" s="4">
        <v>359</v>
      </c>
      <c r="L148" s="2" t="s">
        <v>6616</v>
      </c>
      <c r="M148" s="2" t="s">
        <v>932</v>
      </c>
      <c r="N148" s="2" t="s">
        <v>933</v>
      </c>
      <c r="O148" s="4" t="s">
        <v>17</v>
      </c>
      <c r="P148" s="4">
        <v>6</v>
      </c>
      <c r="Q148" s="37" t="s">
        <v>6102</v>
      </c>
      <c r="R148" s="4" t="s">
        <v>3567</v>
      </c>
      <c r="T148" s="4" t="s">
        <v>3567</v>
      </c>
      <c r="U148" s="4" t="s">
        <v>3567</v>
      </c>
      <c r="V148" s="2" t="s">
        <v>3567</v>
      </c>
      <c r="W148" s="2" t="s">
        <v>3567</v>
      </c>
      <c r="X148" s="2" t="s">
        <v>3567</v>
      </c>
      <c r="Y148" s="2" t="s">
        <v>3567</v>
      </c>
      <c r="Z148" s="57" t="s">
        <v>3567</v>
      </c>
      <c r="AA148" s="2" t="s">
        <v>3567</v>
      </c>
    </row>
    <row r="149" spans="1:27" ht="14.25" customHeight="1">
      <c r="A149" s="4">
        <v>148</v>
      </c>
      <c r="B149" s="2" t="s">
        <v>7020</v>
      </c>
      <c r="C149" s="2" t="str">
        <f t="shared" si="15"/>
        <v>JBT-116</v>
      </c>
      <c r="D149" s="4">
        <v>2</v>
      </c>
      <c r="E149" s="4" t="s">
        <v>22</v>
      </c>
      <c r="F149" s="2" t="s">
        <v>934</v>
      </c>
      <c r="G149" s="2" t="s">
        <v>935</v>
      </c>
      <c r="H149" s="4" t="s">
        <v>6914</v>
      </c>
      <c r="I149" s="2" t="s">
        <v>89</v>
      </c>
      <c r="J149" s="2" t="s">
        <v>12</v>
      </c>
      <c r="K149" s="4">
        <v>360</v>
      </c>
      <c r="L149" s="2" t="s">
        <v>6617</v>
      </c>
      <c r="M149" s="2" t="s">
        <v>934</v>
      </c>
      <c r="N149" s="2" t="s">
        <v>935</v>
      </c>
      <c r="O149" s="4" t="s">
        <v>22</v>
      </c>
      <c r="P149" s="4">
        <v>6</v>
      </c>
      <c r="Q149" s="37" t="s">
        <v>6103</v>
      </c>
      <c r="R149" s="4" t="s">
        <v>3567</v>
      </c>
      <c r="T149" s="4" t="s">
        <v>3567</v>
      </c>
      <c r="U149" s="4" t="s">
        <v>3567</v>
      </c>
      <c r="V149" s="2" t="s">
        <v>3567</v>
      </c>
      <c r="W149" s="2" t="s">
        <v>3567</v>
      </c>
      <c r="X149" s="2" t="s">
        <v>3567</v>
      </c>
      <c r="Y149" s="2" t="s">
        <v>3567</v>
      </c>
      <c r="Z149" s="57" t="s">
        <v>3567</v>
      </c>
      <c r="AA149" s="2" t="s">
        <v>3567</v>
      </c>
    </row>
    <row r="150" spans="1:27" ht="14.25" customHeight="1">
      <c r="A150" s="4">
        <v>149</v>
      </c>
      <c r="B150" s="2" t="s">
        <v>7020</v>
      </c>
      <c r="C150" s="2" t="str">
        <f t="shared" si="15"/>
        <v>JBT-117</v>
      </c>
      <c r="D150" s="4">
        <v>2</v>
      </c>
      <c r="E150" s="4" t="s">
        <v>17</v>
      </c>
      <c r="F150" s="2" t="s">
        <v>936</v>
      </c>
      <c r="G150" s="2" t="s">
        <v>5426</v>
      </c>
      <c r="H150" s="4" t="s">
        <v>2201</v>
      </c>
      <c r="I150" s="2" t="s">
        <v>92</v>
      </c>
      <c r="J150" s="2" t="s">
        <v>12</v>
      </c>
      <c r="K150" s="4">
        <v>361</v>
      </c>
      <c r="L150" s="2" t="s">
        <v>6618</v>
      </c>
      <c r="M150" s="2" t="s">
        <v>936</v>
      </c>
      <c r="N150" s="2" t="s">
        <v>5426</v>
      </c>
      <c r="O150" s="4" t="s">
        <v>17</v>
      </c>
      <c r="P150" s="4">
        <v>6</v>
      </c>
      <c r="Q150" s="37" t="s">
        <v>6104</v>
      </c>
      <c r="R150" s="4" t="s">
        <v>3567</v>
      </c>
      <c r="T150" s="4" t="s">
        <v>3567</v>
      </c>
      <c r="U150" s="4" t="s">
        <v>3567</v>
      </c>
      <c r="V150" s="2" t="s">
        <v>3567</v>
      </c>
      <c r="W150" s="2" t="s">
        <v>3567</v>
      </c>
      <c r="X150" s="2" t="s">
        <v>3567</v>
      </c>
      <c r="Y150" s="2" t="s">
        <v>3567</v>
      </c>
      <c r="Z150" s="57" t="s">
        <v>3567</v>
      </c>
      <c r="AA150" s="2" t="s">
        <v>3567</v>
      </c>
    </row>
    <row r="151" spans="1:27" ht="14.25" customHeight="1">
      <c r="A151" s="4">
        <v>150</v>
      </c>
      <c r="B151" s="2" t="s">
        <v>7020</v>
      </c>
      <c r="C151" s="2" t="str">
        <f t="shared" si="15"/>
        <v>JBT-118</v>
      </c>
      <c r="D151" s="4">
        <v>2</v>
      </c>
      <c r="E151" s="4" t="s">
        <v>17</v>
      </c>
      <c r="F151" s="2" t="s">
        <v>938</v>
      </c>
      <c r="G151" s="2" t="s">
        <v>939</v>
      </c>
      <c r="H151" s="4" t="s">
        <v>6914</v>
      </c>
      <c r="I151" s="2" t="s">
        <v>96</v>
      </c>
      <c r="J151" s="2" t="s">
        <v>12</v>
      </c>
      <c r="K151" s="4">
        <v>362</v>
      </c>
      <c r="L151" s="2" t="s">
        <v>6619</v>
      </c>
      <c r="M151" s="2" t="s">
        <v>938</v>
      </c>
      <c r="N151" s="2" t="s">
        <v>939</v>
      </c>
      <c r="O151" s="4" t="s">
        <v>17</v>
      </c>
      <c r="P151" s="4">
        <v>6</v>
      </c>
      <c r="Q151" s="37" t="s">
        <v>6105</v>
      </c>
      <c r="R151" s="4" t="s">
        <v>3567</v>
      </c>
      <c r="T151" s="4" t="s">
        <v>3567</v>
      </c>
      <c r="U151" s="4" t="s">
        <v>3567</v>
      </c>
      <c r="V151" s="2" t="s">
        <v>3567</v>
      </c>
      <c r="W151" s="2" t="s">
        <v>3567</v>
      </c>
      <c r="X151" s="2" t="s">
        <v>3567</v>
      </c>
      <c r="Y151" s="2" t="s">
        <v>3567</v>
      </c>
      <c r="Z151" s="57" t="s">
        <v>3567</v>
      </c>
      <c r="AA151" s="2" t="s">
        <v>3567</v>
      </c>
    </row>
    <row r="152" spans="1:27" ht="14.25" customHeight="1">
      <c r="A152" s="4">
        <v>151</v>
      </c>
      <c r="B152" s="2" t="s">
        <v>7020</v>
      </c>
      <c r="C152" s="2" t="str">
        <f>"JBG-"&amp;(MID(C143,5,2)+1)</f>
        <v>JBG-17</v>
      </c>
      <c r="D152" s="4">
        <v>1</v>
      </c>
      <c r="E152" s="4" t="s">
        <v>17</v>
      </c>
      <c r="F152" s="2" t="s">
        <v>3789</v>
      </c>
      <c r="G152" s="2" t="s">
        <v>6569</v>
      </c>
      <c r="H152" s="4" t="s">
        <v>7006</v>
      </c>
      <c r="I152" s="2" t="s">
        <v>184</v>
      </c>
      <c r="J152" s="2" t="s">
        <v>20</v>
      </c>
      <c r="K152" s="4">
        <v>137</v>
      </c>
      <c r="L152" s="2" t="s">
        <v>2074</v>
      </c>
      <c r="M152" s="2" t="s">
        <v>701</v>
      </c>
      <c r="N152" s="2" t="s">
        <v>702</v>
      </c>
      <c r="O152" s="4" t="s">
        <v>17</v>
      </c>
      <c r="P152" s="4">
        <v>4</v>
      </c>
      <c r="Q152" s="37" t="s">
        <v>5925</v>
      </c>
      <c r="R152" s="4">
        <v>1800</v>
      </c>
      <c r="S152" s="2" t="s">
        <v>1783</v>
      </c>
      <c r="T152" s="4" t="s">
        <v>17</v>
      </c>
      <c r="U152" s="4">
        <v>1</v>
      </c>
      <c r="V152" s="2" t="s">
        <v>1784</v>
      </c>
      <c r="W152" s="2" t="s">
        <v>2582</v>
      </c>
      <c r="X152" s="2" t="s">
        <v>2583</v>
      </c>
      <c r="Y152" s="2" t="s">
        <v>2584</v>
      </c>
      <c r="Z152" s="57">
        <v>0</v>
      </c>
      <c r="AA152" s="2" t="s">
        <v>4976</v>
      </c>
    </row>
    <row r="153" spans="1:27" ht="14.25" customHeight="1">
      <c r="A153" s="4">
        <v>152</v>
      </c>
      <c r="B153" s="2" t="s">
        <v>7020</v>
      </c>
      <c r="C153" s="2" t="str">
        <f>"JBT-"&amp;(MID(C151,5,3)+1)</f>
        <v>JBT-119</v>
      </c>
      <c r="D153" s="4">
        <v>2</v>
      </c>
      <c r="E153" s="4" t="s">
        <v>17</v>
      </c>
      <c r="F153" s="2" t="s">
        <v>703</v>
      </c>
      <c r="G153" s="2" t="s">
        <v>704</v>
      </c>
      <c r="H153" s="4" t="s">
        <v>2138</v>
      </c>
      <c r="I153" s="2" t="s">
        <v>123</v>
      </c>
      <c r="J153" s="2" t="s">
        <v>12</v>
      </c>
      <c r="K153" s="4">
        <v>139</v>
      </c>
      <c r="L153" s="2" t="s">
        <v>1796</v>
      </c>
      <c r="M153" s="2" t="s">
        <v>703</v>
      </c>
      <c r="N153" s="2" t="s">
        <v>704</v>
      </c>
      <c r="O153" s="4" t="s">
        <v>17</v>
      </c>
      <c r="P153" s="4">
        <v>5</v>
      </c>
      <c r="Q153" s="37" t="s">
        <v>5926</v>
      </c>
      <c r="R153" s="4">
        <v>1820</v>
      </c>
      <c r="S153" s="2" t="s">
        <v>1786</v>
      </c>
      <c r="T153" s="4" t="s">
        <v>17</v>
      </c>
      <c r="U153" s="4">
        <v>2</v>
      </c>
      <c r="V153" s="2" t="s">
        <v>2592</v>
      </c>
      <c r="W153" s="2" t="s">
        <v>2593</v>
      </c>
      <c r="X153" s="2" t="s">
        <v>1787</v>
      </c>
      <c r="Y153" s="2" t="s">
        <v>2594</v>
      </c>
      <c r="Z153" s="57" t="s">
        <v>2138</v>
      </c>
      <c r="AA153" s="2" t="s">
        <v>4977</v>
      </c>
    </row>
    <row r="154" spans="1:27" ht="14.25" customHeight="1">
      <c r="A154" s="4">
        <v>153</v>
      </c>
      <c r="B154" s="2" t="s">
        <v>7020</v>
      </c>
      <c r="C154" s="2" t="str">
        <f>C153&amp;"-1"</f>
        <v>JBT-119-1</v>
      </c>
      <c r="D154" s="4">
        <v>3</v>
      </c>
      <c r="E154" s="4" t="s">
        <v>4915</v>
      </c>
      <c r="F154" s="2" t="s">
        <v>6886</v>
      </c>
      <c r="G154" s="2" t="s">
        <v>6887</v>
      </c>
      <c r="H154" s="4" t="s">
        <v>2162</v>
      </c>
      <c r="R154" s="4">
        <v>1830</v>
      </c>
      <c r="S154" s="2" t="s">
        <v>6901</v>
      </c>
      <c r="T154" s="4" t="s">
        <v>17</v>
      </c>
      <c r="U154" s="4">
        <v>2</v>
      </c>
      <c r="V154" s="2" t="s">
        <v>2597</v>
      </c>
      <c r="W154" s="2" t="s">
        <v>2352</v>
      </c>
      <c r="X154" s="2" t="s">
        <v>2362</v>
      </c>
      <c r="Y154" s="2" t="s">
        <v>2598</v>
      </c>
      <c r="Z154" s="57" t="s">
        <v>2162</v>
      </c>
      <c r="AA154" s="2" t="s">
        <v>6405</v>
      </c>
    </row>
    <row r="155" spans="1:27" ht="14.25" customHeight="1">
      <c r="A155" s="4">
        <v>154</v>
      </c>
      <c r="B155" s="2" t="s">
        <v>7020</v>
      </c>
      <c r="C155" s="2" t="str">
        <f>"JBT-"&amp;(MID(C154,5,3)+1)</f>
        <v>JBT-120</v>
      </c>
      <c r="D155" s="4">
        <v>2</v>
      </c>
      <c r="E155" s="4" t="s">
        <v>17</v>
      </c>
      <c r="F155" s="2" t="s">
        <v>706</v>
      </c>
      <c r="G155" s="2" t="s">
        <v>707</v>
      </c>
      <c r="H155" s="4" t="s">
        <v>2138</v>
      </c>
      <c r="I155" s="2" t="s">
        <v>126</v>
      </c>
      <c r="J155" s="2" t="s">
        <v>12</v>
      </c>
      <c r="K155" s="4">
        <v>140</v>
      </c>
      <c r="L155" s="2" t="s">
        <v>1797</v>
      </c>
      <c r="M155" s="2" t="s">
        <v>706</v>
      </c>
      <c r="N155" s="2" t="s">
        <v>707</v>
      </c>
      <c r="O155" s="4" t="s">
        <v>17</v>
      </c>
      <c r="P155" s="4">
        <v>5</v>
      </c>
      <c r="Q155" s="37" t="s">
        <v>5927</v>
      </c>
      <c r="R155" s="4">
        <v>1840</v>
      </c>
      <c r="S155" s="2" t="s">
        <v>6900</v>
      </c>
      <c r="T155" s="4" t="s">
        <v>17</v>
      </c>
      <c r="U155" s="4">
        <v>2</v>
      </c>
      <c r="V155" s="2" t="s">
        <v>2601</v>
      </c>
      <c r="W155" s="2" t="s">
        <v>2602</v>
      </c>
      <c r="X155" s="2" t="s">
        <v>2603</v>
      </c>
      <c r="Y155" s="2" t="s">
        <v>2604</v>
      </c>
      <c r="Z155" s="57" t="s">
        <v>2138</v>
      </c>
      <c r="AA155" s="2" t="s">
        <v>6406</v>
      </c>
    </row>
    <row r="156" spans="1:27" ht="14.25" customHeight="1">
      <c r="A156" s="4">
        <v>155</v>
      </c>
      <c r="B156" s="2" t="s">
        <v>7020</v>
      </c>
      <c r="C156" s="2" t="str">
        <f>C155&amp;"-1"</f>
        <v>JBT-120-1</v>
      </c>
      <c r="D156" s="4">
        <v>3</v>
      </c>
      <c r="E156" s="4" t="s">
        <v>4915</v>
      </c>
      <c r="F156" s="2" t="s">
        <v>6886</v>
      </c>
      <c r="G156" s="2" t="s">
        <v>6887</v>
      </c>
      <c r="H156" s="4" t="s">
        <v>2162</v>
      </c>
      <c r="R156" s="4">
        <v>1850</v>
      </c>
      <c r="S156" s="2" t="s">
        <v>6902</v>
      </c>
      <c r="T156" s="4" t="s">
        <v>17</v>
      </c>
      <c r="U156" s="4">
        <v>3</v>
      </c>
      <c r="V156" s="2" t="s">
        <v>2606</v>
      </c>
      <c r="W156" s="2" t="s">
        <v>2352</v>
      </c>
      <c r="X156" s="2" t="s">
        <v>2362</v>
      </c>
      <c r="Y156" s="2" t="s">
        <v>2607</v>
      </c>
      <c r="Z156" s="57" t="s">
        <v>2162</v>
      </c>
      <c r="AA156" s="2" t="s">
        <v>6407</v>
      </c>
    </row>
    <row r="157" spans="1:27" ht="14.25" customHeight="1">
      <c r="A157" s="4">
        <v>156</v>
      </c>
      <c r="B157" s="2" t="s">
        <v>7020</v>
      </c>
      <c r="C157" s="2" t="str">
        <f t="shared" ref="C157:C159" si="16">"JBT-"&amp;(MID(C156,5,3)+1)</f>
        <v>JBT-121</v>
      </c>
      <c r="D157" s="4">
        <v>2</v>
      </c>
      <c r="E157" s="4" t="s">
        <v>17</v>
      </c>
      <c r="F157" s="2" t="s">
        <v>708</v>
      </c>
      <c r="G157" s="2" t="s">
        <v>709</v>
      </c>
      <c r="H157" s="4" t="s">
        <v>2201</v>
      </c>
      <c r="I157" s="2" t="s">
        <v>129</v>
      </c>
      <c r="J157" s="2" t="s">
        <v>12</v>
      </c>
      <c r="K157" s="4">
        <v>141</v>
      </c>
      <c r="L157" s="2" t="s">
        <v>1798</v>
      </c>
      <c r="M157" s="2" t="s">
        <v>708</v>
      </c>
      <c r="N157" s="2" t="s">
        <v>709</v>
      </c>
      <c r="O157" s="4" t="s">
        <v>17</v>
      </c>
      <c r="P157" s="4">
        <v>5</v>
      </c>
      <c r="Q157" s="37" t="s">
        <v>5928</v>
      </c>
      <c r="R157" s="4">
        <v>1810</v>
      </c>
      <c r="S157" s="2" t="s">
        <v>1790</v>
      </c>
      <c r="T157" s="4" t="s">
        <v>22</v>
      </c>
      <c r="U157" s="4">
        <v>2</v>
      </c>
      <c r="V157" s="2" t="s">
        <v>2588</v>
      </c>
      <c r="W157" s="2" t="s">
        <v>1231</v>
      </c>
      <c r="X157" s="2" t="s">
        <v>1791</v>
      </c>
      <c r="Y157" s="2" t="s">
        <v>2589</v>
      </c>
      <c r="Z157" s="57" t="s">
        <v>2201</v>
      </c>
      <c r="AA157" s="2" t="s">
        <v>4978</v>
      </c>
    </row>
    <row r="158" spans="1:27" ht="14.25" customHeight="1">
      <c r="A158" s="4">
        <v>157</v>
      </c>
      <c r="B158" s="2" t="s">
        <v>7020</v>
      </c>
      <c r="C158" s="2" t="str">
        <f t="shared" si="16"/>
        <v>JBT-122</v>
      </c>
      <c r="D158" s="4">
        <v>2</v>
      </c>
      <c r="E158" s="4" t="s">
        <v>17</v>
      </c>
      <c r="F158" s="2" t="s">
        <v>710</v>
      </c>
      <c r="G158" s="2" t="s">
        <v>711</v>
      </c>
      <c r="H158" s="4" t="s">
        <v>6914</v>
      </c>
      <c r="I158" s="2" t="s">
        <v>594</v>
      </c>
      <c r="J158" s="2" t="s">
        <v>12</v>
      </c>
      <c r="K158" s="4">
        <v>142</v>
      </c>
      <c r="L158" s="2" t="s">
        <v>1799</v>
      </c>
      <c r="M158" s="2" t="s">
        <v>710</v>
      </c>
      <c r="N158" s="2" t="s">
        <v>711</v>
      </c>
      <c r="O158" s="4" t="s">
        <v>17</v>
      </c>
      <c r="P158" s="4">
        <v>5</v>
      </c>
      <c r="Q158" s="37" t="s">
        <v>5929</v>
      </c>
      <c r="R158" s="4" t="s">
        <v>3567</v>
      </c>
      <c r="T158" s="4" t="s">
        <v>3567</v>
      </c>
      <c r="U158" s="4" t="s">
        <v>3567</v>
      </c>
      <c r="V158" s="2" t="s">
        <v>3567</v>
      </c>
      <c r="W158" s="2" t="s">
        <v>3567</v>
      </c>
      <c r="X158" s="2" t="s">
        <v>3567</v>
      </c>
      <c r="Y158" s="2" t="s">
        <v>3567</v>
      </c>
      <c r="Z158" s="57" t="s">
        <v>3567</v>
      </c>
      <c r="AA158" s="2" t="s">
        <v>3567</v>
      </c>
    </row>
    <row r="159" spans="1:27" ht="14.25" customHeight="1">
      <c r="A159" s="4">
        <v>158</v>
      </c>
      <c r="B159" s="2" t="s">
        <v>7020</v>
      </c>
      <c r="C159" s="2" t="str">
        <f t="shared" si="16"/>
        <v>JBT-123</v>
      </c>
      <c r="D159" s="4">
        <v>2</v>
      </c>
      <c r="E159" s="4" t="s">
        <v>22</v>
      </c>
      <c r="F159" s="2" t="s">
        <v>5222</v>
      </c>
      <c r="G159" s="2" t="s">
        <v>5164</v>
      </c>
      <c r="H159" s="4" t="s">
        <v>6914</v>
      </c>
      <c r="I159" s="2" t="s">
        <v>5162</v>
      </c>
      <c r="J159" s="2" t="s">
        <v>12</v>
      </c>
      <c r="K159" s="4">
        <v>143</v>
      </c>
      <c r="L159" s="2" t="s">
        <v>1800</v>
      </c>
      <c r="M159" s="2" t="s">
        <v>5222</v>
      </c>
      <c r="N159" s="2" t="s">
        <v>5164</v>
      </c>
      <c r="O159" s="4" t="s">
        <v>22</v>
      </c>
      <c r="P159" s="4">
        <v>5</v>
      </c>
      <c r="Q159" s="37" t="s">
        <v>5930</v>
      </c>
      <c r="R159" s="4" t="s">
        <v>3567</v>
      </c>
      <c r="T159" s="4" t="s">
        <v>3567</v>
      </c>
      <c r="U159" s="4" t="s">
        <v>3567</v>
      </c>
      <c r="V159" s="2" t="s">
        <v>3567</v>
      </c>
      <c r="W159" s="2" t="s">
        <v>3567</v>
      </c>
      <c r="X159" s="2" t="s">
        <v>3567</v>
      </c>
      <c r="Y159" s="2" t="s">
        <v>3567</v>
      </c>
      <c r="Z159" s="57" t="s">
        <v>3567</v>
      </c>
      <c r="AA159" s="2" t="s">
        <v>3567</v>
      </c>
    </row>
    <row r="160" spans="1:27" ht="14.25" customHeight="1">
      <c r="A160" s="4">
        <v>173</v>
      </c>
      <c r="B160" s="2" t="s">
        <v>7020</v>
      </c>
      <c r="I160" s="2" t="s">
        <v>4351</v>
      </c>
      <c r="J160" s="2" t="s">
        <v>20</v>
      </c>
      <c r="K160" s="4">
        <v>166</v>
      </c>
      <c r="L160" s="2" t="s">
        <v>6620</v>
      </c>
      <c r="M160" s="2" t="s">
        <v>5186</v>
      </c>
      <c r="N160" s="2" t="s">
        <v>5187</v>
      </c>
      <c r="O160" s="4" t="s">
        <v>22</v>
      </c>
      <c r="P160" s="4">
        <v>5</v>
      </c>
      <c r="Q160" s="37" t="s">
        <v>5948</v>
      </c>
      <c r="R160" s="4" t="s">
        <v>3567</v>
      </c>
      <c r="T160" s="4" t="s">
        <v>3567</v>
      </c>
      <c r="U160" s="4" t="s">
        <v>3567</v>
      </c>
      <c r="V160" s="2" t="s">
        <v>3567</v>
      </c>
      <c r="W160" s="2" t="s">
        <v>3567</v>
      </c>
      <c r="X160" s="2" t="s">
        <v>3567</v>
      </c>
      <c r="Y160" s="2" t="s">
        <v>3567</v>
      </c>
      <c r="Z160" s="57" t="s">
        <v>3567</v>
      </c>
      <c r="AA160" s="2" t="s">
        <v>3567</v>
      </c>
    </row>
    <row r="161" spans="1:27" ht="14.25" customHeight="1">
      <c r="A161" s="4">
        <v>174</v>
      </c>
      <c r="B161" s="2" t="s">
        <v>7020</v>
      </c>
      <c r="C161" s="2" t="str">
        <f>C162&amp;"-1"</f>
        <v>JBT-136-1</v>
      </c>
      <c r="D161" s="4">
        <v>2</v>
      </c>
      <c r="E161" s="4" t="s">
        <v>22</v>
      </c>
      <c r="F161" s="2" t="s">
        <v>5194</v>
      </c>
      <c r="G161" s="2" t="s">
        <v>5195</v>
      </c>
      <c r="H161" s="4" t="s">
        <v>6914</v>
      </c>
      <c r="I161" s="2" t="s">
        <v>147</v>
      </c>
      <c r="J161" s="2" t="s">
        <v>12</v>
      </c>
      <c r="K161" s="4">
        <v>169</v>
      </c>
      <c r="L161" s="2" t="s">
        <v>6622</v>
      </c>
      <c r="M161" s="2" t="s">
        <v>5194</v>
      </c>
      <c r="N161" s="2" t="s">
        <v>5195</v>
      </c>
      <c r="O161" s="4" t="s">
        <v>22</v>
      </c>
      <c r="P161" s="4">
        <v>6</v>
      </c>
      <c r="Q161" s="37" t="s">
        <v>5950</v>
      </c>
      <c r="R161" s="4" t="s">
        <v>3567</v>
      </c>
      <c r="T161" s="4" t="s">
        <v>3567</v>
      </c>
      <c r="U161" s="4" t="s">
        <v>3567</v>
      </c>
      <c r="V161" s="2" t="s">
        <v>3567</v>
      </c>
      <c r="W161" s="2" t="s">
        <v>3567</v>
      </c>
      <c r="X161" s="2" t="s">
        <v>3567</v>
      </c>
      <c r="Y161" s="2" t="s">
        <v>3567</v>
      </c>
      <c r="Z161" s="57" t="s">
        <v>3567</v>
      </c>
      <c r="AA161" s="2" t="s">
        <v>3567</v>
      </c>
    </row>
    <row r="162" spans="1:27" ht="14.25" customHeight="1">
      <c r="A162" s="4">
        <v>175</v>
      </c>
      <c r="B162" s="2" t="s">
        <v>7020</v>
      </c>
      <c r="C162" s="2" t="str">
        <f>"JBT-"&amp;(MID(C176,5,3)+1)</f>
        <v>JBT-136</v>
      </c>
      <c r="D162" s="4">
        <v>3</v>
      </c>
      <c r="E162" s="4" t="s">
        <v>22</v>
      </c>
      <c r="F162" s="2" t="s">
        <v>5191</v>
      </c>
      <c r="G162" s="2" t="s">
        <v>5192</v>
      </c>
      <c r="H162" s="4" t="s">
        <v>2162</v>
      </c>
      <c r="I162" s="2" t="s">
        <v>4306</v>
      </c>
      <c r="J162" s="2" t="s">
        <v>12</v>
      </c>
      <c r="K162" s="4">
        <v>168</v>
      </c>
      <c r="L162" s="2" t="s">
        <v>6621</v>
      </c>
      <c r="M162" s="2" t="s">
        <v>5191</v>
      </c>
      <c r="N162" s="2" t="s">
        <v>5192</v>
      </c>
      <c r="O162" s="4" t="s">
        <v>22</v>
      </c>
      <c r="P162" s="4">
        <v>6</v>
      </c>
      <c r="Q162" s="37" t="s">
        <v>5949</v>
      </c>
      <c r="R162" s="4" t="s">
        <v>3567</v>
      </c>
      <c r="T162" s="4" t="s">
        <v>3567</v>
      </c>
      <c r="U162" s="4" t="s">
        <v>3567</v>
      </c>
      <c r="V162" s="2" t="s">
        <v>3567</v>
      </c>
      <c r="W162" s="2" t="s">
        <v>3567</v>
      </c>
      <c r="X162" s="2" t="s">
        <v>3567</v>
      </c>
      <c r="Y162" s="2" t="s">
        <v>3567</v>
      </c>
      <c r="Z162" s="57" t="s">
        <v>3567</v>
      </c>
      <c r="AA162" s="2" t="s">
        <v>3567</v>
      </c>
    </row>
    <row r="163" spans="1:27" ht="14.25" customHeight="1">
      <c r="A163" s="4">
        <v>159</v>
      </c>
      <c r="B163" s="2" t="s">
        <v>7020</v>
      </c>
      <c r="C163" s="2" t="str">
        <f>"JBG-"&amp;(MID(C152,5,2)+1)</f>
        <v>JBG-18</v>
      </c>
      <c r="D163" s="4">
        <v>2</v>
      </c>
      <c r="E163" s="4" t="s">
        <v>17</v>
      </c>
      <c r="F163" s="2" t="s">
        <v>4853</v>
      </c>
      <c r="G163" s="2" t="s">
        <v>6568</v>
      </c>
      <c r="H163" s="4" t="s">
        <v>7006</v>
      </c>
      <c r="I163" s="2" t="s">
        <v>131</v>
      </c>
      <c r="J163" s="2" t="s">
        <v>20</v>
      </c>
      <c r="K163" s="4">
        <v>144</v>
      </c>
      <c r="L163" s="2" t="s">
        <v>6758</v>
      </c>
      <c r="M163" s="2" t="s">
        <v>714</v>
      </c>
      <c r="N163" s="2" t="s">
        <v>600</v>
      </c>
      <c r="O163" s="4" t="s">
        <v>17</v>
      </c>
      <c r="P163" s="4">
        <v>5</v>
      </c>
      <c r="Q163" s="37" t="s">
        <v>5931</v>
      </c>
      <c r="R163" s="4" t="s">
        <v>3567</v>
      </c>
      <c r="T163" s="4" t="s">
        <v>3567</v>
      </c>
      <c r="U163" s="4" t="s">
        <v>3567</v>
      </c>
      <c r="V163" s="2" t="s">
        <v>3567</v>
      </c>
      <c r="W163" s="2" t="s">
        <v>3567</v>
      </c>
      <c r="X163" s="2" t="s">
        <v>3567</v>
      </c>
      <c r="Y163" s="2" t="s">
        <v>3567</v>
      </c>
      <c r="Z163" s="57" t="s">
        <v>3567</v>
      </c>
      <c r="AA163" s="2" t="s">
        <v>3567</v>
      </c>
    </row>
    <row r="164" spans="1:27" ht="14.25" customHeight="1">
      <c r="A164" s="4">
        <v>160</v>
      </c>
      <c r="B164" s="2" t="s">
        <v>7020</v>
      </c>
      <c r="C164" s="2" t="str">
        <f>"JBT-"&amp;(MID(C159,5,3)+1)</f>
        <v>JBT-124</v>
      </c>
      <c r="D164" s="4">
        <v>3</v>
      </c>
      <c r="E164" s="4" t="s">
        <v>17</v>
      </c>
      <c r="F164" s="2" t="s">
        <v>715</v>
      </c>
      <c r="G164" s="2" t="s">
        <v>716</v>
      </c>
      <c r="H164" s="4" t="s">
        <v>6914</v>
      </c>
      <c r="I164" s="2" t="s">
        <v>136</v>
      </c>
      <c r="J164" s="2" t="s">
        <v>12</v>
      </c>
      <c r="K164" s="4">
        <v>146</v>
      </c>
      <c r="L164" s="2" t="s">
        <v>1801</v>
      </c>
      <c r="M164" s="2" t="s">
        <v>715</v>
      </c>
      <c r="N164" s="2" t="s">
        <v>716</v>
      </c>
      <c r="O164" s="4" t="s">
        <v>17</v>
      </c>
      <c r="P164" s="4">
        <v>6</v>
      </c>
      <c r="Q164" s="37" t="s">
        <v>5932</v>
      </c>
      <c r="R164" s="4" t="s">
        <v>3567</v>
      </c>
      <c r="T164" s="4" t="s">
        <v>3567</v>
      </c>
      <c r="U164" s="4" t="s">
        <v>3567</v>
      </c>
      <c r="V164" s="2" t="s">
        <v>3567</v>
      </c>
      <c r="W164" s="2" t="s">
        <v>3567</v>
      </c>
      <c r="X164" s="2" t="s">
        <v>3567</v>
      </c>
      <c r="Y164" s="2" t="s">
        <v>3567</v>
      </c>
      <c r="Z164" s="57" t="s">
        <v>3567</v>
      </c>
      <c r="AA164" s="2" t="s">
        <v>3567</v>
      </c>
    </row>
    <row r="165" spans="1:27" ht="14.25" customHeight="1">
      <c r="A165" s="4">
        <v>161</v>
      </c>
      <c r="B165" s="2" t="s">
        <v>7020</v>
      </c>
      <c r="C165" s="2" t="str">
        <f>"JBT-"&amp;(MID(C164,5,3)+1)</f>
        <v>JBT-125</v>
      </c>
      <c r="D165" s="4">
        <v>3</v>
      </c>
      <c r="E165" s="4" t="s">
        <v>17</v>
      </c>
      <c r="F165" s="2" t="s">
        <v>717</v>
      </c>
      <c r="G165" s="2" t="s">
        <v>718</v>
      </c>
      <c r="H165" s="4" t="s">
        <v>2201</v>
      </c>
      <c r="I165" s="2" t="s">
        <v>138</v>
      </c>
      <c r="J165" s="2" t="s">
        <v>12</v>
      </c>
      <c r="K165" s="4">
        <v>147</v>
      </c>
      <c r="L165" s="2" t="s">
        <v>1802</v>
      </c>
      <c r="M165" s="2" t="s">
        <v>717</v>
      </c>
      <c r="N165" s="2" t="s">
        <v>718</v>
      </c>
      <c r="O165" s="4" t="s">
        <v>17</v>
      </c>
      <c r="P165" s="4">
        <v>6</v>
      </c>
      <c r="Q165" s="37" t="s">
        <v>5933</v>
      </c>
      <c r="R165" s="4" t="s">
        <v>3567</v>
      </c>
      <c r="T165" s="4" t="s">
        <v>3567</v>
      </c>
      <c r="U165" s="4" t="s">
        <v>3567</v>
      </c>
      <c r="V165" s="2" t="s">
        <v>3567</v>
      </c>
      <c r="W165" s="2" t="s">
        <v>3567</v>
      </c>
      <c r="X165" s="2" t="s">
        <v>3567</v>
      </c>
      <c r="Y165" s="2" t="s">
        <v>3567</v>
      </c>
      <c r="Z165" s="57" t="s">
        <v>3567</v>
      </c>
      <c r="AA165" s="2" t="s">
        <v>3567</v>
      </c>
    </row>
    <row r="166" spans="1:27" ht="14.25" customHeight="1">
      <c r="A166" s="4">
        <v>162</v>
      </c>
      <c r="B166" s="2" t="s">
        <v>7020</v>
      </c>
      <c r="C166" s="2" t="str">
        <f>"JBT-"&amp;(MID(C165,5,3)+1)</f>
        <v>JBT-126</v>
      </c>
      <c r="D166" s="4">
        <v>3</v>
      </c>
      <c r="E166" s="4" t="s">
        <v>17</v>
      </c>
      <c r="F166" s="2" t="s">
        <v>719</v>
      </c>
      <c r="G166" s="2" t="s">
        <v>720</v>
      </c>
      <c r="H166" s="4" t="s">
        <v>2201</v>
      </c>
      <c r="I166" s="2" t="s">
        <v>141</v>
      </c>
      <c r="J166" s="2" t="s">
        <v>12</v>
      </c>
      <c r="K166" s="4">
        <v>148</v>
      </c>
      <c r="L166" s="2" t="s">
        <v>1803</v>
      </c>
      <c r="M166" s="2" t="s">
        <v>719</v>
      </c>
      <c r="N166" s="2" t="s">
        <v>720</v>
      </c>
      <c r="O166" s="4" t="s">
        <v>17</v>
      </c>
      <c r="P166" s="4">
        <v>6</v>
      </c>
      <c r="Q166" s="37" t="s">
        <v>5934</v>
      </c>
      <c r="R166" s="4" t="s">
        <v>3567</v>
      </c>
      <c r="T166" s="4" t="s">
        <v>3567</v>
      </c>
      <c r="U166" s="4" t="s">
        <v>3567</v>
      </c>
      <c r="V166" s="2" t="s">
        <v>3567</v>
      </c>
      <c r="W166" s="2" t="s">
        <v>3567</v>
      </c>
      <c r="X166" s="2" t="s">
        <v>3567</v>
      </c>
      <c r="Y166" s="2" t="s">
        <v>3567</v>
      </c>
      <c r="Z166" s="57" t="s">
        <v>3567</v>
      </c>
      <c r="AA166" s="2" t="s">
        <v>3567</v>
      </c>
    </row>
    <row r="167" spans="1:27" ht="14.25" customHeight="1">
      <c r="A167" s="4">
        <v>163</v>
      </c>
      <c r="B167" s="2" t="s">
        <v>7020</v>
      </c>
      <c r="C167" s="2" t="str">
        <f t="shared" ref="C167:C170" si="17">"JBT-"&amp;(MID(C166,5,3)+1)</f>
        <v>JBT-127</v>
      </c>
      <c r="D167" s="4">
        <v>3</v>
      </c>
      <c r="E167" s="4" t="s">
        <v>17</v>
      </c>
      <c r="F167" s="2" t="s">
        <v>721</v>
      </c>
      <c r="G167" s="2" t="s">
        <v>722</v>
      </c>
      <c r="H167" s="4" t="s">
        <v>6914</v>
      </c>
      <c r="I167" s="2" t="s">
        <v>143</v>
      </c>
      <c r="J167" s="2" t="s">
        <v>12</v>
      </c>
      <c r="K167" s="4">
        <v>149</v>
      </c>
      <c r="L167" s="2" t="s">
        <v>1804</v>
      </c>
      <c r="M167" s="2" t="s">
        <v>721</v>
      </c>
      <c r="N167" s="2" t="s">
        <v>722</v>
      </c>
      <c r="O167" s="4" t="s">
        <v>17</v>
      </c>
      <c r="P167" s="4">
        <v>6</v>
      </c>
      <c r="Q167" s="37" t="s">
        <v>5935</v>
      </c>
      <c r="R167" s="4" t="s">
        <v>3567</v>
      </c>
      <c r="T167" s="4" t="s">
        <v>3567</v>
      </c>
      <c r="U167" s="4" t="s">
        <v>3567</v>
      </c>
      <c r="V167" s="2" t="s">
        <v>3567</v>
      </c>
      <c r="W167" s="2" t="s">
        <v>3567</v>
      </c>
      <c r="X167" s="2" t="s">
        <v>3567</v>
      </c>
      <c r="Y167" s="2" t="s">
        <v>3567</v>
      </c>
      <c r="Z167" s="57" t="s">
        <v>3567</v>
      </c>
      <c r="AA167" s="2" t="s">
        <v>3567</v>
      </c>
    </row>
    <row r="168" spans="1:27" ht="14.25" customHeight="1">
      <c r="A168" s="4">
        <v>164</v>
      </c>
      <c r="B168" s="2" t="s">
        <v>7020</v>
      </c>
      <c r="C168" s="2" t="str">
        <f t="shared" si="17"/>
        <v>JBT-128</v>
      </c>
      <c r="D168" s="4">
        <v>3</v>
      </c>
      <c r="E168" s="4" t="s">
        <v>17</v>
      </c>
      <c r="F168" s="2" t="s">
        <v>723</v>
      </c>
      <c r="G168" s="2" t="s">
        <v>724</v>
      </c>
      <c r="H168" s="4" t="s">
        <v>6914</v>
      </c>
      <c r="I168" s="2" t="s">
        <v>147</v>
      </c>
      <c r="J168" s="2" t="s">
        <v>12</v>
      </c>
      <c r="K168" s="4">
        <v>152</v>
      </c>
      <c r="L168" s="2" t="s">
        <v>6759</v>
      </c>
      <c r="M168" s="2" t="s">
        <v>723</v>
      </c>
      <c r="N168" s="2" t="s">
        <v>724</v>
      </c>
      <c r="O168" s="4" t="s">
        <v>17</v>
      </c>
      <c r="P168" s="4">
        <v>7</v>
      </c>
      <c r="Q168" s="37" t="s">
        <v>5937</v>
      </c>
      <c r="R168" s="4" t="s">
        <v>3567</v>
      </c>
      <c r="T168" s="4" t="s">
        <v>3567</v>
      </c>
      <c r="U168" s="4" t="s">
        <v>3567</v>
      </c>
      <c r="V168" s="2" t="s">
        <v>3567</v>
      </c>
      <c r="W168" s="2" t="s">
        <v>3567</v>
      </c>
      <c r="X168" s="2" t="s">
        <v>3567</v>
      </c>
      <c r="Y168" s="2" t="s">
        <v>3567</v>
      </c>
      <c r="Z168" s="57" t="s">
        <v>3567</v>
      </c>
      <c r="AA168" s="2" t="s">
        <v>3567</v>
      </c>
    </row>
    <row r="169" spans="1:27" ht="14.25" customHeight="1">
      <c r="A169" s="4">
        <v>165</v>
      </c>
      <c r="B169" s="2" t="s">
        <v>7020</v>
      </c>
      <c r="C169" s="2" t="str">
        <f t="shared" si="17"/>
        <v>JBT-129</v>
      </c>
      <c r="D169" s="4">
        <v>3</v>
      </c>
      <c r="E169" s="4" t="s">
        <v>17</v>
      </c>
      <c r="F169" s="2" t="s">
        <v>725</v>
      </c>
      <c r="G169" s="2" t="s">
        <v>726</v>
      </c>
      <c r="H169" s="4" t="s">
        <v>6914</v>
      </c>
      <c r="I169" s="2" t="s">
        <v>147</v>
      </c>
      <c r="J169" s="2" t="s">
        <v>12</v>
      </c>
      <c r="K169" s="4">
        <v>155</v>
      </c>
      <c r="L169" s="2" t="s">
        <v>6760</v>
      </c>
      <c r="M169" s="2" t="s">
        <v>725</v>
      </c>
      <c r="N169" s="2" t="s">
        <v>726</v>
      </c>
      <c r="O169" s="4" t="s">
        <v>17</v>
      </c>
      <c r="P169" s="4">
        <v>7</v>
      </c>
      <c r="Q169" s="37" t="s">
        <v>5939</v>
      </c>
      <c r="R169" s="4" t="s">
        <v>3567</v>
      </c>
      <c r="T169" s="4" t="s">
        <v>3567</v>
      </c>
      <c r="U169" s="4" t="s">
        <v>3567</v>
      </c>
      <c r="V169" s="2" t="s">
        <v>3567</v>
      </c>
      <c r="W169" s="2" t="s">
        <v>3567</v>
      </c>
      <c r="X169" s="2" t="s">
        <v>3567</v>
      </c>
      <c r="Y169" s="2" t="s">
        <v>3567</v>
      </c>
      <c r="Z169" s="57" t="s">
        <v>3567</v>
      </c>
      <c r="AA169" s="2" t="s">
        <v>3567</v>
      </c>
    </row>
    <row r="170" spans="1:27" ht="14.25" customHeight="1">
      <c r="A170" s="4">
        <v>166</v>
      </c>
      <c r="B170" s="2" t="s">
        <v>7020</v>
      </c>
      <c r="C170" s="2" t="str">
        <f t="shared" si="17"/>
        <v>JBT-130</v>
      </c>
      <c r="D170" s="4">
        <v>3</v>
      </c>
      <c r="E170" s="4" t="s">
        <v>17</v>
      </c>
      <c r="F170" s="2" t="s">
        <v>727</v>
      </c>
      <c r="G170" s="2" t="s">
        <v>728</v>
      </c>
      <c r="H170" s="4" t="s">
        <v>2162</v>
      </c>
      <c r="I170" s="2" t="s">
        <v>150</v>
      </c>
      <c r="J170" s="2" t="s">
        <v>12</v>
      </c>
      <c r="K170" s="4">
        <v>158</v>
      </c>
      <c r="L170" s="2" t="s">
        <v>6761</v>
      </c>
      <c r="M170" s="2" t="s">
        <v>727</v>
      </c>
      <c r="N170" s="2" t="s">
        <v>728</v>
      </c>
      <c r="O170" s="4" t="s">
        <v>17</v>
      </c>
      <c r="P170" s="4">
        <v>7</v>
      </c>
      <c r="Q170" s="37" t="s">
        <v>5941</v>
      </c>
      <c r="R170" s="4" t="s">
        <v>3567</v>
      </c>
      <c r="T170" s="4" t="s">
        <v>3567</v>
      </c>
      <c r="U170" s="4" t="s">
        <v>3567</v>
      </c>
      <c r="V170" s="2" t="s">
        <v>3567</v>
      </c>
      <c r="W170" s="2" t="s">
        <v>3567</v>
      </c>
      <c r="X170" s="2" t="s">
        <v>3567</v>
      </c>
      <c r="Y170" s="2" t="s">
        <v>3567</v>
      </c>
      <c r="Z170" s="57" t="s">
        <v>3567</v>
      </c>
      <c r="AA170" s="2" t="s">
        <v>3567</v>
      </c>
    </row>
    <row r="171" spans="1:27" ht="14.25" customHeight="1">
      <c r="A171" s="4">
        <v>167</v>
      </c>
      <c r="B171" s="2" t="s">
        <v>7020</v>
      </c>
      <c r="C171" s="2" t="str">
        <f>"JBG-"&amp;(MID(C163,5,2)+1)</f>
        <v>JBG-19</v>
      </c>
      <c r="D171" s="4">
        <v>2</v>
      </c>
      <c r="E171" s="4" t="s">
        <v>17</v>
      </c>
      <c r="F171" s="2" t="s">
        <v>4854</v>
      </c>
      <c r="G171" s="2" t="s">
        <v>6570</v>
      </c>
      <c r="H171" s="4" t="s">
        <v>7006</v>
      </c>
      <c r="I171" s="2" t="s">
        <v>151</v>
      </c>
      <c r="J171" s="2" t="s">
        <v>20</v>
      </c>
      <c r="K171" s="4">
        <v>159</v>
      </c>
      <c r="L171" s="2" t="s">
        <v>6762</v>
      </c>
      <c r="M171" s="2" t="s">
        <v>731</v>
      </c>
      <c r="N171" s="2" t="s">
        <v>732</v>
      </c>
      <c r="O171" s="4" t="s">
        <v>17</v>
      </c>
      <c r="P171" s="4">
        <v>5</v>
      </c>
      <c r="Q171" s="37" t="s">
        <v>5942</v>
      </c>
      <c r="R171" s="4" t="s">
        <v>3567</v>
      </c>
      <c r="T171" s="4" t="s">
        <v>3567</v>
      </c>
      <c r="U171" s="4" t="s">
        <v>3567</v>
      </c>
      <c r="V171" s="2" t="s">
        <v>3567</v>
      </c>
      <c r="W171" s="2" t="s">
        <v>3567</v>
      </c>
      <c r="X171" s="2" t="s">
        <v>3567</v>
      </c>
      <c r="Y171" s="2" t="s">
        <v>3567</v>
      </c>
      <c r="Z171" s="57" t="s">
        <v>3567</v>
      </c>
      <c r="AA171" s="2" t="s">
        <v>3567</v>
      </c>
    </row>
    <row r="172" spans="1:27" ht="14.25" customHeight="1">
      <c r="A172" s="4">
        <v>168</v>
      </c>
      <c r="B172" s="2" t="s">
        <v>7020</v>
      </c>
      <c r="C172" s="2" t="str">
        <f>"JBT-"&amp;(MID(C170,5,3)+1)</f>
        <v>JBT-131</v>
      </c>
      <c r="D172" s="4">
        <v>3</v>
      </c>
      <c r="E172" s="4" t="s">
        <v>17</v>
      </c>
      <c r="F172" s="2" t="s">
        <v>733</v>
      </c>
      <c r="G172" s="2" t="s">
        <v>734</v>
      </c>
      <c r="H172" s="4" t="s">
        <v>6914</v>
      </c>
      <c r="I172" s="2" t="s">
        <v>152</v>
      </c>
      <c r="J172" s="2" t="s">
        <v>12</v>
      </c>
      <c r="K172" s="4">
        <v>161</v>
      </c>
      <c r="L172" s="2" t="s">
        <v>6763</v>
      </c>
      <c r="M172" s="2" t="s">
        <v>733</v>
      </c>
      <c r="N172" s="2" t="s">
        <v>734</v>
      </c>
      <c r="O172" s="4" t="s">
        <v>17</v>
      </c>
      <c r="P172" s="4">
        <v>6</v>
      </c>
      <c r="Q172" s="37" t="s">
        <v>5943</v>
      </c>
      <c r="R172" s="4" t="s">
        <v>3567</v>
      </c>
      <c r="T172" s="4" t="s">
        <v>3567</v>
      </c>
      <c r="U172" s="4" t="s">
        <v>3567</v>
      </c>
      <c r="V172" s="2" t="s">
        <v>3567</v>
      </c>
      <c r="W172" s="2" t="s">
        <v>3567</v>
      </c>
      <c r="X172" s="2" t="s">
        <v>3567</v>
      </c>
      <c r="Y172" s="2" t="s">
        <v>3567</v>
      </c>
      <c r="Z172" s="57" t="s">
        <v>3567</v>
      </c>
      <c r="AA172" s="2" t="s">
        <v>3567</v>
      </c>
    </row>
    <row r="173" spans="1:27" ht="14.25" customHeight="1">
      <c r="A173" s="4">
        <v>169</v>
      </c>
      <c r="B173" s="2" t="s">
        <v>7020</v>
      </c>
      <c r="C173" s="2" t="str">
        <f>"JBT-"&amp;(MID(C172,5,3)+1)</f>
        <v>JBT-132</v>
      </c>
      <c r="D173" s="4">
        <v>3</v>
      </c>
      <c r="E173" s="4" t="s">
        <v>17</v>
      </c>
      <c r="F173" s="2" t="s">
        <v>735</v>
      </c>
      <c r="G173" s="2" t="s">
        <v>736</v>
      </c>
      <c r="H173" s="4" t="s">
        <v>2201</v>
      </c>
      <c r="I173" s="2" t="s">
        <v>153</v>
      </c>
      <c r="J173" s="2" t="s">
        <v>12</v>
      </c>
      <c r="K173" s="4">
        <v>162</v>
      </c>
      <c r="L173" s="2" t="s">
        <v>6764</v>
      </c>
      <c r="M173" s="2" t="s">
        <v>735</v>
      </c>
      <c r="N173" s="2" t="s">
        <v>736</v>
      </c>
      <c r="O173" s="4" t="s">
        <v>17</v>
      </c>
      <c r="P173" s="4">
        <v>6</v>
      </c>
      <c r="Q173" s="37" t="s">
        <v>5944</v>
      </c>
      <c r="R173" s="4" t="s">
        <v>3567</v>
      </c>
      <c r="T173" s="4" t="s">
        <v>3567</v>
      </c>
      <c r="U173" s="4" t="s">
        <v>3567</v>
      </c>
      <c r="V173" s="2" t="s">
        <v>3567</v>
      </c>
      <c r="W173" s="2" t="s">
        <v>3567</v>
      </c>
      <c r="X173" s="2" t="s">
        <v>3567</v>
      </c>
      <c r="Y173" s="2" t="s">
        <v>3567</v>
      </c>
      <c r="Z173" s="57" t="s">
        <v>3567</v>
      </c>
      <c r="AA173" s="2" t="s">
        <v>3567</v>
      </c>
    </row>
    <row r="174" spans="1:27" ht="14.25" customHeight="1">
      <c r="A174" s="4">
        <v>170</v>
      </c>
      <c r="B174" s="2" t="s">
        <v>7020</v>
      </c>
      <c r="C174" s="2" t="str">
        <f>"JBT-"&amp;(MID(C173,5,3)+1)</f>
        <v>JBT-133</v>
      </c>
      <c r="D174" s="4">
        <v>3</v>
      </c>
      <c r="E174" s="4" t="s">
        <v>17</v>
      </c>
      <c r="F174" s="2" t="s">
        <v>737</v>
      </c>
      <c r="G174" s="2" t="s">
        <v>738</v>
      </c>
      <c r="H174" s="4" t="s">
        <v>2201</v>
      </c>
      <c r="I174" s="2" t="s">
        <v>154</v>
      </c>
      <c r="J174" s="2" t="s">
        <v>12</v>
      </c>
      <c r="K174" s="4">
        <v>163</v>
      </c>
      <c r="L174" s="2" t="s">
        <v>6765</v>
      </c>
      <c r="M174" s="2" t="s">
        <v>737</v>
      </c>
      <c r="N174" s="2" t="s">
        <v>738</v>
      </c>
      <c r="O174" s="4" t="s">
        <v>17</v>
      </c>
      <c r="P174" s="4">
        <v>6</v>
      </c>
      <c r="Q174" s="37" t="s">
        <v>5945</v>
      </c>
      <c r="R174" s="4" t="s">
        <v>3567</v>
      </c>
      <c r="T174" s="4" t="s">
        <v>3567</v>
      </c>
      <c r="U174" s="4" t="s">
        <v>3567</v>
      </c>
      <c r="V174" s="2" t="s">
        <v>3567</v>
      </c>
      <c r="W174" s="2" t="s">
        <v>3567</v>
      </c>
      <c r="X174" s="2" t="s">
        <v>3567</v>
      </c>
      <c r="Y174" s="2" t="s">
        <v>3567</v>
      </c>
      <c r="Z174" s="57" t="s">
        <v>3567</v>
      </c>
      <c r="AA174" s="2" t="s">
        <v>3567</v>
      </c>
    </row>
    <row r="175" spans="1:27" ht="14.25" customHeight="1">
      <c r="A175" s="4">
        <v>171</v>
      </c>
      <c r="B175" s="2" t="s">
        <v>7020</v>
      </c>
      <c r="C175" s="2" t="str">
        <f t="shared" ref="C175:C176" si="18">"JBT-"&amp;(MID(C174,5,3)+1)</f>
        <v>JBT-134</v>
      </c>
      <c r="D175" s="4">
        <v>3</v>
      </c>
      <c r="E175" s="4" t="s">
        <v>17</v>
      </c>
      <c r="F175" s="2" t="s">
        <v>739</v>
      </c>
      <c r="G175" s="2" t="s">
        <v>740</v>
      </c>
      <c r="H175" s="4" t="s">
        <v>2201</v>
      </c>
      <c r="I175" s="2" t="s">
        <v>156</v>
      </c>
      <c r="J175" s="2" t="s">
        <v>12</v>
      </c>
      <c r="K175" s="4">
        <v>164</v>
      </c>
      <c r="L175" s="2" t="s">
        <v>6766</v>
      </c>
      <c r="M175" s="2" t="s">
        <v>739</v>
      </c>
      <c r="N175" s="2" t="s">
        <v>740</v>
      </c>
      <c r="O175" s="4" t="s">
        <v>17</v>
      </c>
      <c r="P175" s="4">
        <v>6</v>
      </c>
      <c r="Q175" s="37" t="s">
        <v>5946</v>
      </c>
      <c r="R175" s="4" t="s">
        <v>3567</v>
      </c>
      <c r="T175" s="4" t="s">
        <v>3567</v>
      </c>
      <c r="U175" s="4" t="s">
        <v>3567</v>
      </c>
      <c r="V175" s="2" t="s">
        <v>3567</v>
      </c>
      <c r="W175" s="2" t="s">
        <v>3567</v>
      </c>
      <c r="X175" s="2" t="s">
        <v>3567</v>
      </c>
      <c r="Y175" s="2" t="s">
        <v>3567</v>
      </c>
      <c r="Z175" s="57" t="s">
        <v>3567</v>
      </c>
      <c r="AA175" s="2" t="s">
        <v>3567</v>
      </c>
    </row>
    <row r="176" spans="1:27" ht="14.25" customHeight="1">
      <c r="A176" s="4">
        <v>172</v>
      </c>
      <c r="B176" s="2" t="s">
        <v>7020</v>
      </c>
      <c r="C176" s="2" t="str">
        <f t="shared" si="18"/>
        <v>JBT-135</v>
      </c>
      <c r="D176" s="4">
        <v>3</v>
      </c>
      <c r="E176" s="4" t="s">
        <v>22</v>
      </c>
      <c r="F176" s="2" t="s">
        <v>741</v>
      </c>
      <c r="G176" s="2" t="s">
        <v>742</v>
      </c>
      <c r="H176" s="4" t="s">
        <v>2162</v>
      </c>
      <c r="I176" s="2" t="s">
        <v>158</v>
      </c>
      <c r="J176" s="2" t="s">
        <v>12</v>
      </c>
      <c r="K176" s="4">
        <v>165</v>
      </c>
      <c r="L176" s="2" t="s">
        <v>6767</v>
      </c>
      <c r="M176" s="2" t="s">
        <v>741</v>
      </c>
      <c r="N176" s="2" t="s">
        <v>742</v>
      </c>
      <c r="O176" s="4" t="s">
        <v>22</v>
      </c>
      <c r="P176" s="4">
        <v>6</v>
      </c>
      <c r="Q176" s="37" t="s">
        <v>5947</v>
      </c>
      <c r="R176" s="4" t="s">
        <v>3567</v>
      </c>
      <c r="T176" s="4" t="s">
        <v>3567</v>
      </c>
      <c r="U176" s="4" t="s">
        <v>3567</v>
      </c>
      <c r="V176" s="2" t="s">
        <v>3567</v>
      </c>
      <c r="W176" s="2" t="s">
        <v>3567</v>
      </c>
      <c r="X176" s="2" t="s">
        <v>3567</v>
      </c>
      <c r="Y176" s="2" t="s">
        <v>3567</v>
      </c>
      <c r="Z176" s="57" t="s">
        <v>3567</v>
      </c>
      <c r="AA176" s="2" t="s">
        <v>3567</v>
      </c>
    </row>
    <row r="177" spans="1:27" ht="14.25" customHeight="1">
      <c r="A177" s="4">
        <v>176</v>
      </c>
      <c r="B177" s="2" t="s">
        <v>7020</v>
      </c>
      <c r="C177" s="2" t="str">
        <f>"JBG-"&amp;(MID(C171,5,2)+1)</f>
        <v>JBG-20</v>
      </c>
      <c r="D177" s="4">
        <v>1</v>
      </c>
      <c r="E177" s="4" t="s">
        <v>17</v>
      </c>
      <c r="F177" s="2" t="s">
        <v>6361</v>
      </c>
      <c r="G177" s="2" t="s">
        <v>1187</v>
      </c>
      <c r="H177" s="4" t="s">
        <v>7006</v>
      </c>
      <c r="I177" s="2" t="s">
        <v>186</v>
      </c>
      <c r="J177" s="2" t="s">
        <v>20</v>
      </c>
      <c r="K177" s="4">
        <v>170</v>
      </c>
      <c r="L177" s="2" t="s">
        <v>6623</v>
      </c>
      <c r="M177" s="2" t="s">
        <v>1186</v>
      </c>
      <c r="N177" s="2" t="s">
        <v>1187</v>
      </c>
      <c r="O177" s="4" t="s">
        <v>17</v>
      </c>
      <c r="P177" s="4">
        <v>4</v>
      </c>
      <c r="Q177" s="37" t="s">
        <v>5951</v>
      </c>
      <c r="R177" s="4" t="s">
        <v>3567</v>
      </c>
      <c r="T177" s="4" t="s">
        <v>3567</v>
      </c>
      <c r="U177" s="4" t="s">
        <v>3567</v>
      </c>
      <c r="V177" s="2" t="s">
        <v>3567</v>
      </c>
      <c r="W177" s="2" t="s">
        <v>3567</v>
      </c>
      <c r="X177" s="2" t="s">
        <v>3567</v>
      </c>
      <c r="Y177" s="2" t="s">
        <v>3567</v>
      </c>
      <c r="Z177" s="57" t="s">
        <v>3567</v>
      </c>
      <c r="AA177" s="2" t="s">
        <v>3567</v>
      </c>
    </row>
    <row r="178" spans="1:27" ht="14.25" customHeight="1">
      <c r="A178" s="4">
        <v>177</v>
      </c>
      <c r="B178" s="2" t="s">
        <v>7020</v>
      </c>
      <c r="C178" s="2" t="str">
        <f>"JBT-"&amp;(MID(C161,5,3)+1)</f>
        <v>JBT-137</v>
      </c>
      <c r="D178" s="4">
        <v>2</v>
      </c>
      <c r="E178" s="4" t="s">
        <v>17</v>
      </c>
      <c r="F178" s="2" t="s">
        <v>5228</v>
      </c>
      <c r="G178" s="2" t="s">
        <v>5229</v>
      </c>
      <c r="H178" s="4" t="s">
        <v>2162</v>
      </c>
      <c r="I178" s="2" t="s">
        <v>123</v>
      </c>
      <c r="J178" s="2" t="s">
        <v>12</v>
      </c>
      <c r="K178" s="4">
        <v>172</v>
      </c>
      <c r="L178" s="2" t="s">
        <v>6624</v>
      </c>
      <c r="M178" s="2" t="s">
        <v>5228</v>
      </c>
      <c r="N178" s="2" t="s">
        <v>5229</v>
      </c>
      <c r="O178" s="4" t="s">
        <v>17</v>
      </c>
      <c r="P178" s="4">
        <v>5</v>
      </c>
      <c r="Q178" s="37" t="s">
        <v>5952</v>
      </c>
      <c r="R178" s="4" t="s">
        <v>3567</v>
      </c>
      <c r="T178" s="4" t="s">
        <v>3567</v>
      </c>
      <c r="U178" s="4" t="s">
        <v>3567</v>
      </c>
      <c r="V178" s="2" t="s">
        <v>3567</v>
      </c>
      <c r="W178" s="2" t="s">
        <v>3567</v>
      </c>
      <c r="X178" s="2" t="s">
        <v>3567</v>
      </c>
      <c r="Y178" s="2" t="s">
        <v>3567</v>
      </c>
      <c r="Z178" s="57" t="s">
        <v>3567</v>
      </c>
      <c r="AA178" s="2" t="s">
        <v>3567</v>
      </c>
    </row>
    <row r="179" spans="1:27" ht="14.25" customHeight="1">
      <c r="A179" s="4">
        <v>178</v>
      </c>
      <c r="B179" s="2" t="s">
        <v>7020</v>
      </c>
      <c r="C179" s="2" t="str">
        <f>"JBT-"&amp;(MID(C178,5,3)+1)</f>
        <v>JBT-138</v>
      </c>
      <c r="D179" s="4">
        <v>2</v>
      </c>
      <c r="E179" s="4" t="s">
        <v>17</v>
      </c>
      <c r="F179" s="2" t="s">
        <v>5230</v>
      </c>
      <c r="G179" s="2" t="s">
        <v>5231</v>
      </c>
      <c r="H179" s="4" t="s">
        <v>2162</v>
      </c>
      <c r="I179" s="2" t="s">
        <v>126</v>
      </c>
      <c r="J179" s="2" t="s">
        <v>12</v>
      </c>
      <c r="K179" s="4">
        <v>173</v>
      </c>
      <c r="L179" s="2" t="s">
        <v>6625</v>
      </c>
      <c r="M179" s="2" t="s">
        <v>5230</v>
      </c>
      <c r="N179" s="2" t="s">
        <v>5231</v>
      </c>
      <c r="O179" s="4" t="s">
        <v>17</v>
      </c>
      <c r="P179" s="4">
        <v>5</v>
      </c>
      <c r="Q179" s="37" t="s">
        <v>5953</v>
      </c>
      <c r="R179" s="4" t="s">
        <v>3567</v>
      </c>
      <c r="T179" s="4" t="s">
        <v>3567</v>
      </c>
      <c r="U179" s="4" t="s">
        <v>3567</v>
      </c>
      <c r="V179" s="2" t="s">
        <v>3567</v>
      </c>
      <c r="W179" s="2" t="s">
        <v>3567</v>
      </c>
      <c r="X179" s="2" t="s">
        <v>3567</v>
      </c>
      <c r="Y179" s="2" t="s">
        <v>3567</v>
      </c>
      <c r="Z179" s="57" t="s">
        <v>3567</v>
      </c>
      <c r="AA179" s="2" t="s">
        <v>3567</v>
      </c>
    </row>
    <row r="180" spans="1:27" ht="14.25" customHeight="1">
      <c r="A180" s="4">
        <v>179</v>
      </c>
      <c r="B180" s="2" t="s">
        <v>7020</v>
      </c>
      <c r="C180" s="2" t="str">
        <f>"JBT-"&amp;(MID(C179,5,3)+1)</f>
        <v>JBT-139</v>
      </c>
      <c r="D180" s="4">
        <v>2</v>
      </c>
      <c r="E180" s="4" t="s">
        <v>17</v>
      </c>
      <c r="F180" s="2" t="s">
        <v>1192</v>
      </c>
      <c r="G180" s="2" t="s">
        <v>1193</v>
      </c>
      <c r="H180" s="4" t="s">
        <v>2201</v>
      </c>
      <c r="I180" s="2" t="s">
        <v>129</v>
      </c>
      <c r="J180" s="2" t="s">
        <v>12</v>
      </c>
      <c r="K180" s="4">
        <v>174</v>
      </c>
      <c r="L180" s="2" t="s">
        <v>6626</v>
      </c>
      <c r="M180" s="2" t="s">
        <v>1192</v>
      </c>
      <c r="N180" s="2" t="s">
        <v>1193</v>
      </c>
      <c r="O180" s="4" t="s">
        <v>17</v>
      </c>
      <c r="P180" s="4">
        <v>5</v>
      </c>
      <c r="Q180" s="37" t="s">
        <v>5954</v>
      </c>
      <c r="R180" s="4" t="s">
        <v>3567</v>
      </c>
      <c r="T180" s="4" t="s">
        <v>3567</v>
      </c>
      <c r="U180" s="4" t="s">
        <v>3567</v>
      </c>
      <c r="V180" s="2" t="s">
        <v>3567</v>
      </c>
      <c r="W180" s="2" t="s">
        <v>3567</v>
      </c>
      <c r="X180" s="2" t="s">
        <v>3567</v>
      </c>
      <c r="Y180" s="2" t="s">
        <v>3567</v>
      </c>
      <c r="Z180" s="57" t="s">
        <v>3567</v>
      </c>
      <c r="AA180" s="2" t="s">
        <v>3567</v>
      </c>
    </row>
    <row r="181" spans="1:27" ht="14.25" customHeight="1">
      <c r="A181" s="4">
        <v>194</v>
      </c>
      <c r="B181" s="2" t="s">
        <v>7020</v>
      </c>
      <c r="I181" s="2" t="s">
        <v>4307</v>
      </c>
      <c r="J181" s="2" t="s">
        <v>20</v>
      </c>
      <c r="K181" s="4">
        <v>197</v>
      </c>
      <c r="L181" s="2" t="s">
        <v>6641</v>
      </c>
      <c r="M181" s="2" t="s">
        <v>5186</v>
      </c>
      <c r="N181" s="2" t="s">
        <v>5187</v>
      </c>
      <c r="O181" s="4" t="s">
        <v>22</v>
      </c>
      <c r="P181" s="4">
        <v>5</v>
      </c>
      <c r="Q181" s="37" t="s">
        <v>5972</v>
      </c>
      <c r="R181" s="4" t="s">
        <v>3567</v>
      </c>
      <c r="T181" s="4" t="s">
        <v>3567</v>
      </c>
      <c r="U181" s="4" t="s">
        <v>3567</v>
      </c>
      <c r="V181" s="2" t="s">
        <v>3567</v>
      </c>
      <c r="W181" s="2" t="s">
        <v>3567</v>
      </c>
      <c r="X181" s="2" t="s">
        <v>3567</v>
      </c>
      <c r="Y181" s="2" t="s">
        <v>3567</v>
      </c>
      <c r="Z181" s="57" t="s">
        <v>3567</v>
      </c>
      <c r="AA181" s="2" t="s">
        <v>3567</v>
      </c>
    </row>
    <row r="182" spans="1:27" ht="14.25" customHeight="1">
      <c r="A182" s="4">
        <v>196</v>
      </c>
      <c r="B182" s="2" t="s">
        <v>7020</v>
      </c>
      <c r="C182" s="2" t="str">
        <f>"JBT-"&amp;(MID(C183,5,3)+1)</f>
        <v>JBT-153</v>
      </c>
      <c r="D182" s="4">
        <v>2</v>
      </c>
      <c r="E182" s="4" t="s">
        <v>22</v>
      </c>
      <c r="F182" s="2" t="s">
        <v>5194</v>
      </c>
      <c r="G182" s="2" t="s">
        <v>5195</v>
      </c>
      <c r="H182" s="4" t="s">
        <v>2162</v>
      </c>
      <c r="I182" s="2" t="s">
        <v>147</v>
      </c>
      <c r="J182" s="2" t="s">
        <v>12</v>
      </c>
      <c r="K182" s="4">
        <v>200</v>
      </c>
      <c r="L182" s="2" t="s">
        <v>6643</v>
      </c>
      <c r="M182" s="2" t="s">
        <v>5194</v>
      </c>
      <c r="N182" s="2" t="s">
        <v>5195</v>
      </c>
      <c r="O182" s="4" t="s">
        <v>22</v>
      </c>
      <c r="P182" s="4">
        <v>6</v>
      </c>
      <c r="Q182" s="37" t="s">
        <v>5974</v>
      </c>
      <c r="R182" s="4" t="s">
        <v>3567</v>
      </c>
      <c r="T182" s="4" t="s">
        <v>3567</v>
      </c>
      <c r="U182" s="4" t="s">
        <v>3567</v>
      </c>
      <c r="V182" s="2" t="s">
        <v>3567</v>
      </c>
      <c r="W182" s="2" t="s">
        <v>3567</v>
      </c>
      <c r="X182" s="2" t="s">
        <v>3567</v>
      </c>
      <c r="Y182" s="2" t="s">
        <v>3567</v>
      </c>
      <c r="Z182" s="57" t="s">
        <v>3567</v>
      </c>
      <c r="AA182" s="2" t="s">
        <v>3567</v>
      </c>
    </row>
    <row r="183" spans="1:27" ht="14.25" customHeight="1">
      <c r="A183" s="4">
        <v>195</v>
      </c>
      <c r="B183" s="2" t="s">
        <v>7020</v>
      </c>
      <c r="C183" s="2" t="str">
        <f>"JBT-"&amp;(MID(C197,5,3)+1)</f>
        <v>JBT-152</v>
      </c>
      <c r="D183" s="4">
        <v>3</v>
      </c>
      <c r="E183" s="4" t="s">
        <v>22</v>
      </c>
      <c r="F183" s="2" t="s">
        <v>5191</v>
      </c>
      <c r="G183" s="2" t="s">
        <v>5192</v>
      </c>
      <c r="H183" s="4" t="s">
        <v>6914</v>
      </c>
      <c r="I183" s="2" t="s">
        <v>4306</v>
      </c>
      <c r="J183" s="2" t="s">
        <v>12</v>
      </c>
      <c r="K183" s="4">
        <v>199</v>
      </c>
      <c r="L183" s="2" t="s">
        <v>6642</v>
      </c>
      <c r="M183" s="2" t="s">
        <v>5191</v>
      </c>
      <c r="N183" s="2" t="s">
        <v>5192</v>
      </c>
      <c r="O183" s="4" t="s">
        <v>22</v>
      </c>
      <c r="P183" s="4">
        <v>6</v>
      </c>
      <c r="Q183" s="37" t="s">
        <v>5973</v>
      </c>
      <c r="R183" s="4" t="s">
        <v>3567</v>
      </c>
      <c r="T183" s="4" t="s">
        <v>3567</v>
      </c>
      <c r="U183" s="4" t="s">
        <v>3567</v>
      </c>
      <c r="V183" s="2" t="s">
        <v>3567</v>
      </c>
      <c r="W183" s="2" t="s">
        <v>3567</v>
      </c>
      <c r="X183" s="2" t="s">
        <v>3567</v>
      </c>
      <c r="Y183" s="2" t="s">
        <v>3567</v>
      </c>
      <c r="Z183" s="57" t="s">
        <v>3567</v>
      </c>
      <c r="AA183" s="2" t="s">
        <v>3567</v>
      </c>
    </row>
    <row r="184" spans="1:27" ht="14.25" customHeight="1">
      <c r="A184" s="4">
        <v>180</v>
      </c>
      <c r="B184" s="2" t="s">
        <v>7020</v>
      </c>
      <c r="C184" s="2" t="str">
        <f>"JBG-"&amp;(MID(C177,5,2)+1)</f>
        <v>JBG-21</v>
      </c>
      <c r="D184" s="4">
        <v>2</v>
      </c>
      <c r="E184" s="4" t="s">
        <v>17</v>
      </c>
      <c r="F184" s="2" t="s">
        <v>6600</v>
      </c>
      <c r="G184" s="2" t="s">
        <v>191</v>
      </c>
      <c r="H184" s="4" t="s">
        <v>7006</v>
      </c>
      <c r="I184" s="2" t="s">
        <v>131</v>
      </c>
      <c r="J184" s="2" t="s">
        <v>20</v>
      </c>
      <c r="K184" s="4">
        <v>175</v>
      </c>
      <c r="L184" s="2" t="s">
        <v>6627</v>
      </c>
      <c r="M184" s="2" t="s">
        <v>190</v>
      </c>
      <c r="N184" s="2" t="s">
        <v>191</v>
      </c>
      <c r="O184" s="4" t="s">
        <v>17</v>
      </c>
      <c r="P184" s="4">
        <v>5</v>
      </c>
      <c r="Q184" s="37" t="s">
        <v>5955</v>
      </c>
      <c r="R184" s="4" t="s">
        <v>3567</v>
      </c>
      <c r="T184" s="4" t="s">
        <v>3567</v>
      </c>
      <c r="U184" s="4" t="s">
        <v>3567</v>
      </c>
      <c r="V184" s="2" t="s">
        <v>3567</v>
      </c>
      <c r="W184" s="2" t="s">
        <v>3567</v>
      </c>
      <c r="X184" s="2" t="s">
        <v>3567</v>
      </c>
      <c r="Y184" s="2" t="s">
        <v>3567</v>
      </c>
      <c r="Z184" s="57" t="s">
        <v>3567</v>
      </c>
      <c r="AA184" s="2" t="s">
        <v>3567</v>
      </c>
    </row>
    <row r="185" spans="1:27" ht="14.25" customHeight="1">
      <c r="A185" s="4">
        <v>181</v>
      </c>
      <c r="B185" s="2" t="s">
        <v>7020</v>
      </c>
      <c r="C185" s="2" t="str">
        <f>"JBT-"&amp;(MID(C180,5,3)+1)</f>
        <v>JBT-140</v>
      </c>
      <c r="D185" s="4">
        <v>3</v>
      </c>
      <c r="E185" s="4" t="s">
        <v>17</v>
      </c>
      <c r="F185" s="2" t="s">
        <v>5232</v>
      </c>
      <c r="G185" s="2" t="s">
        <v>1196</v>
      </c>
      <c r="H185" s="4" t="s">
        <v>2162</v>
      </c>
      <c r="I185" s="2" t="s">
        <v>136</v>
      </c>
      <c r="J185" s="2" t="s">
        <v>12</v>
      </c>
      <c r="K185" s="4">
        <v>177</v>
      </c>
      <c r="L185" s="2" t="s">
        <v>6628</v>
      </c>
      <c r="M185" s="2" t="s">
        <v>5232</v>
      </c>
      <c r="N185" s="2" t="s">
        <v>1196</v>
      </c>
      <c r="O185" s="4" t="s">
        <v>17</v>
      </c>
      <c r="P185" s="4">
        <v>6</v>
      </c>
      <c r="Q185" s="37" t="s">
        <v>5956</v>
      </c>
      <c r="R185" s="4" t="s">
        <v>3567</v>
      </c>
      <c r="T185" s="4" t="s">
        <v>3567</v>
      </c>
      <c r="U185" s="4" t="s">
        <v>3567</v>
      </c>
      <c r="V185" s="2" t="s">
        <v>3567</v>
      </c>
      <c r="W185" s="2" t="s">
        <v>3567</v>
      </c>
      <c r="X185" s="2" t="s">
        <v>3567</v>
      </c>
      <c r="Y185" s="2" t="s">
        <v>3567</v>
      </c>
      <c r="Z185" s="57" t="s">
        <v>3567</v>
      </c>
      <c r="AA185" s="2" t="s">
        <v>3567</v>
      </c>
    </row>
    <row r="186" spans="1:27" ht="14.25" customHeight="1">
      <c r="A186" s="4">
        <v>182</v>
      </c>
      <c r="B186" s="2" t="s">
        <v>7020</v>
      </c>
      <c r="C186" s="2" t="str">
        <f>"JBT-"&amp;(MID(C185,5,3)+1)</f>
        <v>JBT-141</v>
      </c>
      <c r="D186" s="4">
        <v>3</v>
      </c>
      <c r="E186" s="4" t="s">
        <v>17</v>
      </c>
      <c r="F186" s="2" t="s">
        <v>1197</v>
      </c>
      <c r="G186" s="2" t="s">
        <v>1198</v>
      </c>
      <c r="H186" s="4" t="s">
        <v>2201</v>
      </c>
      <c r="I186" s="2" t="s">
        <v>138</v>
      </c>
      <c r="J186" s="2" t="s">
        <v>12</v>
      </c>
      <c r="K186" s="4">
        <v>178</v>
      </c>
      <c r="L186" s="2" t="s">
        <v>6629</v>
      </c>
      <c r="M186" s="2" t="s">
        <v>1197</v>
      </c>
      <c r="N186" s="2" t="s">
        <v>1198</v>
      </c>
      <c r="O186" s="4" t="s">
        <v>17</v>
      </c>
      <c r="P186" s="4">
        <v>6</v>
      </c>
      <c r="Q186" s="37" t="s">
        <v>5957</v>
      </c>
      <c r="R186" s="4" t="s">
        <v>3567</v>
      </c>
      <c r="T186" s="4" t="s">
        <v>3567</v>
      </c>
      <c r="U186" s="4" t="s">
        <v>3567</v>
      </c>
      <c r="V186" s="2" t="s">
        <v>3567</v>
      </c>
      <c r="W186" s="2" t="s">
        <v>3567</v>
      </c>
      <c r="X186" s="2" t="s">
        <v>3567</v>
      </c>
      <c r="Y186" s="2" t="s">
        <v>3567</v>
      </c>
      <c r="Z186" s="57" t="s">
        <v>3567</v>
      </c>
      <c r="AA186" s="2" t="s">
        <v>3567</v>
      </c>
    </row>
    <row r="187" spans="1:27" ht="14.25" customHeight="1">
      <c r="A187" s="4">
        <v>183</v>
      </c>
      <c r="B187" s="2" t="s">
        <v>7020</v>
      </c>
      <c r="C187" s="2" t="str">
        <f>"JBT-"&amp;(MID(C186,5,3)+1)</f>
        <v>JBT-142</v>
      </c>
      <c r="D187" s="4">
        <v>3</v>
      </c>
      <c r="E187" s="4" t="s">
        <v>17</v>
      </c>
      <c r="F187" s="2" t="s">
        <v>1199</v>
      </c>
      <c r="G187" s="2" t="s">
        <v>1200</v>
      </c>
      <c r="H187" s="4" t="s">
        <v>2201</v>
      </c>
      <c r="I187" s="2" t="s">
        <v>141</v>
      </c>
      <c r="J187" s="2" t="s">
        <v>12</v>
      </c>
      <c r="K187" s="4">
        <v>179</v>
      </c>
      <c r="L187" s="2" t="s">
        <v>6630</v>
      </c>
      <c r="M187" s="2" t="s">
        <v>1199</v>
      </c>
      <c r="N187" s="2" t="s">
        <v>1200</v>
      </c>
      <c r="O187" s="4" t="s">
        <v>17</v>
      </c>
      <c r="P187" s="4">
        <v>6</v>
      </c>
      <c r="Q187" s="37" t="s">
        <v>5958</v>
      </c>
      <c r="R187" s="4" t="s">
        <v>3567</v>
      </c>
      <c r="T187" s="4" t="s">
        <v>3567</v>
      </c>
      <c r="U187" s="4" t="s">
        <v>3567</v>
      </c>
      <c r="V187" s="2" t="s">
        <v>3567</v>
      </c>
      <c r="W187" s="2" t="s">
        <v>3567</v>
      </c>
      <c r="X187" s="2" t="s">
        <v>3567</v>
      </c>
      <c r="Y187" s="2" t="s">
        <v>3567</v>
      </c>
      <c r="Z187" s="57" t="s">
        <v>3567</v>
      </c>
      <c r="AA187" s="2" t="s">
        <v>3567</v>
      </c>
    </row>
    <row r="188" spans="1:27" ht="14.25" customHeight="1">
      <c r="A188" s="4">
        <v>184</v>
      </c>
      <c r="B188" s="2" t="s">
        <v>7020</v>
      </c>
      <c r="C188" s="2" t="str">
        <f t="shared" ref="C188:C191" si="19">"JBT-"&amp;(MID(C187,5,3)+1)</f>
        <v>JBT-143</v>
      </c>
      <c r="D188" s="4">
        <v>3</v>
      </c>
      <c r="E188" s="4" t="s">
        <v>17</v>
      </c>
      <c r="F188" s="2" t="s">
        <v>5233</v>
      </c>
      <c r="G188" s="2" t="s">
        <v>5234</v>
      </c>
      <c r="H188" s="4" t="s">
        <v>2162</v>
      </c>
      <c r="I188" s="2" t="s">
        <v>143</v>
      </c>
      <c r="J188" s="2" t="s">
        <v>12</v>
      </c>
      <c r="K188" s="4">
        <v>180</v>
      </c>
      <c r="L188" s="2" t="s">
        <v>6631</v>
      </c>
      <c r="M188" s="2" t="s">
        <v>5233</v>
      </c>
      <c r="N188" s="2" t="s">
        <v>5234</v>
      </c>
      <c r="O188" s="4" t="s">
        <v>17</v>
      </c>
      <c r="P188" s="4">
        <v>6</v>
      </c>
      <c r="Q188" s="37" t="s">
        <v>5959</v>
      </c>
      <c r="R188" s="4" t="s">
        <v>3567</v>
      </c>
      <c r="T188" s="4" t="s">
        <v>3567</v>
      </c>
      <c r="U188" s="4" t="s">
        <v>3567</v>
      </c>
      <c r="V188" s="2" t="s">
        <v>3567</v>
      </c>
      <c r="W188" s="2" t="s">
        <v>3567</v>
      </c>
      <c r="X188" s="2" t="s">
        <v>3567</v>
      </c>
      <c r="Y188" s="2" t="s">
        <v>3567</v>
      </c>
      <c r="Z188" s="57" t="s">
        <v>3567</v>
      </c>
      <c r="AA188" s="2" t="s">
        <v>3567</v>
      </c>
    </row>
    <row r="189" spans="1:27" ht="14.25" customHeight="1">
      <c r="A189" s="4">
        <v>185</v>
      </c>
      <c r="B189" s="2" t="s">
        <v>7020</v>
      </c>
      <c r="C189" s="2" t="str">
        <f t="shared" si="19"/>
        <v>JBT-144</v>
      </c>
      <c r="D189" s="4">
        <v>3</v>
      </c>
      <c r="E189" s="4" t="s">
        <v>17</v>
      </c>
      <c r="F189" s="2" t="s">
        <v>1203</v>
      </c>
      <c r="G189" s="2" t="s">
        <v>1204</v>
      </c>
      <c r="H189" s="4" t="s">
        <v>6914</v>
      </c>
      <c r="I189" s="2" t="s">
        <v>147</v>
      </c>
      <c r="J189" s="2" t="s">
        <v>12</v>
      </c>
      <c r="K189" s="4">
        <v>183</v>
      </c>
      <c r="L189" s="2" t="s">
        <v>6632</v>
      </c>
      <c r="M189" s="2" t="s">
        <v>1203</v>
      </c>
      <c r="N189" s="2" t="s">
        <v>1204</v>
      </c>
      <c r="O189" s="4" t="s">
        <v>17</v>
      </c>
      <c r="P189" s="4">
        <v>7</v>
      </c>
      <c r="Q189" s="37" t="s">
        <v>5961</v>
      </c>
      <c r="R189" s="4" t="s">
        <v>3567</v>
      </c>
      <c r="T189" s="4" t="s">
        <v>3567</v>
      </c>
      <c r="U189" s="4" t="s">
        <v>3567</v>
      </c>
      <c r="V189" s="2" t="s">
        <v>3567</v>
      </c>
      <c r="W189" s="2" t="s">
        <v>3567</v>
      </c>
      <c r="X189" s="2" t="s">
        <v>3567</v>
      </c>
      <c r="Y189" s="2" t="s">
        <v>3567</v>
      </c>
      <c r="Z189" s="57" t="s">
        <v>3567</v>
      </c>
      <c r="AA189" s="2" t="s">
        <v>3567</v>
      </c>
    </row>
    <row r="190" spans="1:27" ht="14.25" customHeight="1">
      <c r="A190" s="4">
        <v>186</v>
      </c>
      <c r="B190" s="2" t="s">
        <v>7020</v>
      </c>
      <c r="C190" s="2" t="str">
        <f t="shared" si="19"/>
        <v>JBT-145</v>
      </c>
      <c r="D190" s="4">
        <v>3</v>
      </c>
      <c r="E190" s="4" t="s">
        <v>17</v>
      </c>
      <c r="F190" s="2" t="s">
        <v>1205</v>
      </c>
      <c r="G190" s="2" t="s">
        <v>1206</v>
      </c>
      <c r="H190" s="4" t="s">
        <v>6914</v>
      </c>
      <c r="I190" s="2" t="s">
        <v>147</v>
      </c>
      <c r="J190" s="2" t="s">
        <v>12</v>
      </c>
      <c r="K190" s="4">
        <v>186</v>
      </c>
      <c r="L190" s="2" t="s">
        <v>6633</v>
      </c>
      <c r="M190" s="2" t="s">
        <v>1205</v>
      </c>
      <c r="N190" s="2" t="s">
        <v>1206</v>
      </c>
      <c r="O190" s="4" t="s">
        <v>17</v>
      </c>
      <c r="P190" s="4">
        <v>7</v>
      </c>
      <c r="Q190" s="37" t="s">
        <v>5963</v>
      </c>
      <c r="R190" s="4" t="s">
        <v>3567</v>
      </c>
      <c r="T190" s="4" t="s">
        <v>3567</v>
      </c>
      <c r="U190" s="4" t="s">
        <v>3567</v>
      </c>
      <c r="V190" s="2" t="s">
        <v>3567</v>
      </c>
      <c r="W190" s="2" t="s">
        <v>3567</v>
      </c>
      <c r="X190" s="2" t="s">
        <v>3567</v>
      </c>
      <c r="Y190" s="2" t="s">
        <v>3567</v>
      </c>
      <c r="Z190" s="57" t="s">
        <v>3567</v>
      </c>
      <c r="AA190" s="2" t="s">
        <v>3567</v>
      </c>
    </row>
    <row r="191" spans="1:27" ht="14.25" customHeight="1">
      <c r="A191" s="4">
        <v>187</v>
      </c>
      <c r="B191" s="2" t="s">
        <v>7020</v>
      </c>
      <c r="C191" s="2" t="str">
        <f t="shared" si="19"/>
        <v>JBT-146</v>
      </c>
      <c r="D191" s="4">
        <v>3</v>
      </c>
      <c r="E191" s="4" t="s">
        <v>17</v>
      </c>
      <c r="F191" s="2" t="s">
        <v>1207</v>
      </c>
      <c r="G191" s="2" t="s">
        <v>1208</v>
      </c>
      <c r="H191" s="4" t="s">
        <v>2162</v>
      </c>
      <c r="I191" s="2" t="s">
        <v>150</v>
      </c>
      <c r="J191" s="2" t="s">
        <v>12</v>
      </c>
      <c r="K191" s="4">
        <v>189</v>
      </c>
      <c r="L191" s="2" t="s">
        <v>6634</v>
      </c>
      <c r="M191" s="2" t="s">
        <v>1207</v>
      </c>
      <c r="N191" s="2" t="s">
        <v>1208</v>
      </c>
      <c r="O191" s="4" t="s">
        <v>17</v>
      </c>
      <c r="P191" s="4">
        <v>7</v>
      </c>
      <c r="Q191" s="37" t="s">
        <v>5965</v>
      </c>
      <c r="R191" s="4" t="s">
        <v>3567</v>
      </c>
      <c r="T191" s="4" t="s">
        <v>3567</v>
      </c>
      <c r="U191" s="4" t="s">
        <v>3567</v>
      </c>
      <c r="V191" s="2" t="s">
        <v>3567</v>
      </c>
      <c r="W191" s="2" t="s">
        <v>3567</v>
      </c>
      <c r="X191" s="2" t="s">
        <v>3567</v>
      </c>
      <c r="Y191" s="2" t="s">
        <v>3567</v>
      </c>
      <c r="Z191" s="57" t="s">
        <v>3567</v>
      </c>
      <c r="AA191" s="2" t="s">
        <v>3567</v>
      </c>
    </row>
    <row r="192" spans="1:27" ht="14.25" customHeight="1">
      <c r="A192" s="4">
        <v>188</v>
      </c>
      <c r="B192" s="2" t="s">
        <v>7020</v>
      </c>
      <c r="C192" s="2" t="str">
        <f>"JBG-"&amp;(MID(C184,5,2)+1)</f>
        <v>JBG-22</v>
      </c>
      <c r="D192" s="4">
        <v>2</v>
      </c>
      <c r="E192" s="4" t="s">
        <v>17</v>
      </c>
      <c r="F192" s="2" t="s">
        <v>6603</v>
      </c>
      <c r="G192" s="2" t="s">
        <v>1210</v>
      </c>
      <c r="H192" s="4" t="s">
        <v>7006</v>
      </c>
      <c r="I192" s="2" t="s">
        <v>151</v>
      </c>
      <c r="J192" s="2" t="s">
        <v>20</v>
      </c>
      <c r="K192" s="4">
        <v>190</v>
      </c>
      <c r="L192" s="2" t="s">
        <v>6635</v>
      </c>
      <c r="M192" s="2" t="s">
        <v>1209</v>
      </c>
      <c r="N192" s="2" t="s">
        <v>1210</v>
      </c>
      <c r="O192" s="4" t="s">
        <v>17</v>
      </c>
      <c r="P192" s="4">
        <v>5</v>
      </c>
      <c r="Q192" s="37" t="s">
        <v>5966</v>
      </c>
      <c r="R192" s="4" t="s">
        <v>3567</v>
      </c>
      <c r="T192" s="4" t="s">
        <v>3567</v>
      </c>
      <c r="U192" s="4" t="s">
        <v>3567</v>
      </c>
      <c r="V192" s="2" t="s">
        <v>3567</v>
      </c>
      <c r="W192" s="2" t="s">
        <v>3567</v>
      </c>
      <c r="X192" s="2" t="s">
        <v>3567</v>
      </c>
      <c r="Y192" s="2" t="s">
        <v>3567</v>
      </c>
      <c r="Z192" s="57" t="s">
        <v>3567</v>
      </c>
      <c r="AA192" s="2" t="s">
        <v>3567</v>
      </c>
    </row>
    <row r="193" spans="1:27" ht="14.25" customHeight="1">
      <c r="A193" s="4">
        <v>189</v>
      </c>
      <c r="B193" s="2" t="s">
        <v>7020</v>
      </c>
      <c r="C193" s="2" t="str">
        <f>"JBT-"&amp;(MID(C191,5,3)+1)</f>
        <v>JBT-147</v>
      </c>
      <c r="D193" s="4">
        <v>3</v>
      </c>
      <c r="E193" s="4" t="s">
        <v>17</v>
      </c>
      <c r="F193" s="2" t="s">
        <v>1213</v>
      </c>
      <c r="G193" s="2" t="s">
        <v>1214</v>
      </c>
      <c r="H193" s="4" t="s">
        <v>6914</v>
      </c>
      <c r="I193" s="2" t="s">
        <v>152</v>
      </c>
      <c r="J193" s="2" t="s">
        <v>12</v>
      </c>
      <c r="K193" s="4">
        <v>192</v>
      </c>
      <c r="L193" s="2" t="s">
        <v>6636</v>
      </c>
      <c r="M193" s="2" t="s">
        <v>1213</v>
      </c>
      <c r="N193" s="2" t="s">
        <v>1214</v>
      </c>
      <c r="O193" s="4" t="s">
        <v>17</v>
      </c>
      <c r="P193" s="4">
        <v>6</v>
      </c>
      <c r="Q193" s="37" t="s">
        <v>5967</v>
      </c>
      <c r="R193" s="4" t="s">
        <v>3567</v>
      </c>
      <c r="T193" s="4" t="s">
        <v>3567</v>
      </c>
      <c r="U193" s="4" t="s">
        <v>3567</v>
      </c>
      <c r="V193" s="2" t="s">
        <v>3567</v>
      </c>
      <c r="W193" s="2" t="s">
        <v>3567</v>
      </c>
      <c r="X193" s="2" t="s">
        <v>3567</v>
      </c>
      <c r="Y193" s="2" t="s">
        <v>3567</v>
      </c>
      <c r="Z193" s="57" t="s">
        <v>3567</v>
      </c>
      <c r="AA193" s="2" t="s">
        <v>3567</v>
      </c>
    </row>
    <row r="194" spans="1:27" ht="14.25" customHeight="1">
      <c r="A194" s="4">
        <v>190</v>
      </c>
      <c r="B194" s="2" t="s">
        <v>7020</v>
      </c>
      <c r="C194" s="2" t="str">
        <f>"JBT-"&amp;(MID(C193,5,3)+1)</f>
        <v>JBT-148</v>
      </c>
      <c r="D194" s="4">
        <v>3</v>
      </c>
      <c r="E194" s="4" t="s">
        <v>17</v>
      </c>
      <c r="F194" s="2" t="s">
        <v>1215</v>
      </c>
      <c r="G194" s="2" t="s">
        <v>1216</v>
      </c>
      <c r="H194" s="4" t="s">
        <v>2201</v>
      </c>
      <c r="I194" s="2" t="s">
        <v>153</v>
      </c>
      <c r="J194" s="2" t="s">
        <v>12</v>
      </c>
      <c r="K194" s="4">
        <v>193</v>
      </c>
      <c r="L194" s="2" t="s">
        <v>6637</v>
      </c>
      <c r="M194" s="2" t="s">
        <v>1215</v>
      </c>
      <c r="N194" s="2" t="s">
        <v>1216</v>
      </c>
      <c r="O194" s="4" t="s">
        <v>17</v>
      </c>
      <c r="P194" s="4">
        <v>6</v>
      </c>
      <c r="Q194" s="37" t="s">
        <v>5968</v>
      </c>
      <c r="R194" s="4" t="s">
        <v>3567</v>
      </c>
      <c r="T194" s="4" t="s">
        <v>3567</v>
      </c>
      <c r="U194" s="4" t="s">
        <v>3567</v>
      </c>
      <c r="V194" s="2" t="s">
        <v>3567</v>
      </c>
      <c r="W194" s="2" t="s">
        <v>3567</v>
      </c>
      <c r="X194" s="2" t="s">
        <v>3567</v>
      </c>
      <c r="Y194" s="2" t="s">
        <v>3567</v>
      </c>
      <c r="Z194" s="57" t="s">
        <v>3567</v>
      </c>
      <c r="AA194" s="2" t="s">
        <v>3567</v>
      </c>
    </row>
    <row r="195" spans="1:27" ht="14.25" customHeight="1">
      <c r="A195" s="4">
        <v>191</v>
      </c>
      <c r="B195" s="2" t="s">
        <v>7020</v>
      </c>
      <c r="C195" s="2" t="str">
        <f>"JBT-"&amp;(MID(C194,5,3)+1)</f>
        <v>JBT-149</v>
      </c>
      <c r="D195" s="4">
        <v>3</v>
      </c>
      <c r="E195" s="4" t="s">
        <v>17</v>
      </c>
      <c r="F195" s="2" t="s">
        <v>1217</v>
      </c>
      <c r="G195" s="2" t="s">
        <v>1218</v>
      </c>
      <c r="H195" s="4" t="s">
        <v>2201</v>
      </c>
      <c r="I195" s="2" t="s">
        <v>154</v>
      </c>
      <c r="J195" s="2" t="s">
        <v>12</v>
      </c>
      <c r="K195" s="4">
        <v>194</v>
      </c>
      <c r="L195" s="2" t="s">
        <v>6638</v>
      </c>
      <c r="M195" s="2" t="s">
        <v>1217</v>
      </c>
      <c r="N195" s="2" t="s">
        <v>1218</v>
      </c>
      <c r="O195" s="4" t="s">
        <v>17</v>
      </c>
      <c r="P195" s="4">
        <v>6</v>
      </c>
      <c r="Q195" s="37" t="s">
        <v>5969</v>
      </c>
      <c r="R195" s="4" t="s">
        <v>3567</v>
      </c>
      <c r="T195" s="4" t="s">
        <v>3567</v>
      </c>
      <c r="U195" s="4" t="s">
        <v>3567</v>
      </c>
      <c r="V195" s="2" t="s">
        <v>3567</v>
      </c>
      <c r="W195" s="2" t="s">
        <v>3567</v>
      </c>
      <c r="X195" s="2" t="s">
        <v>3567</v>
      </c>
      <c r="Y195" s="2" t="s">
        <v>3567</v>
      </c>
      <c r="Z195" s="57" t="s">
        <v>3567</v>
      </c>
      <c r="AA195" s="2" t="s">
        <v>3567</v>
      </c>
    </row>
    <row r="196" spans="1:27" ht="14.25" customHeight="1">
      <c r="A196" s="4">
        <v>192</v>
      </c>
      <c r="B196" s="2" t="s">
        <v>7020</v>
      </c>
      <c r="C196" s="2" t="str">
        <f t="shared" ref="C196:C197" si="20">"JBT-"&amp;(MID(C195,5,3)+1)</f>
        <v>JBT-150</v>
      </c>
      <c r="D196" s="4">
        <v>3</v>
      </c>
      <c r="E196" s="4" t="s">
        <v>17</v>
      </c>
      <c r="F196" s="2" t="s">
        <v>1219</v>
      </c>
      <c r="G196" s="2" t="s">
        <v>1220</v>
      </c>
      <c r="H196" s="4" t="s">
        <v>2201</v>
      </c>
      <c r="I196" s="2" t="s">
        <v>156</v>
      </c>
      <c r="J196" s="2" t="s">
        <v>12</v>
      </c>
      <c r="K196" s="4">
        <v>195</v>
      </c>
      <c r="L196" s="2" t="s">
        <v>6639</v>
      </c>
      <c r="M196" s="2" t="s">
        <v>1219</v>
      </c>
      <c r="N196" s="2" t="s">
        <v>1220</v>
      </c>
      <c r="O196" s="4" t="s">
        <v>17</v>
      </c>
      <c r="P196" s="4">
        <v>6</v>
      </c>
      <c r="Q196" s="37" t="s">
        <v>5970</v>
      </c>
      <c r="R196" s="4" t="s">
        <v>3567</v>
      </c>
      <c r="T196" s="4" t="s">
        <v>3567</v>
      </c>
      <c r="U196" s="4" t="s">
        <v>3567</v>
      </c>
      <c r="V196" s="2" t="s">
        <v>3567</v>
      </c>
      <c r="W196" s="2" t="s">
        <v>3567</v>
      </c>
      <c r="X196" s="2" t="s">
        <v>3567</v>
      </c>
      <c r="Y196" s="2" t="s">
        <v>3567</v>
      </c>
      <c r="Z196" s="57" t="s">
        <v>3567</v>
      </c>
      <c r="AA196" s="2" t="s">
        <v>3567</v>
      </c>
    </row>
    <row r="197" spans="1:27" ht="14.25" customHeight="1">
      <c r="A197" s="4">
        <v>193</v>
      </c>
      <c r="B197" s="2" t="s">
        <v>7020</v>
      </c>
      <c r="C197" s="2" t="str">
        <f t="shared" si="20"/>
        <v>JBT-151</v>
      </c>
      <c r="D197" s="4">
        <v>3</v>
      </c>
      <c r="E197" s="4" t="s">
        <v>22</v>
      </c>
      <c r="F197" s="2" t="s">
        <v>1221</v>
      </c>
      <c r="G197" s="2" t="s">
        <v>1222</v>
      </c>
      <c r="H197" s="4" t="s">
        <v>2162</v>
      </c>
      <c r="I197" s="2" t="s">
        <v>158</v>
      </c>
      <c r="J197" s="2" t="s">
        <v>12</v>
      </c>
      <c r="K197" s="4">
        <v>196</v>
      </c>
      <c r="L197" s="2" t="s">
        <v>6640</v>
      </c>
      <c r="M197" s="2" t="s">
        <v>1221</v>
      </c>
      <c r="N197" s="2" t="s">
        <v>1222</v>
      </c>
      <c r="O197" s="4" t="s">
        <v>22</v>
      </c>
      <c r="P197" s="4">
        <v>6</v>
      </c>
      <c r="Q197" s="37" t="s">
        <v>5971</v>
      </c>
      <c r="R197" s="4" t="s">
        <v>3567</v>
      </c>
      <c r="T197" s="4" t="s">
        <v>3567</v>
      </c>
      <c r="U197" s="4" t="s">
        <v>3567</v>
      </c>
      <c r="V197" s="2" t="s">
        <v>3567</v>
      </c>
      <c r="W197" s="2" t="s">
        <v>3567</v>
      </c>
      <c r="X197" s="2" t="s">
        <v>3567</v>
      </c>
      <c r="Y197" s="2" t="s">
        <v>3567</v>
      </c>
      <c r="Z197" s="57" t="s">
        <v>3567</v>
      </c>
      <c r="AA197" s="2" t="s">
        <v>3567</v>
      </c>
    </row>
    <row r="198" spans="1:27" ht="14.25" customHeight="1">
      <c r="A198" s="4">
        <v>197</v>
      </c>
      <c r="B198" s="2" t="s">
        <v>7020</v>
      </c>
      <c r="C198" s="2" t="str">
        <f>"JBG-"&amp;(MID(C192,5,2)+1)</f>
        <v>JBG-23</v>
      </c>
      <c r="D198" s="4">
        <v>1</v>
      </c>
      <c r="E198" s="4" t="s">
        <v>17</v>
      </c>
      <c r="F198" s="2" t="s">
        <v>2582</v>
      </c>
      <c r="G198" s="2" t="s">
        <v>1224</v>
      </c>
      <c r="H198" s="4" t="s">
        <v>7006</v>
      </c>
      <c r="I198" s="2" t="s">
        <v>193</v>
      </c>
      <c r="J198" s="2" t="s">
        <v>20</v>
      </c>
      <c r="K198" s="4">
        <v>201</v>
      </c>
      <c r="L198" s="2" t="s">
        <v>6644</v>
      </c>
      <c r="M198" s="2" t="s">
        <v>1223</v>
      </c>
      <c r="N198" s="2" t="s">
        <v>1224</v>
      </c>
      <c r="O198" s="4" t="s">
        <v>17</v>
      </c>
      <c r="P198" s="4">
        <v>4</v>
      </c>
      <c r="Q198" s="37" t="s">
        <v>5975</v>
      </c>
      <c r="R198" s="4" t="s">
        <v>3567</v>
      </c>
      <c r="T198" s="4" t="s">
        <v>3567</v>
      </c>
      <c r="U198" s="4" t="s">
        <v>3567</v>
      </c>
      <c r="V198" s="2" t="s">
        <v>3567</v>
      </c>
      <c r="W198" s="2" t="s">
        <v>3567</v>
      </c>
      <c r="X198" s="2" t="s">
        <v>3567</v>
      </c>
      <c r="Y198" s="2" t="s">
        <v>3567</v>
      </c>
      <c r="Z198" s="57" t="s">
        <v>3567</v>
      </c>
      <c r="AA198" s="2" t="s">
        <v>3567</v>
      </c>
    </row>
    <row r="199" spans="1:27" ht="14.25" customHeight="1">
      <c r="A199" s="4">
        <v>198</v>
      </c>
      <c r="B199" s="2" t="s">
        <v>7020</v>
      </c>
      <c r="C199" s="2" t="str">
        <f>"JBT-"&amp;(MID(C182,5,3)+1)</f>
        <v>JBT-154</v>
      </c>
      <c r="D199" s="4">
        <v>2</v>
      </c>
      <c r="E199" s="4" t="s">
        <v>17</v>
      </c>
      <c r="F199" s="2" t="s">
        <v>5236</v>
      </c>
      <c r="G199" s="2" t="s">
        <v>5237</v>
      </c>
      <c r="H199" s="4" t="s">
        <v>2162</v>
      </c>
      <c r="I199" s="2" t="s">
        <v>123</v>
      </c>
      <c r="J199" s="2" t="s">
        <v>12</v>
      </c>
      <c r="K199" s="4">
        <v>203</v>
      </c>
      <c r="L199" s="2" t="s">
        <v>6645</v>
      </c>
      <c r="M199" s="2" t="s">
        <v>5236</v>
      </c>
      <c r="N199" s="2" t="s">
        <v>5237</v>
      </c>
      <c r="O199" s="4" t="s">
        <v>17</v>
      </c>
      <c r="P199" s="4">
        <v>5</v>
      </c>
      <c r="Q199" s="37" t="s">
        <v>5976</v>
      </c>
      <c r="R199" s="4" t="s">
        <v>3567</v>
      </c>
      <c r="T199" s="4" t="s">
        <v>3567</v>
      </c>
      <c r="U199" s="4" t="s">
        <v>3567</v>
      </c>
      <c r="V199" s="2" t="s">
        <v>3567</v>
      </c>
      <c r="W199" s="2" t="s">
        <v>3567</v>
      </c>
      <c r="X199" s="2" t="s">
        <v>3567</v>
      </c>
      <c r="Y199" s="2" t="s">
        <v>3567</v>
      </c>
      <c r="Z199" s="57" t="s">
        <v>3567</v>
      </c>
      <c r="AA199" s="2" t="s">
        <v>3567</v>
      </c>
    </row>
    <row r="200" spans="1:27" ht="14.25" customHeight="1">
      <c r="A200" s="4">
        <v>199</v>
      </c>
      <c r="B200" s="2" t="s">
        <v>7020</v>
      </c>
      <c r="C200" s="2" t="str">
        <f>"JBT-"&amp;(MID(C199,5,3)+1)</f>
        <v>JBT-155</v>
      </c>
      <c r="D200" s="4">
        <v>2</v>
      </c>
      <c r="E200" s="4" t="s">
        <v>17</v>
      </c>
      <c r="F200" s="2" t="s">
        <v>5238</v>
      </c>
      <c r="G200" s="2" t="s">
        <v>5239</v>
      </c>
      <c r="H200" s="4" t="s">
        <v>2162</v>
      </c>
      <c r="I200" s="2" t="s">
        <v>126</v>
      </c>
      <c r="J200" s="2" t="s">
        <v>12</v>
      </c>
      <c r="K200" s="4">
        <v>204</v>
      </c>
      <c r="L200" s="2" t="s">
        <v>6646</v>
      </c>
      <c r="M200" s="2" t="s">
        <v>5238</v>
      </c>
      <c r="N200" s="2" t="s">
        <v>5239</v>
      </c>
      <c r="O200" s="4" t="s">
        <v>17</v>
      </c>
      <c r="P200" s="4">
        <v>5</v>
      </c>
      <c r="Q200" s="37" t="s">
        <v>5977</v>
      </c>
      <c r="R200" s="4" t="s">
        <v>3567</v>
      </c>
      <c r="T200" s="4" t="s">
        <v>3567</v>
      </c>
      <c r="U200" s="4" t="s">
        <v>3567</v>
      </c>
      <c r="V200" s="2" t="s">
        <v>3567</v>
      </c>
      <c r="W200" s="2" t="s">
        <v>3567</v>
      </c>
      <c r="X200" s="2" t="s">
        <v>3567</v>
      </c>
      <c r="Y200" s="2" t="s">
        <v>3567</v>
      </c>
      <c r="Z200" s="57" t="s">
        <v>3567</v>
      </c>
      <c r="AA200" s="2" t="s">
        <v>3567</v>
      </c>
    </row>
    <row r="201" spans="1:27" ht="14.25" customHeight="1">
      <c r="A201" s="4">
        <v>200</v>
      </c>
      <c r="B201" s="2" t="s">
        <v>7020</v>
      </c>
      <c r="C201" s="2" t="str">
        <f>"JBT-"&amp;(MID(C200,5,3)+1)</f>
        <v>JBT-156</v>
      </c>
      <c r="D201" s="4">
        <v>2</v>
      </c>
      <c r="E201" s="4" t="s">
        <v>17</v>
      </c>
      <c r="F201" s="2" t="s">
        <v>1231</v>
      </c>
      <c r="G201" s="2" t="s">
        <v>1232</v>
      </c>
      <c r="H201" s="4" t="s">
        <v>2201</v>
      </c>
      <c r="I201" s="2" t="s">
        <v>129</v>
      </c>
      <c r="J201" s="2" t="s">
        <v>12</v>
      </c>
      <c r="K201" s="4">
        <v>205</v>
      </c>
      <c r="L201" s="2" t="s">
        <v>6647</v>
      </c>
      <c r="M201" s="2" t="s">
        <v>1231</v>
      </c>
      <c r="N201" s="2" t="s">
        <v>1232</v>
      </c>
      <c r="O201" s="4" t="s">
        <v>22</v>
      </c>
      <c r="P201" s="4">
        <v>5</v>
      </c>
      <c r="Q201" s="37" t="s">
        <v>5978</v>
      </c>
      <c r="R201" s="4" t="s">
        <v>3567</v>
      </c>
      <c r="T201" s="4" t="s">
        <v>3567</v>
      </c>
      <c r="U201" s="4" t="s">
        <v>3567</v>
      </c>
      <c r="V201" s="2" t="s">
        <v>3567</v>
      </c>
      <c r="W201" s="2" t="s">
        <v>3567</v>
      </c>
      <c r="X201" s="2" t="s">
        <v>3567</v>
      </c>
      <c r="Y201" s="2" t="s">
        <v>3567</v>
      </c>
      <c r="Z201" s="57" t="s">
        <v>3567</v>
      </c>
      <c r="AA201" s="2" t="s">
        <v>3567</v>
      </c>
    </row>
    <row r="202" spans="1:27" ht="14.25" customHeight="1">
      <c r="A202" s="4">
        <v>201</v>
      </c>
      <c r="B202" s="2" t="s">
        <v>7020</v>
      </c>
      <c r="C202" s="2" t="str">
        <f>"JBG-"&amp;(MID(C198,5,2)+1)</f>
        <v>JBG-24</v>
      </c>
      <c r="D202" s="4">
        <v>2</v>
      </c>
      <c r="E202" s="4" t="s">
        <v>17</v>
      </c>
      <c r="F202" s="2" t="s">
        <v>6604</v>
      </c>
      <c r="G202" s="2" t="s">
        <v>196</v>
      </c>
      <c r="H202" s="4" t="s">
        <v>7006</v>
      </c>
      <c r="I202" s="2" t="s">
        <v>131</v>
      </c>
      <c r="J202" s="2" t="s">
        <v>20</v>
      </c>
      <c r="K202" s="4">
        <v>206</v>
      </c>
      <c r="L202" s="2" t="s">
        <v>6648</v>
      </c>
      <c r="M202" s="2" t="s">
        <v>195</v>
      </c>
      <c r="N202" s="2" t="s">
        <v>196</v>
      </c>
      <c r="O202" s="4" t="s">
        <v>17</v>
      </c>
      <c r="P202" s="4">
        <v>5</v>
      </c>
      <c r="Q202" s="37" t="s">
        <v>5979</v>
      </c>
      <c r="R202" s="4" t="s">
        <v>3567</v>
      </c>
      <c r="T202" s="4" t="s">
        <v>3567</v>
      </c>
      <c r="U202" s="4" t="s">
        <v>3567</v>
      </c>
      <c r="V202" s="2" t="s">
        <v>3567</v>
      </c>
      <c r="W202" s="2" t="s">
        <v>3567</v>
      </c>
      <c r="X202" s="2" t="s">
        <v>3567</v>
      </c>
      <c r="Y202" s="2" t="s">
        <v>3567</v>
      </c>
      <c r="Z202" s="57" t="s">
        <v>3567</v>
      </c>
      <c r="AA202" s="2" t="s">
        <v>3567</v>
      </c>
    </row>
    <row r="203" spans="1:27" ht="14.25" customHeight="1">
      <c r="A203" s="4">
        <v>202</v>
      </c>
      <c r="B203" s="2" t="s">
        <v>7020</v>
      </c>
      <c r="C203" s="2" t="str">
        <f>"JBT-"&amp;(MID(C201,5,3)+1)</f>
        <v>JBT-157</v>
      </c>
      <c r="D203" s="4">
        <v>3</v>
      </c>
      <c r="E203" s="4" t="s">
        <v>17</v>
      </c>
      <c r="F203" s="2" t="s">
        <v>5240</v>
      </c>
      <c r="G203" s="2" t="s">
        <v>5241</v>
      </c>
      <c r="H203" s="4" t="s">
        <v>2162</v>
      </c>
      <c r="I203" s="2" t="s">
        <v>136</v>
      </c>
      <c r="J203" s="2" t="s">
        <v>12</v>
      </c>
      <c r="K203" s="4">
        <v>208</v>
      </c>
      <c r="L203" s="2" t="s">
        <v>6649</v>
      </c>
      <c r="M203" s="2" t="s">
        <v>5240</v>
      </c>
      <c r="N203" s="2" t="s">
        <v>5241</v>
      </c>
      <c r="O203" s="4" t="s">
        <v>17</v>
      </c>
      <c r="P203" s="4">
        <v>6</v>
      </c>
      <c r="Q203" s="37" t="s">
        <v>5980</v>
      </c>
      <c r="R203" s="4" t="s">
        <v>3567</v>
      </c>
      <c r="T203" s="4" t="s">
        <v>3567</v>
      </c>
      <c r="U203" s="4" t="s">
        <v>3567</v>
      </c>
      <c r="V203" s="2" t="s">
        <v>3567</v>
      </c>
      <c r="W203" s="2" t="s">
        <v>3567</v>
      </c>
      <c r="X203" s="2" t="s">
        <v>3567</v>
      </c>
      <c r="Y203" s="2" t="s">
        <v>3567</v>
      </c>
      <c r="Z203" s="57" t="s">
        <v>3567</v>
      </c>
      <c r="AA203" s="2" t="s">
        <v>3567</v>
      </c>
    </row>
    <row r="204" spans="1:27" ht="14.25" customHeight="1">
      <c r="A204" s="4">
        <v>203</v>
      </c>
      <c r="B204" s="2" t="s">
        <v>7020</v>
      </c>
      <c r="C204" s="2" t="str">
        <f>"JBT-"&amp;(MID(C203,5,3)+1)</f>
        <v>JBT-158</v>
      </c>
      <c r="D204" s="4">
        <v>3</v>
      </c>
      <c r="E204" s="4" t="s">
        <v>17</v>
      </c>
      <c r="F204" s="2" t="s">
        <v>1236</v>
      </c>
      <c r="G204" s="2" t="s">
        <v>1237</v>
      </c>
      <c r="H204" s="4" t="s">
        <v>2201</v>
      </c>
      <c r="I204" s="2" t="s">
        <v>138</v>
      </c>
      <c r="J204" s="2" t="s">
        <v>12</v>
      </c>
      <c r="K204" s="4">
        <v>209</v>
      </c>
      <c r="L204" s="2" t="s">
        <v>6650</v>
      </c>
      <c r="M204" s="2" t="s">
        <v>1236</v>
      </c>
      <c r="N204" s="2" t="s">
        <v>1237</v>
      </c>
      <c r="O204" s="4" t="s">
        <v>17</v>
      </c>
      <c r="P204" s="4">
        <v>6</v>
      </c>
      <c r="Q204" s="37" t="s">
        <v>5981</v>
      </c>
      <c r="R204" s="4" t="s">
        <v>3567</v>
      </c>
      <c r="T204" s="4" t="s">
        <v>3567</v>
      </c>
      <c r="U204" s="4" t="s">
        <v>3567</v>
      </c>
      <c r="V204" s="2" t="s">
        <v>3567</v>
      </c>
      <c r="W204" s="2" t="s">
        <v>3567</v>
      </c>
      <c r="X204" s="2" t="s">
        <v>3567</v>
      </c>
      <c r="Y204" s="2" t="s">
        <v>3567</v>
      </c>
      <c r="Z204" s="57" t="s">
        <v>3567</v>
      </c>
      <c r="AA204" s="2" t="s">
        <v>3567</v>
      </c>
    </row>
    <row r="205" spans="1:27" ht="14.25" customHeight="1">
      <c r="A205" s="4">
        <v>204</v>
      </c>
      <c r="B205" s="2" t="s">
        <v>7020</v>
      </c>
      <c r="C205" s="2" t="str">
        <f t="shared" ref="C205:C209" si="21">"JBT-"&amp;(MID(C204,5,3)+1)</f>
        <v>JBT-159</v>
      </c>
      <c r="D205" s="4">
        <v>3</v>
      </c>
      <c r="E205" s="4" t="s">
        <v>17</v>
      </c>
      <c r="F205" s="2" t="s">
        <v>1238</v>
      </c>
      <c r="G205" s="2" t="s">
        <v>1239</v>
      </c>
      <c r="H205" s="4" t="s">
        <v>2201</v>
      </c>
      <c r="I205" s="2" t="s">
        <v>141</v>
      </c>
      <c r="J205" s="2" t="s">
        <v>12</v>
      </c>
      <c r="K205" s="4">
        <v>210</v>
      </c>
      <c r="L205" s="2" t="s">
        <v>6651</v>
      </c>
      <c r="M205" s="2" t="s">
        <v>1238</v>
      </c>
      <c r="N205" s="2" t="s">
        <v>1239</v>
      </c>
      <c r="O205" s="4" t="s">
        <v>17</v>
      </c>
      <c r="P205" s="4">
        <v>6</v>
      </c>
      <c r="Q205" s="37" t="s">
        <v>5982</v>
      </c>
      <c r="R205" s="4" t="s">
        <v>3567</v>
      </c>
      <c r="T205" s="4" t="s">
        <v>3567</v>
      </c>
      <c r="U205" s="4" t="s">
        <v>3567</v>
      </c>
      <c r="V205" s="2" t="s">
        <v>3567</v>
      </c>
      <c r="W205" s="2" t="s">
        <v>3567</v>
      </c>
      <c r="X205" s="2" t="s">
        <v>3567</v>
      </c>
      <c r="Y205" s="2" t="s">
        <v>3567</v>
      </c>
      <c r="Z205" s="57" t="s">
        <v>3567</v>
      </c>
      <c r="AA205" s="2" t="s">
        <v>3567</v>
      </c>
    </row>
    <row r="206" spans="1:27" ht="14.25" customHeight="1">
      <c r="A206" s="4">
        <v>205</v>
      </c>
      <c r="B206" s="2" t="s">
        <v>7020</v>
      </c>
      <c r="C206" s="2" t="str">
        <f t="shared" si="21"/>
        <v>JBT-160</v>
      </c>
      <c r="D206" s="4">
        <v>3</v>
      </c>
      <c r="E206" s="4" t="s">
        <v>17</v>
      </c>
      <c r="F206" s="2" t="s">
        <v>5242</v>
      </c>
      <c r="G206" s="2" t="s">
        <v>5243</v>
      </c>
      <c r="H206" s="4" t="s">
        <v>2162</v>
      </c>
      <c r="I206" s="2" t="s">
        <v>143</v>
      </c>
      <c r="J206" s="2" t="s">
        <v>12</v>
      </c>
      <c r="K206" s="4">
        <v>211</v>
      </c>
      <c r="L206" s="2" t="s">
        <v>6652</v>
      </c>
      <c r="M206" s="2" t="s">
        <v>5242</v>
      </c>
      <c r="N206" s="2" t="s">
        <v>5243</v>
      </c>
      <c r="O206" s="4" t="s">
        <v>17</v>
      </c>
      <c r="P206" s="4">
        <v>6</v>
      </c>
      <c r="Q206" s="37" t="s">
        <v>5983</v>
      </c>
      <c r="R206" s="4" t="s">
        <v>3567</v>
      </c>
      <c r="T206" s="4" t="s">
        <v>3567</v>
      </c>
      <c r="U206" s="4" t="s">
        <v>3567</v>
      </c>
      <c r="V206" s="2" t="s">
        <v>3567</v>
      </c>
      <c r="W206" s="2" t="s">
        <v>3567</v>
      </c>
      <c r="X206" s="2" t="s">
        <v>3567</v>
      </c>
      <c r="Y206" s="2" t="s">
        <v>3567</v>
      </c>
      <c r="Z206" s="57" t="s">
        <v>3567</v>
      </c>
      <c r="AA206" s="2" t="s">
        <v>3567</v>
      </c>
    </row>
    <row r="207" spans="1:27" ht="14.25" customHeight="1">
      <c r="A207" s="4">
        <v>206</v>
      </c>
      <c r="B207" s="2" t="s">
        <v>7020</v>
      </c>
      <c r="C207" s="2" t="str">
        <f t="shared" si="21"/>
        <v>JBT-161</v>
      </c>
      <c r="D207" s="4">
        <v>3</v>
      </c>
      <c r="E207" s="4" t="s">
        <v>17</v>
      </c>
      <c r="F207" s="2" t="s">
        <v>1242</v>
      </c>
      <c r="G207" s="2" t="s">
        <v>1243</v>
      </c>
      <c r="H207" s="4" t="s">
        <v>6914</v>
      </c>
      <c r="I207" s="2" t="s">
        <v>147</v>
      </c>
      <c r="J207" s="2" t="s">
        <v>12</v>
      </c>
      <c r="K207" s="4">
        <v>214</v>
      </c>
      <c r="L207" s="2" t="s">
        <v>6653</v>
      </c>
      <c r="M207" s="2" t="s">
        <v>1242</v>
      </c>
      <c r="N207" s="2" t="s">
        <v>1243</v>
      </c>
      <c r="O207" s="4" t="s">
        <v>17</v>
      </c>
      <c r="P207" s="4">
        <v>7</v>
      </c>
      <c r="Q207" s="37" t="s">
        <v>5985</v>
      </c>
      <c r="R207" s="4" t="s">
        <v>3567</v>
      </c>
      <c r="T207" s="4" t="s">
        <v>3567</v>
      </c>
      <c r="U207" s="4" t="s">
        <v>3567</v>
      </c>
      <c r="V207" s="2" t="s">
        <v>3567</v>
      </c>
      <c r="W207" s="2" t="s">
        <v>3567</v>
      </c>
      <c r="X207" s="2" t="s">
        <v>3567</v>
      </c>
      <c r="Y207" s="2" t="s">
        <v>3567</v>
      </c>
      <c r="Z207" s="57" t="s">
        <v>3567</v>
      </c>
      <c r="AA207" s="2" t="s">
        <v>3567</v>
      </c>
    </row>
    <row r="208" spans="1:27" ht="14.25" customHeight="1">
      <c r="A208" s="4">
        <v>207</v>
      </c>
      <c r="B208" s="2" t="s">
        <v>7020</v>
      </c>
      <c r="C208" s="2" t="str">
        <f t="shared" si="21"/>
        <v>JBT-162</v>
      </c>
      <c r="D208" s="4">
        <v>3</v>
      </c>
      <c r="E208" s="4" t="s">
        <v>17</v>
      </c>
      <c r="F208" s="2" t="s">
        <v>1244</v>
      </c>
      <c r="G208" s="2" t="s">
        <v>1245</v>
      </c>
      <c r="H208" s="4" t="s">
        <v>6914</v>
      </c>
      <c r="I208" s="2" t="s">
        <v>147</v>
      </c>
      <c r="J208" s="2" t="s">
        <v>12</v>
      </c>
      <c r="K208" s="4">
        <v>217</v>
      </c>
      <c r="L208" s="2" t="s">
        <v>6654</v>
      </c>
      <c r="M208" s="2" t="s">
        <v>1244</v>
      </c>
      <c r="N208" s="2" t="s">
        <v>1245</v>
      </c>
      <c r="O208" s="4" t="s">
        <v>17</v>
      </c>
      <c r="P208" s="4">
        <v>7</v>
      </c>
      <c r="Q208" s="37" t="s">
        <v>5987</v>
      </c>
      <c r="R208" s="4" t="s">
        <v>3567</v>
      </c>
      <c r="T208" s="4" t="s">
        <v>3567</v>
      </c>
      <c r="U208" s="4" t="s">
        <v>3567</v>
      </c>
      <c r="V208" s="2" t="s">
        <v>3567</v>
      </c>
      <c r="W208" s="2" t="s">
        <v>3567</v>
      </c>
      <c r="X208" s="2" t="s">
        <v>3567</v>
      </c>
      <c r="Y208" s="2" t="s">
        <v>3567</v>
      </c>
      <c r="Z208" s="57" t="s">
        <v>3567</v>
      </c>
      <c r="AA208" s="2" t="s">
        <v>3567</v>
      </c>
    </row>
    <row r="209" spans="1:27" ht="14.25" customHeight="1">
      <c r="A209" s="4">
        <v>208</v>
      </c>
      <c r="B209" s="2" t="s">
        <v>7020</v>
      </c>
      <c r="C209" s="2" t="str">
        <f t="shared" si="21"/>
        <v>JBT-163</v>
      </c>
      <c r="D209" s="4">
        <v>3</v>
      </c>
      <c r="E209" s="4" t="s">
        <v>17</v>
      </c>
      <c r="F209" s="2" t="s">
        <v>1246</v>
      </c>
      <c r="G209" s="2" t="s">
        <v>1247</v>
      </c>
      <c r="H209" s="4" t="s">
        <v>2162</v>
      </c>
      <c r="I209" s="2" t="s">
        <v>150</v>
      </c>
      <c r="J209" s="2" t="s">
        <v>12</v>
      </c>
      <c r="K209" s="4">
        <v>220</v>
      </c>
      <c r="L209" s="2" t="s">
        <v>6655</v>
      </c>
      <c r="M209" s="2" t="s">
        <v>1246</v>
      </c>
      <c r="N209" s="2" t="s">
        <v>1247</v>
      </c>
      <c r="O209" s="4" t="s">
        <v>17</v>
      </c>
      <c r="P209" s="4">
        <v>7</v>
      </c>
      <c r="Q209" s="37" t="s">
        <v>5989</v>
      </c>
      <c r="R209" s="4" t="s">
        <v>3567</v>
      </c>
      <c r="T209" s="4" t="s">
        <v>3567</v>
      </c>
      <c r="U209" s="4" t="s">
        <v>3567</v>
      </c>
      <c r="V209" s="2" t="s">
        <v>3567</v>
      </c>
      <c r="W209" s="2" t="s">
        <v>3567</v>
      </c>
      <c r="X209" s="2" t="s">
        <v>3567</v>
      </c>
      <c r="Y209" s="2" t="s">
        <v>3567</v>
      </c>
      <c r="Z209" s="57" t="s">
        <v>3567</v>
      </c>
      <c r="AA209" s="2" t="s">
        <v>3567</v>
      </c>
    </row>
    <row r="210" spans="1:27" ht="14.25" customHeight="1">
      <c r="A210" s="4">
        <v>209</v>
      </c>
      <c r="B210" s="2" t="s">
        <v>7020</v>
      </c>
      <c r="C210" s="2" t="str">
        <f>"JBG-"&amp;(MID(C202,5,2)+1)</f>
        <v>JBG-25</v>
      </c>
      <c r="D210" s="4">
        <v>2</v>
      </c>
      <c r="E210" s="4" t="s">
        <v>17</v>
      </c>
      <c r="F210" s="2" t="s">
        <v>6605</v>
      </c>
      <c r="G210" s="2" t="s">
        <v>1249</v>
      </c>
      <c r="H210" s="4" t="s">
        <v>7006</v>
      </c>
      <c r="I210" s="2" t="s">
        <v>151</v>
      </c>
      <c r="J210" s="2" t="s">
        <v>20</v>
      </c>
      <c r="K210" s="4">
        <v>221</v>
      </c>
      <c r="L210" s="2" t="s">
        <v>6656</v>
      </c>
      <c r="M210" s="2" t="s">
        <v>1248</v>
      </c>
      <c r="N210" s="2" t="s">
        <v>1249</v>
      </c>
      <c r="O210" s="4" t="s">
        <v>17</v>
      </c>
      <c r="P210" s="4">
        <v>5</v>
      </c>
      <c r="Q210" s="37" t="s">
        <v>5990</v>
      </c>
      <c r="R210" s="4" t="s">
        <v>3567</v>
      </c>
      <c r="T210" s="4" t="s">
        <v>3567</v>
      </c>
      <c r="U210" s="4" t="s">
        <v>3567</v>
      </c>
      <c r="V210" s="2" t="s">
        <v>3567</v>
      </c>
      <c r="W210" s="2" t="s">
        <v>3567</v>
      </c>
      <c r="X210" s="2" t="s">
        <v>3567</v>
      </c>
      <c r="Y210" s="2" t="s">
        <v>3567</v>
      </c>
      <c r="Z210" s="57" t="s">
        <v>3567</v>
      </c>
      <c r="AA210" s="2" t="s">
        <v>3567</v>
      </c>
    </row>
    <row r="211" spans="1:27" ht="14.25" customHeight="1">
      <c r="A211" s="4">
        <v>210</v>
      </c>
      <c r="B211" s="2" t="s">
        <v>7020</v>
      </c>
      <c r="C211" s="2" t="str">
        <f>"JBT-"&amp;(MID(C209,5,3)+1)</f>
        <v>JBT-164</v>
      </c>
      <c r="D211" s="4">
        <v>3</v>
      </c>
      <c r="E211" s="4" t="s">
        <v>17</v>
      </c>
      <c r="F211" s="2" t="s">
        <v>1252</v>
      </c>
      <c r="G211" s="2" t="s">
        <v>1253</v>
      </c>
      <c r="H211" s="4" t="s">
        <v>6914</v>
      </c>
      <c r="I211" s="2" t="s">
        <v>152</v>
      </c>
      <c r="J211" s="2" t="s">
        <v>12</v>
      </c>
      <c r="K211" s="4">
        <v>223</v>
      </c>
      <c r="L211" s="2" t="s">
        <v>6657</v>
      </c>
      <c r="M211" s="2" t="s">
        <v>1252</v>
      </c>
      <c r="N211" s="2" t="s">
        <v>1253</v>
      </c>
      <c r="O211" s="4" t="s">
        <v>17</v>
      </c>
      <c r="P211" s="4">
        <v>6</v>
      </c>
      <c r="Q211" s="37" t="s">
        <v>5991</v>
      </c>
      <c r="R211" s="4" t="s">
        <v>3567</v>
      </c>
      <c r="T211" s="4" t="s">
        <v>3567</v>
      </c>
      <c r="U211" s="4" t="s">
        <v>3567</v>
      </c>
      <c r="V211" s="2" t="s">
        <v>3567</v>
      </c>
      <c r="W211" s="2" t="s">
        <v>3567</v>
      </c>
      <c r="X211" s="2" t="s">
        <v>3567</v>
      </c>
      <c r="Y211" s="2" t="s">
        <v>3567</v>
      </c>
      <c r="Z211" s="57" t="s">
        <v>3567</v>
      </c>
      <c r="AA211" s="2" t="s">
        <v>3567</v>
      </c>
    </row>
    <row r="212" spans="1:27" ht="14.25" customHeight="1">
      <c r="A212" s="4">
        <v>211</v>
      </c>
      <c r="B212" s="2" t="s">
        <v>7020</v>
      </c>
      <c r="C212" s="2" t="str">
        <f>"JBT-"&amp;(MID(C211,5,3)+1)</f>
        <v>JBT-165</v>
      </c>
      <c r="D212" s="4">
        <v>3</v>
      </c>
      <c r="E212" s="4" t="s">
        <v>17</v>
      </c>
      <c r="F212" s="2" t="s">
        <v>1254</v>
      </c>
      <c r="G212" s="2" t="s">
        <v>1255</v>
      </c>
      <c r="H212" s="4" t="s">
        <v>2201</v>
      </c>
      <c r="I212" s="2" t="s">
        <v>153</v>
      </c>
      <c r="J212" s="2" t="s">
        <v>12</v>
      </c>
      <c r="K212" s="4">
        <v>224</v>
      </c>
      <c r="L212" s="2" t="s">
        <v>6658</v>
      </c>
      <c r="M212" s="2" t="s">
        <v>1254</v>
      </c>
      <c r="N212" s="2" t="s">
        <v>1255</v>
      </c>
      <c r="O212" s="4" t="s">
        <v>17</v>
      </c>
      <c r="P212" s="4">
        <v>6</v>
      </c>
      <c r="Q212" s="37" t="s">
        <v>5992</v>
      </c>
      <c r="R212" s="4" t="s">
        <v>3567</v>
      </c>
      <c r="T212" s="4" t="s">
        <v>3567</v>
      </c>
      <c r="U212" s="4" t="s">
        <v>3567</v>
      </c>
      <c r="V212" s="2" t="s">
        <v>3567</v>
      </c>
      <c r="W212" s="2" t="s">
        <v>3567</v>
      </c>
      <c r="X212" s="2" t="s">
        <v>3567</v>
      </c>
      <c r="Y212" s="2" t="s">
        <v>3567</v>
      </c>
      <c r="Z212" s="57" t="s">
        <v>3567</v>
      </c>
      <c r="AA212" s="2" t="s">
        <v>3567</v>
      </c>
    </row>
    <row r="213" spans="1:27" ht="14.25" customHeight="1">
      <c r="A213" s="4">
        <v>212</v>
      </c>
      <c r="B213" s="2" t="s">
        <v>7020</v>
      </c>
      <c r="C213" s="2" t="str">
        <f t="shared" ref="C213:C215" si="22">"JBT-"&amp;(MID(C212,5,3)+1)</f>
        <v>JBT-166</v>
      </c>
      <c r="D213" s="4">
        <v>3</v>
      </c>
      <c r="E213" s="4" t="s">
        <v>17</v>
      </c>
      <c r="F213" s="2" t="s">
        <v>1256</v>
      </c>
      <c r="G213" s="2" t="s">
        <v>1257</v>
      </c>
      <c r="H213" s="4" t="s">
        <v>2201</v>
      </c>
      <c r="I213" s="2" t="s">
        <v>154</v>
      </c>
      <c r="J213" s="2" t="s">
        <v>12</v>
      </c>
      <c r="K213" s="4">
        <v>225</v>
      </c>
      <c r="L213" s="2" t="s">
        <v>6659</v>
      </c>
      <c r="M213" s="2" t="s">
        <v>1256</v>
      </c>
      <c r="N213" s="2" t="s">
        <v>1257</v>
      </c>
      <c r="O213" s="4" t="s">
        <v>17</v>
      </c>
      <c r="P213" s="4">
        <v>6</v>
      </c>
      <c r="Q213" s="37" t="s">
        <v>5993</v>
      </c>
      <c r="R213" s="4" t="s">
        <v>3567</v>
      </c>
      <c r="T213" s="4" t="s">
        <v>3567</v>
      </c>
      <c r="U213" s="4" t="s">
        <v>3567</v>
      </c>
      <c r="V213" s="2" t="s">
        <v>3567</v>
      </c>
      <c r="W213" s="2" t="s">
        <v>3567</v>
      </c>
      <c r="X213" s="2" t="s">
        <v>3567</v>
      </c>
      <c r="Y213" s="2" t="s">
        <v>3567</v>
      </c>
      <c r="Z213" s="57" t="s">
        <v>3567</v>
      </c>
      <c r="AA213" s="2" t="s">
        <v>3567</v>
      </c>
    </row>
    <row r="214" spans="1:27" ht="14.25" customHeight="1">
      <c r="A214" s="4">
        <v>213</v>
      </c>
      <c r="B214" s="2" t="s">
        <v>7020</v>
      </c>
      <c r="C214" s="2" t="str">
        <f t="shared" si="22"/>
        <v>JBT-167</v>
      </c>
      <c r="D214" s="4">
        <v>3</v>
      </c>
      <c r="E214" s="4" t="s">
        <v>17</v>
      </c>
      <c r="F214" s="2" t="s">
        <v>1258</v>
      </c>
      <c r="G214" s="2" t="s">
        <v>1259</v>
      </c>
      <c r="H214" s="4" t="s">
        <v>2201</v>
      </c>
      <c r="I214" s="2" t="s">
        <v>156</v>
      </c>
      <c r="J214" s="2" t="s">
        <v>12</v>
      </c>
      <c r="K214" s="4">
        <v>226</v>
      </c>
      <c r="L214" s="2" t="s">
        <v>6660</v>
      </c>
      <c r="M214" s="2" t="s">
        <v>1258</v>
      </c>
      <c r="N214" s="2" t="s">
        <v>1259</v>
      </c>
      <c r="O214" s="4" t="s">
        <v>17</v>
      </c>
      <c r="P214" s="4">
        <v>6</v>
      </c>
      <c r="Q214" s="37" t="s">
        <v>5994</v>
      </c>
      <c r="R214" s="4" t="s">
        <v>3567</v>
      </c>
      <c r="T214" s="4" t="s">
        <v>3567</v>
      </c>
      <c r="U214" s="4" t="s">
        <v>3567</v>
      </c>
      <c r="V214" s="2" t="s">
        <v>3567</v>
      </c>
      <c r="W214" s="2" t="s">
        <v>3567</v>
      </c>
      <c r="X214" s="2" t="s">
        <v>3567</v>
      </c>
      <c r="Y214" s="2" t="s">
        <v>3567</v>
      </c>
      <c r="Z214" s="57" t="s">
        <v>3567</v>
      </c>
      <c r="AA214" s="2" t="s">
        <v>3567</v>
      </c>
    </row>
    <row r="215" spans="1:27" ht="14.25" customHeight="1">
      <c r="A215" s="4">
        <v>214</v>
      </c>
      <c r="B215" s="2" t="s">
        <v>7020</v>
      </c>
      <c r="C215" s="2" t="str">
        <f t="shared" si="22"/>
        <v>JBT-168</v>
      </c>
      <c r="D215" s="4">
        <v>3</v>
      </c>
      <c r="E215" s="4" t="s">
        <v>22</v>
      </c>
      <c r="F215" s="2" t="s">
        <v>1260</v>
      </c>
      <c r="G215" s="2" t="s">
        <v>1261</v>
      </c>
      <c r="H215" s="4" t="s">
        <v>2162</v>
      </c>
      <c r="I215" s="2" t="s">
        <v>158</v>
      </c>
      <c r="J215" s="2" t="s">
        <v>12</v>
      </c>
      <c r="K215" s="4">
        <v>227</v>
      </c>
      <c r="L215" s="2" t="s">
        <v>6661</v>
      </c>
      <c r="M215" s="2" t="s">
        <v>1260</v>
      </c>
      <c r="N215" s="2" t="s">
        <v>1261</v>
      </c>
      <c r="O215" s="4" t="s">
        <v>22</v>
      </c>
      <c r="P215" s="4">
        <v>6</v>
      </c>
      <c r="Q215" s="37" t="s">
        <v>5995</v>
      </c>
      <c r="R215" s="4" t="s">
        <v>3567</v>
      </c>
      <c r="T215" s="4" t="s">
        <v>3567</v>
      </c>
      <c r="U215" s="4" t="s">
        <v>3567</v>
      </c>
      <c r="V215" s="2" t="s">
        <v>3567</v>
      </c>
      <c r="W215" s="2" t="s">
        <v>3567</v>
      </c>
      <c r="X215" s="2" t="s">
        <v>3567</v>
      </c>
      <c r="Y215" s="2" t="s">
        <v>3567</v>
      </c>
      <c r="Z215" s="57" t="s">
        <v>3567</v>
      </c>
      <c r="AA215" s="2" t="s">
        <v>3567</v>
      </c>
    </row>
    <row r="216" spans="1:27" ht="14.25" customHeight="1">
      <c r="A216" s="4">
        <v>215</v>
      </c>
      <c r="B216" s="2" t="s">
        <v>7020</v>
      </c>
      <c r="C216" s="2" t="str">
        <f>"JBG-"&amp;(MID(C210,5,2)+1)</f>
        <v>JBG-26</v>
      </c>
      <c r="D216" s="4">
        <v>1</v>
      </c>
      <c r="E216" s="4" t="s">
        <v>22</v>
      </c>
      <c r="F216" s="2" t="s">
        <v>6606</v>
      </c>
      <c r="G216" s="2" t="s">
        <v>1264</v>
      </c>
      <c r="H216" s="4" t="s">
        <v>7006</v>
      </c>
      <c r="I216" s="2" t="s">
        <v>1262</v>
      </c>
      <c r="J216" s="2" t="s">
        <v>20</v>
      </c>
      <c r="K216" s="4">
        <v>228</v>
      </c>
      <c r="L216" s="2" t="s">
        <v>6662</v>
      </c>
      <c r="M216" s="2" t="s">
        <v>1263</v>
      </c>
      <c r="N216" s="2" t="s">
        <v>1264</v>
      </c>
      <c r="O216" s="4" t="s">
        <v>17</v>
      </c>
      <c r="P216" s="4">
        <v>4</v>
      </c>
      <c r="Q216" s="37" t="s">
        <v>5996</v>
      </c>
      <c r="R216" s="4" t="s">
        <v>3567</v>
      </c>
      <c r="T216" s="4" t="s">
        <v>3567</v>
      </c>
      <c r="U216" s="4" t="s">
        <v>3567</v>
      </c>
      <c r="V216" s="2" t="s">
        <v>3567</v>
      </c>
      <c r="W216" s="2" t="s">
        <v>3567</v>
      </c>
      <c r="X216" s="2" t="s">
        <v>3567</v>
      </c>
      <c r="Y216" s="2" t="s">
        <v>3567</v>
      </c>
      <c r="Z216" s="57" t="s">
        <v>3567</v>
      </c>
      <c r="AA216" s="2" t="s">
        <v>3567</v>
      </c>
    </row>
    <row r="217" spans="1:27" ht="14.25" customHeight="1">
      <c r="A217" s="4">
        <v>216</v>
      </c>
      <c r="B217" s="2" t="s">
        <v>7020</v>
      </c>
      <c r="C217" s="2" t="str">
        <f>"JBT-"&amp;(MID(C215,5,3)+1)</f>
        <v>JBT-169</v>
      </c>
      <c r="D217" s="4">
        <v>2</v>
      </c>
      <c r="E217" s="4" t="s">
        <v>22</v>
      </c>
      <c r="F217" s="2" t="s">
        <v>5245</v>
      </c>
      <c r="G217" s="2" t="s">
        <v>5246</v>
      </c>
      <c r="H217" s="4" t="s">
        <v>2162</v>
      </c>
      <c r="I217" s="2" t="s">
        <v>123</v>
      </c>
      <c r="J217" s="2" t="s">
        <v>12</v>
      </c>
      <c r="K217" s="4">
        <v>230</v>
      </c>
      <c r="L217" s="2" t="s">
        <v>6663</v>
      </c>
      <c r="M217" s="2" t="s">
        <v>5245</v>
      </c>
      <c r="N217" s="2" t="s">
        <v>5246</v>
      </c>
      <c r="O217" s="4" t="s">
        <v>17</v>
      </c>
      <c r="P217" s="4">
        <v>5</v>
      </c>
      <c r="Q217" s="37" t="s">
        <v>5997</v>
      </c>
      <c r="R217" s="4" t="s">
        <v>3567</v>
      </c>
      <c r="T217" s="4" t="s">
        <v>3567</v>
      </c>
      <c r="U217" s="4" t="s">
        <v>3567</v>
      </c>
      <c r="V217" s="2" t="s">
        <v>3567</v>
      </c>
      <c r="W217" s="2" t="s">
        <v>3567</v>
      </c>
      <c r="X217" s="2" t="s">
        <v>3567</v>
      </c>
      <c r="Y217" s="2" t="s">
        <v>3567</v>
      </c>
      <c r="Z217" s="57" t="s">
        <v>3567</v>
      </c>
      <c r="AA217" s="2" t="s">
        <v>3567</v>
      </c>
    </row>
    <row r="218" spans="1:27" ht="14.25" customHeight="1">
      <c r="A218" s="4">
        <v>217</v>
      </c>
      <c r="B218" s="2" t="s">
        <v>7020</v>
      </c>
      <c r="C218" s="2" t="str">
        <f>"JBT-"&amp;(MID(C217,5,3)+1)</f>
        <v>JBT-170</v>
      </c>
      <c r="D218" s="4">
        <v>2</v>
      </c>
      <c r="E218" s="4" t="s">
        <v>22</v>
      </c>
      <c r="F218" s="2" t="s">
        <v>5247</v>
      </c>
      <c r="G218" s="2" t="s">
        <v>5248</v>
      </c>
      <c r="H218" s="4" t="s">
        <v>2162</v>
      </c>
      <c r="I218" s="2" t="s">
        <v>126</v>
      </c>
      <c r="J218" s="2" t="s">
        <v>12</v>
      </c>
      <c r="K218" s="4">
        <v>231</v>
      </c>
      <c r="L218" s="2" t="s">
        <v>6664</v>
      </c>
      <c r="M218" s="2" t="s">
        <v>5247</v>
      </c>
      <c r="N218" s="2" t="s">
        <v>5248</v>
      </c>
      <c r="O218" s="4" t="s">
        <v>17</v>
      </c>
      <c r="P218" s="4">
        <v>5</v>
      </c>
      <c r="Q218" s="37" t="s">
        <v>5998</v>
      </c>
      <c r="R218" s="4" t="s">
        <v>3567</v>
      </c>
      <c r="T218" s="4" t="s">
        <v>3567</v>
      </c>
      <c r="U218" s="4" t="s">
        <v>3567</v>
      </c>
      <c r="V218" s="2" t="s">
        <v>3567</v>
      </c>
      <c r="W218" s="2" t="s">
        <v>3567</v>
      </c>
      <c r="X218" s="2" t="s">
        <v>3567</v>
      </c>
      <c r="Y218" s="2" t="s">
        <v>3567</v>
      </c>
      <c r="Z218" s="57" t="s">
        <v>3567</v>
      </c>
      <c r="AA218" s="2" t="s">
        <v>3567</v>
      </c>
    </row>
    <row r="219" spans="1:27" ht="14.25" customHeight="1">
      <c r="A219" s="4">
        <v>218</v>
      </c>
      <c r="B219" s="2" t="s">
        <v>7020</v>
      </c>
      <c r="C219" s="2" t="str">
        <f>"JBT-"&amp;(MID(C218,5,3)+1)</f>
        <v>JBT-171</v>
      </c>
      <c r="D219" s="4">
        <v>2</v>
      </c>
      <c r="E219" s="4" t="s">
        <v>17</v>
      </c>
      <c r="F219" s="2" t="s">
        <v>1268</v>
      </c>
      <c r="G219" s="2" t="s">
        <v>1269</v>
      </c>
      <c r="H219" s="4" t="s">
        <v>2201</v>
      </c>
      <c r="I219" s="2" t="s">
        <v>129</v>
      </c>
      <c r="J219" s="2" t="s">
        <v>12</v>
      </c>
      <c r="K219" s="4">
        <v>232</v>
      </c>
      <c r="L219" s="2" t="s">
        <v>6665</v>
      </c>
      <c r="M219" s="2" t="s">
        <v>1268</v>
      </c>
      <c r="N219" s="2" t="s">
        <v>1269</v>
      </c>
      <c r="O219" s="4" t="s">
        <v>17</v>
      </c>
      <c r="P219" s="4">
        <v>5</v>
      </c>
      <c r="Q219" s="37" t="s">
        <v>5999</v>
      </c>
      <c r="R219" s="4" t="s">
        <v>3567</v>
      </c>
      <c r="T219" s="4" t="s">
        <v>3567</v>
      </c>
      <c r="U219" s="4" t="s">
        <v>3567</v>
      </c>
      <c r="V219" s="2" t="s">
        <v>3567</v>
      </c>
      <c r="W219" s="2" t="s">
        <v>3567</v>
      </c>
      <c r="X219" s="2" t="s">
        <v>3567</v>
      </c>
      <c r="Y219" s="2" t="s">
        <v>3567</v>
      </c>
      <c r="Z219" s="57" t="s">
        <v>3567</v>
      </c>
      <c r="AA219" s="2" t="s">
        <v>3567</v>
      </c>
    </row>
    <row r="220" spans="1:27" ht="14.25" customHeight="1">
      <c r="A220" s="4">
        <v>219</v>
      </c>
      <c r="B220" s="2" t="s">
        <v>7020</v>
      </c>
      <c r="C220" s="2" t="str">
        <f>"JBG-"&amp;(MID(C216,5,2)+1)</f>
        <v>JBG-27</v>
      </c>
      <c r="D220" s="4">
        <v>2</v>
      </c>
      <c r="E220" s="4" t="s">
        <v>17</v>
      </c>
      <c r="F220" s="2" t="s">
        <v>6607</v>
      </c>
      <c r="G220" s="2" t="s">
        <v>203</v>
      </c>
      <c r="H220" s="4" t="s">
        <v>7006</v>
      </c>
      <c r="I220" s="2" t="s">
        <v>131</v>
      </c>
      <c r="J220" s="2" t="s">
        <v>20</v>
      </c>
      <c r="K220" s="4">
        <v>233</v>
      </c>
      <c r="L220" s="2" t="s">
        <v>2075</v>
      </c>
      <c r="M220" s="2" t="s">
        <v>202</v>
      </c>
      <c r="N220" s="2" t="s">
        <v>203</v>
      </c>
      <c r="O220" s="4" t="s">
        <v>17</v>
      </c>
      <c r="P220" s="4">
        <v>5</v>
      </c>
      <c r="Q220" s="37" t="s">
        <v>6000</v>
      </c>
      <c r="R220" s="4" t="s">
        <v>3567</v>
      </c>
      <c r="T220" s="4" t="s">
        <v>3567</v>
      </c>
      <c r="U220" s="4" t="s">
        <v>3567</v>
      </c>
      <c r="V220" s="2" t="s">
        <v>3567</v>
      </c>
      <c r="W220" s="2" t="s">
        <v>3567</v>
      </c>
      <c r="X220" s="2" t="s">
        <v>3567</v>
      </c>
      <c r="Y220" s="2" t="s">
        <v>3567</v>
      </c>
      <c r="Z220" s="57" t="s">
        <v>3567</v>
      </c>
      <c r="AA220" s="2" t="s">
        <v>3567</v>
      </c>
    </row>
    <row r="221" spans="1:27" ht="14.25" customHeight="1">
      <c r="A221" s="4">
        <v>220</v>
      </c>
      <c r="B221" s="2" t="s">
        <v>7020</v>
      </c>
      <c r="C221" s="2" t="str">
        <f>"JBT-"&amp;(MID(C219,5,3)+1)</f>
        <v>JBT-172</v>
      </c>
      <c r="D221" s="4">
        <v>2</v>
      </c>
      <c r="E221" s="4" t="s">
        <v>17</v>
      </c>
      <c r="F221" s="2" t="s">
        <v>5249</v>
      </c>
      <c r="G221" s="2" t="s">
        <v>5250</v>
      </c>
      <c r="H221" s="4" t="s">
        <v>2162</v>
      </c>
      <c r="I221" s="2" t="s">
        <v>136</v>
      </c>
      <c r="J221" s="2" t="s">
        <v>12</v>
      </c>
      <c r="K221" s="4">
        <v>235</v>
      </c>
      <c r="L221" s="2" t="s">
        <v>6666</v>
      </c>
      <c r="M221" s="2" t="s">
        <v>5249</v>
      </c>
      <c r="N221" s="2" t="s">
        <v>5250</v>
      </c>
      <c r="O221" s="4" t="s">
        <v>17</v>
      </c>
      <c r="P221" s="4">
        <v>6</v>
      </c>
      <c r="Q221" s="37" t="s">
        <v>6001</v>
      </c>
      <c r="R221" s="4" t="s">
        <v>3567</v>
      </c>
      <c r="T221" s="4" t="s">
        <v>3567</v>
      </c>
      <c r="U221" s="4" t="s">
        <v>3567</v>
      </c>
      <c r="V221" s="2" t="s">
        <v>3567</v>
      </c>
      <c r="W221" s="2" t="s">
        <v>3567</v>
      </c>
      <c r="X221" s="2" t="s">
        <v>3567</v>
      </c>
      <c r="Y221" s="2" t="s">
        <v>3567</v>
      </c>
      <c r="Z221" s="57" t="s">
        <v>3567</v>
      </c>
      <c r="AA221" s="2" t="s">
        <v>3567</v>
      </c>
    </row>
    <row r="222" spans="1:27" ht="14.25" customHeight="1">
      <c r="A222" s="4">
        <v>221</v>
      </c>
      <c r="B222" s="2" t="s">
        <v>7020</v>
      </c>
      <c r="C222" s="2" t="str">
        <f>"JBT-"&amp;(MID(C221,5,3)+1)</f>
        <v>JBT-173</v>
      </c>
      <c r="D222" s="4">
        <v>2</v>
      </c>
      <c r="E222" s="4" t="s">
        <v>17</v>
      </c>
      <c r="F222" s="2" t="s">
        <v>1273</v>
      </c>
      <c r="G222" s="2" t="s">
        <v>204</v>
      </c>
      <c r="H222" s="4" t="s">
        <v>2201</v>
      </c>
      <c r="I222" s="2" t="s">
        <v>138</v>
      </c>
      <c r="J222" s="2" t="s">
        <v>12</v>
      </c>
      <c r="K222" s="4">
        <v>236</v>
      </c>
      <c r="L222" s="2" t="s">
        <v>6667</v>
      </c>
      <c r="M222" s="2" t="s">
        <v>1273</v>
      </c>
      <c r="N222" s="2" t="s">
        <v>204</v>
      </c>
      <c r="O222" s="4" t="s">
        <v>17</v>
      </c>
      <c r="P222" s="4">
        <v>6</v>
      </c>
      <c r="Q222" s="37" t="s">
        <v>6002</v>
      </c>
      <c r="R222" s="4" t="s">
        <v>3567</v>
      </c>
      <c r="T222" s="4" t="s">
        <v>3567</v>
      </c>
      <c r="U222" s="4" t="s">
        <v>3567</v>
      </c>
      <c r="V222" s="2" t="s">
        <v>3567</v>
      </c>
      <c r="W222" s="2" t="s">
        <v>3567</v>
      </c>
      <c r="X222" s="2" t="s">
        <v>3567</v>
      </c>
      <c r="Y222" s="2" t="s">
        <v>3567</v>
      </c>
      <c r="Z222" s="57" t="s">
        <v>3567</v>
      </c>
      <c r="AA222" s="2" t="s">
        <v>3567</v>
      </c>
    </row>
    <row r="223" spans="1:27" ht="14.25" customHeight="1">
      <c r="A223" s="4">
        <v>222</v>
      </c>
      <c r="B223" s="2" t="s">
        <v>7020</v>
      </c>
      <c r="C223" s="2" t="str">
        <f>"JBT-"&amp;(MID(C222,5,3)+1)</f>
        <v>JBT-174</v>
      </c>
      <c r="D223" s="4">
        <v>2</v>
      </c>
      <c r="E223" s="4" t="s">
        <v>17</v>
      </c>
      <c r="F223" s="2" t="s">
        <v>1274</v>
      </c>
      <c r="G223" s="2" t="s">
        <v>1275</v>
      </c>
      <c r="H223" s="4" t="s">
        <v>2201</v>
      </c>
      <c r="I223" s="2" t="s">
        <v>141</v>
      </c>
      <c r="J223" s="2" t="s">
        <v>12</v>
      </c>
      <c r="K223" s="4">
        <v>237</v>
      </c>
      <c r="L223" s="2" t="s">
        <v>6668</v>
      </c>
      <c r="M223" s="2" t="s">
        <v>1274</v>
      </c>
      <c r="N223" s="2" t="s">
        <v>1275</v>
      </c>
      <c r="O223" s="4" t="s">
        <v>17</v>
      </c>
      <c r="P223" s="4">
        <v>6</v>
      </c>
      <c r="Q223" s="37" t="s">
        <v>6003</v>
      </c>
      <c r="R223" s="4" t="s">
        <v>3567</v>
      </c>
      <c r="T223" s="4" t="s">
        <v>3567</v>
      </c>
      <c r="U223" s="4" t="s">
        <v>3567</v>
      </c>
      <c r="V223" s="2" t="s">
        <v>3567</v>
      </c>
      <c r="W223" s="2" t="s">
        <v>3567</v>
      </c>
      <c r="X223" s="2" t="s">
        <v>3567</v>
      </c>
      <c r="Y223" s="2" t="s">
        <v>3567</v>
      </c>
      <c r="Z223" s="57" t="s">
        <v>3567</v>
      </c>
      <c r="AA223" s="2" t="s">
        <v>3567</v>
      </c>
    </row>
    <row r="224" spans="1:27" ht="14.25" customHeight="1">
      <c r="A224" s="4">
        <v>223</v>
      </c>
      <c r="B224" s="2" t="s">
        <v>7020</v>
      </c>
      <c r="C224" s="2" t="str">
        <f t="shared" ref="C224:C227" si="23">"JBT-"&amp;(MID(C223,5,3)+1)</f>
        <v>JBT-175</v>
      </c>
      <c r="D224" s="4">
        <v>3</v>
      </c>
      <c r="E224" s="4" t="s">
        <v>17</v>
      </c>
      <c r="F224" s="2" t="s">
        <v>5251</v>
      </c>
      <c r="G224" s="2" t="s">
        <v>5252</v>
      </c>
      <c r="H224" s="4" t="s">
        <v>2162</v>
      </c>
      <c r="I224" s="2" t="s">
        <v>143</v>
      </c>
      <c r="J224" s="2" t="s">
        <v>12</v>
      </c>
      <c r="K224" s="4">
        <v>238</v>
      </c>
      <c r="L224" s="2" t="s">
        <v>6669</v>
      </c>
      <c r="M224" s="2" t="s">
        <v>5251</v>
      </c>
      <c r="N224" s="2" t="s">
        <v>5252</v>
      </c>
      <c r="O224" s="4" t="s">
        <v>17</v>
      </c>
      <c r="P224" s="4">
        <v>6</v>
      </c>
      <c r="Q224" s="37" t="s">
        <v>6004</v>
      </c>
      <c r="R224" s="4" t="s">
        <v>3567</v>
      </c>
      <c r="T224" s="4" t="s">
        <v>3567</v>
      </c>
      <c r="U224" s="4" t="s">
        <v>3567</v>
      </c>
      <c r="V224" s="2" t="s">
        <v>3567</v>
      </c>
      <c r="W224" s="2" t="s">
        <v>3567</v>
      </c>
      <c r="X224" s="2" t="s">
        <v>3567</v>
      </c>
      <c r="Y224" s="2" t="s">
        <v>3567</v>
      </c>
      <c r="Z224" s="57" t="s">
        <v>3567</v>
      </c>
      <c r="AA224" s="2" t="s">
        <v>3567</v>
      </c>
    </row>
    <row r="225" spans="1:27" ht="14.25" customHeight="1">
      <c r="A225" s="4">
        <v>224</v>
      </c>
      <c r="B225" s="2" t="s">
        <v>7020</v>
      </c>
      <c r="C225" s="2" t="str">
        <f t="shared" si="23"/>
        <v>JBT-176</v>
      </c>
      <c r="D225" s="4">
        <v>3</v>
      </c>
      <c r="E225" s="4" t="s">
        <v>17</v>
      </c>
      <c r="F225" s="2" t="s">
        <v>1278</v>
      </c>
      <c r="G225" s="2" t="s">
        <v>1279</v>
      </c>
      <c r="H225" s="4" t="s">
        <v>6914</v>
      </c>
      <c r="I225" s="2" t="s">
        <v>147</v>
      </c>
      <c r="J225" s="2" t="s">
        <v>12</v>
      </c>
      <c r="K225" s="4">
        <v>241</v>
      </c>
      <c r="L225" s="58" t="s">
        <v>6670</v>
      </c>
      <c r="M225" s="2" t="s">
        <v>1278</v>
      </c>
      <c r="N225" s="2" t="s">
        <v>1279</v>
      </c>
      <c r="O225" s="4" t="s">
        <v>17</v>
      </c>
      <c r="P225" s="4">
        <v>7</v>
      </c>
      <c r="Q225" s="37" t="s">
        <v>6006</v>
      </c>
      <c r="R225" s="4" t="s">
        <v>3567</v>
      </c>
      <c r="T225" s="4" t="s">
        <v>3567</v>
      </c>
      <c r="U225" s="4" t="s">
        <v>3567</v>
      </c>
      <c r="V225" s="2" t="s">
        <v>3567</v>
      </c>
      <c r="W225" s="2" t="s">
        <v>3567</v>
      </c>
      <c r="X225" s="2" t="s">
        <v>3567</v>
      </c>
      <c r="Y225" s="2" t="s">
        <v>3567</v>
      </c>
      <c r="Z225" s="57" t="s">
        <v>3567</v>
      </c>
      <c r="AA225" s="2" t="s">
        <v>3567</v>
      </c>
    </row>
    <row r="226" spans="1:27" ht="14.25" customHeight="1">
      <c r="A226" s="4">
        <v>225</v>
      </c>
      <c r="B226" s="2" t="s">
        <v>7020</v>
      </c>
      <c r="C226" s="2" t="str">
        <f t="shared" si="23"/>
        <v>JBT-177</v>
      </c>
      <c r="D226" s="4">
        <v>3</v>
      </c>
      <c r="E226" s="4" t="s">
        <v>17</v>
      </c>
      <c r="F226" s="2" t="s">
        <v>1280</v>
      </c>
      <c r="G226" s="2" t="s">
        <v>1281</v>
      </c>
      <c r="H226" s="4" t="s">
        <v>6914</v>
      </c>
      <c r="I226" s="2" t="s">
        <v>147</v>
      </c>
      <c r="J226" s="2" t="s">
        <v>12</v>
      </c>
      <c r="K226" s="4">
        <v>244</v>
      </c>
      <c r="L226" s="58" t="s">
        <v>6671</v>
      </c>
      <c r="M226" s="2" t="s">
        <v>1280</v>
      </c>
      <c r="N226" s="2" t="s">
        <v>1281</v>
      </c>
      <c r="O226" s="4" t="s">
        <v>17</v>
      </c>
      <c r="P226" s="4">
        <v>7</v>
      </c>
      <c r="Q226" s="37" t="s">
        <v>6008</v>
      </c>
      <c r="R226" s="4" t="s">
        <v>3567</v>
      </c>
      <c r="T226" s="4" t="s">
        <v>3567</v>
      </c>
      <c r="U226" s="4" t="s">
        <v>3567</v>
      </c>
      <c r="V226" s="2" t="s">
        <v>3567</v>
      </c>
      <c r="W226" s="2" t="s">
        <v>3567</v>
      </c>
      <c r="X226" s="2" t="s">
        <v>3567</v>
      </c>
      <c r="Y226" s="2" t="s">
        <v>3567</v>
      </c>
      <c r="Z226" s="57" t="s">
        <v>3567</v>
      </c>
      <c r="AA226" s="2" t="s">
        <v>3567</v>
      </c>
    </row>
    <row r="227" spans="1:27" ht="14.25" customHeight="1">
      <c r="A227" s="4">
        <v>226</v>
      </c>
      <c r="B227" s="2" t="s">
        <v>7020</v>
      </c>
      <c r="C227" s="2" t="str">
        <f t="shared" si="23"/>
        <v>JBT-178</v>
      </c>
      <c r="D227" s="4">
        <v>3</v>
      </c>
      <c r="E227" s="4" t="s">
        <v>17</v>
      </c>
      <c r="F227" s="2" t="s">
        <v>1282</v>
      </c>
      <c r="G227" s="2" t="s">
        <v>1283</v>
      </c>
      <c r="H227" s="4" t="s">
        <v>2162</v>
      </c>
      <c r="I227" s="2" t="s">
        <v>150</v>
      </c>
      <c r="J227" s="2" t="s">
        <v>12</v>
      </c>
      <c r="K227" s="4">
        <v>247</v>
      </c>
      <c r="L227" s="58" t="s">
        <v>6672</v>
      </c>
      <c r="M227" s="2" t="s">
        <v>1282</v>
      </c>
      <c r="N227" s="2" t="s">
        <v>1283</v>
      </c>
      <c r="O227" s="4" t="s">
        <v>17</v>
      </c>
      <c r="P227" s="4">
        <v>7</v>
      </c>
      <c r="Q227" s="37" t="s">
        <v>6010</v>
      </c>
      <c r="R227" s="4" t="s">
        <v>3567</v>
      </c>
      <c r="T227" s="4" t="s">
        <v>3567</v>
      </c>
      <c r="U227" s="4" t="s">
        <v>3567</v>
      </c>
      <c r="V227" s="2" t="s">
        <v>3567</v>
      </c>
      <c r="W227" s="2" t="s">
        <v>3567</v>
      </c>
      <c r="X227" s="2" t="s">
        <v>3567</v>
      </c>
      <c r="Y227" s="2" t="s">
        <v>3567</v>
      </c>
      <c r="Z227" s="57" t="s">
        <v>3567</v>
      </c>
      <c r="AA227" s="2" t="s">
        <v>3567</v>
      </c>
    </row>
    <row r="228" spans="1:27" ht="14.25" customHeight="1">
      <c r="A228" s="4">
        <v>227</v>
      </c>
      <c r="B228" s="2" t="s">
        <v>7020</v>
      </c>
      <c r="C228" s="2" t="str">
        <f>"JBG-"&amp;(MID(C220,5,2)+1)</f>
        <v>JBG-28</v>
      </c>
      <c r="D228" s="4">
        <v>2</v>
      </c>
      <c r="E228" s="4" t="s">
        <v>17</v>
      </c>
      <c r="F228" s="2" t="s">
        <v>6608</v>
      </c>
      <c r="G228" s="2" t="s">
        <v>1285</v>
      </c>
      <c r="H228" s="4" t="s">
        <v>7006</v>
      </c>
      <c r="I228" s="2" t="s">
        <v>151</v>
      </c>
      <c r="J228" s="2" t="s">
        <v>20</v>
      </c>
      <c r="K228" s="4">
        <v>248</v>
      </c>
      <c r="L228" s="2" t="s">
        <v>2076</v>
      </c>
      <c r="M228" s="2" t="s">
        <v>1284</v>
      </c>
      <c r="N228" s="2" t="s">
        <v>1285</v>
      </c>
      <c r="O228" s="4" t="s">
        <v>17</v>
      </c>
      <c r="P228" s="4">
        <v>5</v>
      </c>
      <c r="Q228" s="37" t="s">
        <v>6011</v>
      </c>
      <c r="R228" s="4" t="s">
        <v>3567</v>
      </c>
      <c r="T228" s="4" t="s">
        <v>3567</v>
      </c>
      <c r="U228" s="4" t="s">
        <v>3567</v>
      </c>
      <c r="V228" s="2" t="s">
        <v>3567</v>
      </c>
      <c r="W228" s="2" t="s">
        <v>3567</v>
      </c>
      <c r="X228" s="2" t="s">
        <v>3567</v>
      </c>
      <c r="Y228" s="2" t="s">
        <v>3567</v>
      </c>
      <c r="Z228" s="57" t="s">
        <v>3567</v>
      </c>
      <c r="AA228" s="2" t="s">
        <v>3567</v>
      </c>
    </row>
    <row r="229" spans="1:27" ht="14.25" customHeight="1">
      <c r="A229" s="4">
        <v>228</v>
      </c>
      <c r="B229" s="2" t="s">
        <v>7020</v>
      </c>
      <c r="C229" s="2" t="str">
        <f>"JBT-"&amp;(MID(C227,5,3)+1)</f>
        <v>JBT-179</v>
      </c>
      <c r="D229" s="4">
        <v>3</v>
      </c>
      <c r="E229" s="4" t="s">
        <v>17</v>
      </c>
      <c r="F229" s="2" t="s">
        <v>1288</v>
      </c>
      <c r="G229" s="2" t="s">
        <v>1289</v>
      </c>
      <c r="H229" s="4" t="s">
        <v>6914</v>
      </c>
      <c r="I229" s="2" t="s">
        <v>152</v>
      </c>
      <c r="J229" s="2" t="s">
        <v>12</v>
      </c>
      <c r="K229" s="4">
        <v>250</v>
      </c>
      <c r="L229" s="2" t="s">
        <v>6673</v>
      </c>
      <c r="M229" s="2" t="s">
        <v>1288</v>
      </c>
      <c r="N229" s="2" t="s">
        <v>1289</v>
      </c>
      <c r="O229" s="4" t="s">
        <v>17</v>
      </c>
      <c r="P229" s="4">
        <v>6</v>
      </c>
      <c r="Q229" s="37" t="s">
        <v>6012</v>
      </c>
      <c r="R229" s="4" t="s">
        <v>3567</v>
      </c>
      <c r="T229" s="4" t="s">
        <v>3567</v>
      </c>
      <c r="U229" s="4" t="s">
        <v>3567</v>
      </c>
      <c r="V229" s="2" t="s">
        <v>3567</v>
      </c>
      <c r="W229" s="2" t="s">
        <v>3567</v>
      </c>
      <c r="X229" s="2" t="s">
        <v>3567</v>
      </c>
      <c r="Y229" s="2" t="s">
        <v>3567</v>
      </c>
      <c r="Z229" s="57" t="s">
        <v>3567</v>
      </c>
      <c r="AA229" s="2" t="s">
        <v>3567</v>
      </c>
    </row>
    <row r="230" spans="1:27" ht="14.25" customHeight="1">
      <c r="A230" s="4">
        <v>229</v>
      </c>
      <c r="B230" s="2" t="s">
        <v>7020</v>
      </c>
      <c r="C230" s="2" t="str">
        <f>"JBT-"&amp;(MID(C229,5,3)+1)</f>
        <v>JBT-180</v>
      </c>
      <c r="D230" s="4">
        <v>3</v>
      </c>
      <c r="E230" s="4" t="s">
        <v>17</v>
      </c>
      <c r="F230" s="2" t="s">
        <v>1290</v>
      </c>
      <c r="G230" s="2" t="s">
        <v>1291</v>
      </c>
      <c r="H230" s="4" t="s">
        <v>2201</v>
      </c>
      <c r="I230" s="2" t="s">
        <v>153</v>
      </c>
      <c r="J230" s="2" t="s">
        <v>12</v>
      </c>
      <c r="K230" s="4">
        <v>251</v>
      </c>
      <c r="L230" s="2" t="s">
        <v>1808</v>
      </c>
      <c r="M230" s="2" t="s">
        <v>1290</v>
      </c>
      <c r="N230" s="2" t="s">
        <v>1291</v>
      </c>
      <c r="O230" s="4" t="s">
        <v>17</v>
      </c>
      <c r="P230" s="4">
        <v>6</v>
      </c>
      <c r="Q230" s="37" t="s">
        <v>6013</v>
      </c>
      <c r="R230" s="4" t="s">
        <v>3567</v>
      </c>
      <c r="T230" s="4" t="s">
        <v>3567</v>
      </c>
      <c r="U230" s="4" t="s">
        <v>3567</v>
      </c>
      <c r="V230" s="2" t="s">
        <v>3567</v>
      </c>
      <c r="W230" s="2" t="s">
        <v>3567</v>
      </c>
      <c r="X230" s="2" t="s">
        <v>3567</v>
      </c>
      <c r="Y230" s="2" t="s">
        <v>3567</v>
      </c>
      <c r="Z230" s="57" t="s">
        <v>3567</v>
      </c>
      <c r="AA230" s="2" t="s">
        <v>3567</v>
      </c>
    </row>
    <row r="231" spans="1:27" ht="14.25" customHeight="1">
      <c r="A231" s="4">
        <v>230</v>
      </c>
      <c r="B231" s="2" t="s">
        <v>7020</v>
      </c>
      <c r="C231" s="2" t="str">
        <f>"JBT-"&amp;(MID(C230,5,3)+1)</f>
        <v>JBT-181</v>
      </c>
      <c r="D231" s="4">
        <v>3</v>
      </c>
      <c r="E231" s="4" t="s">
        <v>17</v>
      </c>
      <c r="F231" s="2" t="s">
        <v>1292</v>
      </c>
      <c r="G231" s="2" t="s">
        <v>1293</v>
      </c>
      <c r="H231" s="4" t="s">
        <v>2201</v>
      </c>
      <c r="I231" s="2" t="s">
        <v>154</v>
      </c>
      <c r="J231" s="2" t="s">
        <v>12</v>
      </c>
      <c r="K231" s="4">
        <v>252</v>
      </c>
      <c r="L231" s="2" t="s">
        <v>1810</v>
      </c>
      <c r="M231" s="2" t="s">
        <v>1292</v>
      </c>
      <c r="N231" s="2" t="s">
        <v>1293</v>
      </c>
      <c r="O231" s="4" t="s">
        <v>17</v>
      </c>
      <c r="P231" s="4">
        <v>6</v>
      </c>
      <c r="Q231" s="37" t="s">
        <v>6014</v>
      </c>
      <c r="R231" s="4" t="s">
        <v>3567</v>
      </c>
      <c r="T231" s="4" t="s">
        <v>3567</v>
      </c>
      <c r="U231" s="4" t="s">
        <v>3567</v>
      </c>
      <c r="V231" s="2" t="s">
        <v>3567</v>
      </c>
      <c r="W231" s="2" t="s">
        <v>3567</v>
      </c>
      <c r="X231" s="2" t="s">
        <v>3567</v>
      </c>
      <c r="Y231" s="2" t="s">
        <v>3567</v>
      </c>
      <c r="Z231" s="57" t="s">
        <v>3567</v>
      </c>
      <c r="AA231" s="2" t="s">
        <v>3567</v>
      </c>
    </row>
    <row r="232" spans="1:27" ht="14.25" customHeight="1">
      <c r="A232" s="4">
        <v>231</v>
      </c>
      <c r="B232" s="2" t="s">
        <v>7020</v>
      </c>
      <c r="C232" s="2" t="str">
        <f t="shared" ref="C232:C233" si="24">"JBT-"&amp;(MID(C231,5,3)+1)</f>
        <v>JBT-182</v>
      </c>
      <c r="D232" s="4">
        <v>3</v>
      </c>
      <c r="E232" s="4" t="s">
        <v>17</v>
      </c>
      <c r="F232" s="2" t="s">
        <v>1294</v>
      </c>
      <c r="G232" s="2" t="s">
        <v>1295</v>
      </c>
      <c r="H232" s="4" t="s">
        <v>2201</v>
      </c>
      <c r="I232" s="2" t="s">
        <v>156</v>
      </c>
      <c r="J232" s="2" t="s">
        <v>12</v>
      </c>
      <c r="K232" s="4">
        <v>253</v>
      </c>
      <c r="L232" s="2" t="s">
        <v>1812</v>
      </c>
      <c r="M232" s="2" t="s">
        <v>1294</v>
      </c>
      <c r="N232" s="2" t="s">
        <v>1295</v>
      </c>
      <c r="O232" s="4" t="s">
        <v>17</v>
      </c>
      <c r="P232" s="4">
        <v>6</v>
      </c>
      <c r="Q232" s="37" t="s">
        <v>6015</v>
      </c>
      <c r="R232" s="4" t="s">
        <v>3567</v>
      </c>
      <c r="T232" s="4" t="s">
        <v>3567</v>
      </c>
      <c r="U232" s="4" t="s">
        <v>3567</v>
      </c>
      <c r="V232" s="2" t="s">
        <v>3567</v>
      </c>
      <c r="W232" s="2" t="s">
        <v>3567</v>
      </c>
      <c r="X232" s="2" t="s">
        <v>3567</v>
      </c>
      <c r="Y232" s="2" t="s">
        <v>3567</v>
      </c>
      <c r="Z232" s="57" t="s">
        <v>3567</v>
      </c>
      <c r="AA232" s="2" t="s">
        <v>3567</v>
      </c>
    </row>
    <row r="233" spans="1:27" ht="14.25" customHeight="1">
      <c r="A233" s="4">
        <v>232</v>
      </c>
      <c r="B233" s="2" t="s">
        <v>7020</v>
      </c>
      <c r="C233" s="2" t="str">
        <f t="shared" si="24"/>
        <v>JBT-183</v>
      </c>
      <c r="D233" s="4">
        <v>3</v>
      </c>
      <c r="E233" s="4" t="s">
        <v>22</v>
      </c>
      <c r="F233" s="2" t="s">
        <v>1296</v>
      </c>
      <c r="G233" s="2" t="s">
        <v>1297</v>
      </c>
      <c r="H233" s="4" t="s">
        <v>2162</v>
      </c>
      <c r="I233" s="2" t="s">
        <v>158</v>
      </c>
      <c r="J233" s="2" t="s">
        <v>12</v>
      </c>
      <c r="K233" s="4">
        <v>254</v>
      </c>
      <c r="L233" s="2" t="s">
        <v>1815</v>
      </c>
      <c r="M233" s="2" t="s">
        <v>1296</v>
      </c>
      <c r="N233" s="2" t="s">
        <v>1297</v>
      </c>
      <c r="O233" s="4" t="s">
        <v>22</v>
      </c>
      <c r="P233" s="4">
        <v>6</v>
      </c>
      <c r="Q233" s="37" t="s">
        <v>6016</v>
      </c>
      <c r="R233" s="4" t="s">
        <v>3567</v>
      </c>
      <c r="T233" s="4" t="s">
        <v>3567</v>
      </c>
      <c r="U233" s="4" t="s">
        <v>3567</v>
      </c>
      <c r="V233" s="2" t="s">
        <v>3567</v>
      </c>
      <c r="W233" s="2" t="s">
        <v>3567</v>
      </c>
      <c r="X233" s="2" t="s">
        <v>3567</v>
      </c>
      <c r="Y233" s="2" t="s">
        <v>3567</v>
      </c>
      <c r="Z233" s="57" t="s">
        <v>3567</v>
      </c>
      <c r="AA233" s="2" t="s">
        <v>3567</v>
      </c>
    </row>
    <row r="234" spans="1:27" ht="14.25" customHeight="1">
      <c r="A234" s="4">
        <v>233</v>
      </c>
      <c r="B234" s="2" t="s">
        <v>7020</v>
      </c>
      <c r="C234" s="2" t="str">
        <f>"JBG-"&amp;(MID(C228,5,2)+1)</f>
        <v>JBG-29</v>
      </c>
      <c r="D234" s="4">
        <v>1</v>
      </c>
      <c r="E234" s="4" t="s">
        <v>17</v>
      </c>
      <c r="F234" s="2" t="s">
        <v>2610</v>
      </c>
      <c r="G234" s="2" t="s">
        <v>2612</v>
      </c>
      <c r="H234" s="4" t="s">
        <v>7006</v>
      </c>
      <c r="R234" s="4">
        <v>1860</v>
      </c>
      <c r="S234" s="2" t="s">
        <v>4064</v>
      </c>
      <c r="T234" s="4" t="s">
        <v>17</v>
      </c>
      <c r="U234" s="4">
        <v>1</v>
      </c>
      <c r="V234" s="2" t="s">
        <v>2609</v>
      </c>
      <c r="W234" s="2" t="s">
        <v>2610</v>
      </c>
      <c r="X234" s="2" t="s">
        <v>2611</v>
      </c>
      <c r="Y234" s="2" t="s">
        <v>2612</v>
      </c>
      <c r="Z234" s="57">
        <v>0</v>
      </c>
      <c r="AA234" s="2" t="s">
        <v>6408</v>
      </c>
    </row>
    <row r="235" spans="1:27" ht="14.25" customHeight="1">
      <c r="A235" s="4">
        <v>234</v>
      </c>
      <c r="B235" s="2" t="s">
        <v>7020</v>
      </c>
      <c r="C235" s="2" t="str">
        <f>"JBT-"&amp;(MID(C233,5,3)+1)</f>
        <v>JBT-184</v>
      </c>
      <c r="D235" s="4">
        <v>2</v>
      </c>
      <c r="E235" s="4" t="s">
        <v>22</v>
      </c>
      <c r="F235" s="2" t="s">
        <v>2618</v>
      </c>
      <c r="G235" s="2" t="s">
        <v>2620</v>
      </c>
      <c r="H235" s="4" t="s">
        <v>2201</v>
      </c>
      <c r="R235" s="4">
        <v>1870</v>
      </c>
      <c r="S235" s="2" t="s">
        <v>4066</v>
      </c>
      <c r="T235" s="4" t="s">
        <v>22</v>
      </c>
      <c r="U235" s="4">
        <v>2</v>
      </c>
      <c r="V235" s="2" t="s">
        <v>2617</v>
      </c>
      <c r="W235" s="2" t="s">
        <v>2618</v>
      </c>
      <c r="X235" s="2" t="s">
        <v>2619</v>
      </c>
      <c r="Y235" s="2" t="s">
        <v>2620</v>
      </c>
      <c r="Z235" s="57" t="s">
        <v>2201</v>
      </c>
      <c r="AA235" s="2" t="s">
        <v>6409</v>
      </c>
    </row>
    <row r="236" spans="1:27" ht="14.25" customHeight="1">
      <c r="A236" s="4">
        <v>235</v>
      </c>
      <c r="B236" s="2" t="s">
        <v>7020</v>
      </c>
      <c r="C236" s="2" t="str">
        <f>"JBT-"&amp;(MID(C235,5,3)+1)</f>
        <v>JBT-185</v>
      </c>
      <c r="D236" s="4">
        <v>2</v>
      </c>
      <c r="E236" s="4" t="s">
        <v>22</v>
      </c>
      <c r="F236" s="2" t="s">
        <v>2623</v>
      </c>
      <c r="G236" s="2" t="s">
        <v>2625</v>
      </c>
      <c r="H236" s="4" t="s">
        <v>2138</v>
      </c>
      <c r="R236" s="4">
        <v>1880</v>
      </c>
      <c r="S236" s="2" t="s">
        <v>4068</v>
      </c>
      <c r="T236" s="4" t="s">
        <v>22</v>
      </c>
      <c r="U236" s="4">
        <v>2</v>
      </c>
      <c r="V236" s="2" t="s">
        <v>2622</v>
      </c>
      <c r="W236" s="2" t="s">
        <v>2623</v>
      </c>
      <c r="X236" s="2" t="s">
        <v>2624</v>
      </c>
      <c r="Y236" s="2" t="s">
        <v>2625</v>
      </c>
      <c r="Z236" s="57" t="s">
        <v>2138</v>
      </c>
      <c r="AA236" s="2" t="s">
        <v>6410</v>
      </c>
    </row>
    <row r="237" spans="1:27" ht="14.25" customHeight="1">
      <c r="A237" s="4">
        <v>236</v>
      </c>
      <c r="B237" s="2" t="s">
        <v>7020</v>
      </c>
      <c r="C237" s="2" t="str">
        <f>"JBG-"&amp;(MID(C234,5,2)+1)</f>
        <v>JBG-30</v>
      </c>
      <c r="D237" s="4">
        <v>2</v>
      </c>
      <c r="E237" s="4" t="s">
        <v>22</v>
      </c>
      <c r="F237" s="2" t="s">
        <v>2629</v>
      </c>
      <c r="G237" s="2" t="s">
        <v>2631</v>
      </c>
      <c r="H237" s="4" t="s">
        <v>7006</v>
      </c>
      <c r="R237" s="4">
        <v>1890</v>
      </c>
      <c r="S237" s="2" t="s">
        <v>4071</v>
      </c>
      <c r="T237" s="4" t="s">
        <v>22</v>
      </c>
      <c r="U237" s="4">
        <v>2</v>
      </c>
      <c r="V237" s="2" t="s">
        <v>2628</v>
      </c>
      <c r="W237" s="2" t="s">
        <v>2629</v>
      </c>
      <c r="X237" s="2" t="s">
        <v>2630</v>
      </c>
      <c r="Y237" s="2" t="s">
        <v>2631</v>
      </c>
      <c r="Z237" s="57">
        <v>0</v>
      </c>
      <c r="AA237" s="2" t="s">
        <v>6411</v>
      </c>
    </row>
    <row r="238" spans="1:27" ht="14.25" customHeight="1">
      <c r="A238" s="4">
        <v>237</v>
      </c>
      <c r="B238" s="2" t="s">
        <v>7020</v>
      </c>
      <c r="C238" s="2" t="str">
        <f>"JBT-"&amp;(MID(C236,5,3)+1)</f>
        <v>JBT-186</v>
      </c>
      <c r="D238" s="4">
        <v>3</v>
      </c>
      <c r="E238" s="4" t="s">
        <v>17</v>
      </c>
      <c r="F238" s="2" t="s">
        <v>2634</v>
      </c>
      <c r="G238" s="2" t="s">
        <v>2635</v>
      </c>
      <c r="H238" s="4" t="s">
        <v>2201</v>
      </c>
      <c r="R238" s="4">
        <v>1900</v>
      </c>
      <c r="S238" s="2" t="s">
        <v>4073</v>
      </c>
      <c r="T238" s="4" t="s">
        <v>17</v>
      </c>
      <c r="U238" s="4">
        <v>3</v>
      </c>
      <c r="V238" s="2" t="s">
        <v>2633</v>
      </c>
      <c r="W238" s="2" t="s">
        <v>2634</v>
      </c>
      <c r="X238" s="2" t="s">
        <v>1724</v>
      </c>
      <c r="Y238" s="2" t="s">
        <v>2635</v>
      </c>
      <c r="Z238" s="57" t="s">
        <v>2201</v>
      </c>
      <c r="AA238" s="2" t="s">
        <v>6412</v>
      </c>
    </row>
    <row r="239" spans="1:27" ht="14.25" customHeight="1">
      <c r="A239" s="4">
        <v>238</v>
      </c>
      <c r="B239" s="2" t="s">
        <v>7020</v>
      </c>
      <c r="C239" s="2" t="str">
        <f>"JBT-"&amp;(MID(C238,5,3)+1)</f>
        <v>JBT-187</v>
      </c>
      <c r="D239" s="4">
        <v>3</v>
      </c>
      <c r="E239" s="4" t="s">
        <v>17</v>
      </c>
      <c r="F239" s="2" t="s">
        <v>2638</v>
      </c>
      <c r="G239" s="2" t="s">
        <v>2639</v>
      </c>
      <c r="H239" s="4" t="s">
        <v>2201</v>
      </c>
      <c r="R239" s="4">
        <v>1910</v>
      </c>
      <c r="S239" s="2" t="s">
        <v>4075</v>
      </c>
      <c r="T239" s="4" t="s">
        <v>17</v>
      </c>
      <c r="U239" s="4">
        <v>3</v>
      </c>
      <c r="V239" s="2" t="s">
        <v>2637</v>
      </c>
      <c r="W239" s="2" t="s">
        <v>2638</v>
      </c>
      <c r="X239" s="2" t="s">
        <v>1727</v>
      </c>
      <c r="Y239" s="2" t="s">
        <v>2639</v>
      </c>
      <c r="Z239" s="57" t="s">
        <v>2201</v>
      </c>
      <c r="AA239" s="2" t="s">
        <v>6413</v>
      </c>
    </row>
    <row r="240" spans="1:27" ht="14.25" customHeight="1">
      <c r="A240" s="4">
        <v>239</v>
      </c>
      <c r="B240" s="2" t="s">
        <v>7020</v>
      </c>
      <c r="C240" s="2" t="str">
        <f t="shared" ref="C240:C244" si="25">"JBT-"&amp;(MID(C239,5,3)+1)</f>
        <v>JBT-188</v>
      </c>
      <c r="D240" s="4">
        <v>3</v>
      </c>
      <c r="E240" s="4" t="s">
        <v>17</v>
      </c>
      <c r="F240" s="2" t="s">
        <v>2642</v>
      </c>
      <c r="G240" s="2" t="s">
        <v>2643</v>
      </c>
      <c r="H240" s="4" t="s">
        <v>2201</v>
      </c>
      <c r="R240" s="4">
        <v>1920</v>
      </c>
      <c r="S240" s="2" t="s">
        <v>4077</v>
      </c>
      <c r="T240" s="4" t="s">
        <v>17</v>
      </c>
      <c r="U240" s="4">
        <v>3</v>
      </c>
      <c r="V240" s="2" t="s">
        <v>2641</v>
      </c>
      <c r="W240" s="2" t="s">
        <v>2642</v>
      </c>
      <c r="X240" s="2" t="s">
        <v>1727</v>
      </c>
      <c r="Y240" s="2" t="s">
        <v>2643</v>
      </c>
      <c r="Z240" s="57" t="s">
        <v>2201</v>
      </c>
      <c r="AA240" s="2" t="s">
        <v>6414</v>
      </c>
    </row>
    <row r="241" spans="1:27" ht="14.25" customHeight="1">
      <c r="A241" s="4">
        <v>240</v>
      </c>
      <c r="B241" s="2" t="s">
        <v>7020</v>
      </c>
      <c r="C241" s="2" t="str">
        <f t="shared" si="25"/>
        <v>JBT-189</v>
      </c>
      <c r="D241" s="4">
        <v>3</v>
      </c>
      <c r="E241" s="4" t="s">
        <v>17</v>
      </c>
      <c r="F241" s="2" t="s">
        <v>2646</v>
      </c>
      <c r="G241" s="2" t="s">
        <v>2648</v>
      </c>
      <c r="H241" s="4" t="s">
        <v>2201</v>
      </c>
      <c r="R241" s="4">
        <v>1930</v>
      </c>
      <c r="S241" s="2" t="s">
        <v>4079</v>
      </c>
      <c r="T241" s="4" t="s">
        <v>17</v>
      </c>
      <c r="U241" s="4">
        <v>3</v>
      </c>
      <c r="V241" s="2" t="s">
        <v>2645</v>
      </c>
      <c r="W241" s="2" t="s">
        <v>2646</v>
      </c>
      <c r="X241" s="2" t="s">
        <v>2647</v>
      </c>
      <c r="Y241" s="2" t="s">
        <v>2648</v>
      </c>
      <c r="Z241" s="57" t="s">
        <v>2201</v>
      </c>
      <c r="AA241" s="2" t="s">
        <v>6415</v>
      </c>
    </row>
    <row r="242" spans="1:27" ht="14.25" customHeight="1">
      <c r="A242" s="4">
        <v>241</v>
      </c>
      <c r="B242" s="2" t="s">
        <v>7020</v>
      </c>
      <c r="C242" s="2" t="str">
        <f t="shared" si="25"/>
        <v>JBT-190</v>
      </c>
      <c r="D242" s="4">
        <v>3</v>
      </c>
      <c r="E242" s="4" t="s">
        <v>17</v>
      </c>
      <c r="F242" s="2" t="s">
        <v>2651</v>
      </c>
      <c r="G242" s="2" t="s">
        <v>2652</v>
      </c>
      <c r="H242" s="4" t="s">
        <v>6914</v>
      </c>
      <c r="R242" s="4">
        <v>1940</v>
      </c>
      <c r="S242" s="2" t="s">
        <v>4081</v>
      </c>
      <c r="T242" s="4" t="s">
        <v>17</v>
      </c>
      <c r="U242" s="4">
        <v>3</v>
      </c>
      <c r="V242" s="2" t="s">
        <v>2650</v>
      </c>
      <c r="W242" s="2" t="s">
        <v>2651</v>
      </c>
      <c r="X242" s="2" t="s">
        <v>1721</v>
      </c>
      <c r="Y242" s="2" t="s">
        <v>2652</v>
      </c>
      <c r="Z242" s="57" t="s">
        <v>2201</v>
      </c>
      <c r="AA242" s="2" t="s">
        <v>6416</v>
      </c>
    </row>
    <row r="243" spans="1:27" ht="14.25" customHeight="1">
      <c r="A243" s="4">
        <v>242</v>
      </c>
      <c r="B243" s="2" t="s">
        <v>7020</v>
      </c>
      <c r="C243" s="2" t="str">
        <f t="shared" si="25"/>
        <v>JBT-191</v>
      </c>
      <c r="D243" s="4">
        <v>3</v>
      </c>
      <c r="E243" s="4" t="s">
        <v>17</v>
      </c>
      <c r="F243" s="2" t="s">
        <v>2655</v>
      </c>
      <c r="G243" s="2" t="s">
        <v>2656</v>
      </c>
      <c r="H243" s="4" t="s">
        <v>2201</v>
      </c>
      <c r="R243" s="4">
        <v>1950</v>
      </c>
      <c r="S243" s="2" t="s">
        <v>4083</v>
      </c>
      <c r="T243" s="4" t="s">
        <v>17</v>
      </c>
      <c r="U243" s="4">
        <v>3</v>
      </c>
      <c r="V243" s="2" t="s">
        <v>2654</v>
      </c>
      <c r="W243" s="2" t="s">
        <v>2655</v>
      </c>
      <c r="X243" s="2" t="s">
        <v>2443</v>
      </c>
      <c r="Y243" s="2" t="s">
        <v>2656</v>
      </c>
      <c r="Z243" s="57" t="s">
        <v>2201</v>
      </c>
      <c r="AA243" s="2" t="s">
        <v>6417</v>
      </c>
    </row>
    <row r="244" spans="1:27" ht="14.25" customHeight="1">
      <c r="A244" s="4">
        <v>243</v>
      </c>
      <c r="B244" s="2" t="s">
        <v>7020</v>
      </c>
      <c r="C244" s="2" t="str">
        <f t="shared" si="25"/>
        <v>JBT-192</v>
      </c>
      <c r="D244" s="4">
        <v>3</v>
      </c>
      <c r="E244" s="4" t="s">
        <v>22</v>
      </c>
      <c r="F244" s="2" t="s">
        <v>2659</v>
      </c>
      <c r="G244" s="2" t="s">
        <v>2660</v>
      </c>
      <c r="H244" s="4" t="s">
        <v>6914</v>
      </c>
      <c r="R244" s="4">
        <v>1960</v>
      </c>
      <c r="S244" s="2" t="s">
        <v>4085</v>
      </c>
      <c r="T244" s="4" t="s">
        <v>22</v>
      </c>
      <c r="U244" s="4">
        <v>3</v>
      </c>
      <c r="V244" s="2" t="s">
        <v>2658</v>
      </c>
      <c r="W244" s="2" t="s">
        <v>2659</v>
      </c>
      <c r="X244" s="2" t="s">
        <v>1732</v>
      </c>
      <c r="Y244" s="2" t="s">
        <v>2660</v>
      </c>
      <c r="Z244" s="57" t="s">
        <v>2162</v>
      </c>
      <c r="AA244" s="2" t="s">
        <v>6418</v>
      </c>
    </row>
    <row r="245" spans="1:27" ht="14.25" customHeight="1">
      <c r="A245" s="4">
        <v>244</v>
      </c>
      <c r="B245" s="2" t="s">
        <v>7020</v>
      </c>
      <c r="C245" s="2" t="str">
        <f>"JBG-"&amp;(MID(C237,5,2)+1)</f>
        <v>JBG-31</v>
      </c>
      <c r="D245" s="4">
        <v>1</v>
      </c>
      <c r="E245" s="4" t="s">
        <v>71</v>
      </c>
      <c r="F245" s="2" t="s">
        <v>3805</v>
      </c>
      <c r="G245" s="2" t="s">
        <v>747</v>
      </c>
      <c r="H245" s="4" t="s">
        <v>7006</v>
      </c>
      <c r="I245" s="2" t="s">
        <v>743</v>
      </c>
      <c r="J245" s="2" t="s">
        <v>20</v>
      </c>
      <c r="K245" s="4">
        <v>267</v>
      </c>
      <c r="L245" s="2" t="s">
        <v>2079</v>
      </c>
      <c r="M245" s="2" t="s">
        <v>744</v>
      </c>
      <c r="N245" s="2" t="s">
        <v>222</v>
      </c>
      <c r="O245" s="4" t="s">
        <v>71</v>
      </c>
      <c r="P245" s="4">
        <v>4</v>
      </c>
      <c r="Q245" s="37" t="s">
        <v>6027</v>
      </c>
      <c r="R245" s="4">
        <v>2130</v>
      </c>
      <c r="S245" s="2" t="s">
        <v>1805</v>
      </c>
      <c r="T245" s="4" t="s">
        <v>71</v>
      </c>
      <c r="U245" s="4">
        <v>1</v>
      </c>
      <c r="V245" s="2" t="s">
        <v>1806</v>
      </c>
      <c r="W245" s="2" t="s">
        <v>2738</v>
      </c>
      <c r="X245" s="2" t="s">
        <v>1807</v>
      </c>
      <c r="Y245" s="2" t="s">
        <v>2739</v>
      </c>
      <c r="Z245" s="57">
        <v>0</v>
      </c>
      <c r="AA245" s="2" t="s">
        <v>4979</v>
      </c>
    </row>
    <row r="246" spans="1:27" ht="14.25" customHeight="1">
      <c r="A246" s="4">
        <v>245</v>
      </c>
      <c r="B246" s="2" t="s">
        <v>7020</v>
      </c>
      <c r="C246" s="2" t="str">
        <f>"JBT-"&amp;(MID(C244,5,3)+1)</f>
        <v>JBT-193</v>
      </c>
      <c r="D246" s="4">
        <v>2</v>
      </c>
      <c r="E246" s="4" t="s">
        <v>17</v>
      </c>
      <c r="F246" s="2" t="s">
        <v>749</v>
      </c>
      <c r="G246" s="2" t="s">
        <v>750</v>
      </c>
      <c r="H246" s="4" t="s">
        <v>2162</v>
      </c>
      <c r="I246" s="2" t="s">
        <v>748</v>
      </c>
      <c r="J246" s="2" t="s">
        <v>12</v>
      </c>
      <c r="K246" s="4">
        <v>269</v>
      </c>
      <c r="L246" s="2" t="s">
        <v>1829</v>
      </c>
      <c r="M246" s="2" t="s">
        <v>749</v>
      </c>
      <c r="N246" s="2" t="s">
        <v>750</v>
      </c>
      <c r="O246" s="4" t="s">
        <v>17</v>
      </c>
      <c r="P246" s="4">
        <v>5</v>
      </c>
      <c r="Q246" s="37" t="s">
        <v>6028</v>
      </c>
      <c r="R246" s="4">
        <v>2150</v>
      </c>
      <c r="S246" s="2" t="s">
        <v>1809</v>
      </c>
      <c r="T246" s="4" t="s">
        <v>22</v>
      </c>
      <c r="U246" s="4">
        <v>2</v>
      </c>
      <c r="V246" s="2" t="s">
        <v>2748</v>
      </c>
      <c r="W246" s="2" t="s">
        <v>749</v>
      </c>
      <c r="X246" s="2" t="s">
        <v>2749</v>
      </c>
      <c r="Y246" s="2" t="s">
        <v>2750</v>
      </c>
      <c r="Z246" s="57" t="s">
        <v>2162</v>
      </c>
      <c r="AA246" s="2" t="s">
        <v>4980</v>
      </c>
    </row>
    <row r="247" spans="1:27" ht="14.25" customHeight="1">
      <c r="A247" s="4">
        <v>246</v>
      </c>
      <c r="B247" s="2" t="s">
        <v>7020</v>
      </c>
      <c r="C247" s="2" t="str">
        <f>"JBT-"&amp;(MID(C246,5,3)+1)</f>
        <v>JBT-194</v>
      </c>
      <c r="D247" s="4">
        <v>2</v>
      </c>
      <c r="E247" s="4" t="s">
        <v>17</v>
      </c>
      <c r="F247" s="2" t="s">
        <v>752</v>
      </c>
      <c r="G247" s="2" t="s">
        <v>753</v>
      </c>
      <c r="H247" s="4" t="s">
        <v>2201</v>
      </c>
      <c r="I247" s="2" t="s">
        <v>225</v>
      </c>
      <c r="J247" s="2" t="s">
        <v>12</v>
      </c>
      <c r="K247" s="4">
        <v>270</v>
      </c>
      <c r="L247" s="2" t="s">
        <v>1832</v>
      </c>
      <c r="M247" s="2" t="s">
        <v>752</v>
      </c>
      <c r="N247" s="2" t="s">
        <v>753</v>
      </c>
      <c r="O247" s="4" t="s">
        <v>17</v>
      </c>
      <c r="P247" s="4">
        <v>5</v>
      </c>
      <c r="Q247" s="37" t="s">
        <v>6029</v>
      </c>
      <c r="R247" s="4">
        <v>2160</v>
      </c>
      <c r="S247" s="2" t="s">
        <v>1811</v>
      </c>
      <c r="T247" s="4" t="s">
        <v>17</v>
      </c>
      <c r="U247" s="4">
        <v>2</v>
      </c>
      <c r="V247" s="2" t="s">
        <v>2753</v>
      </c>
      <c r="W247" s="2" t="s">
        <v>2754</v>
      </c>
      <c r="X247" s="2" t="s">
        <v>2755</v>
      </c>
      <c r="Y247" s="2" t="s">
        <v>2756</v>
      </c>
      <c r="Z247" s="57" t="s">
        <v>2201</v>
      </c>
      <c r="AA247" s="2" t="s">
        <v>4981</v>
      </c>
    </row>
    <row r="248" spans="1:27" ht="14.25" customHeight="1">
      <c r="A248" s="4">
        <v>247</v>
      </c>
      <c r="B248" s="2" t="s">
        <v>7020</v>
      </c>
      <c r="C248" s="2" t="str">
        <f t="shared" ref="C248" si="26">"JBT-"&amp;(MID(C247,5,3)+1)</f>
        <v>JBT-195</v>
      </c>
      <c r="D248" s="4">
        <v>2</v>
      </c>
      <c r="E248" s="4" t="s">
        <v>17</v>
      </c>
      <c r="F248" s="2" t="s">
        <v>754</v>
      </c>
      <c r="G248" s="2" t="s">
        <v>755</v>
      </c>
      <c r="H248" s="4" t="s">
        <v>7008</v>
      </c>
      <c r="I248" s="2" t="s">
        <v>227</v>
      </c>
      <c r="J248" s="2" t="s">
        <v>12</v>
      </c>
      <c r="K248" s="4">
        <v>271</v>
      </c>
      <c r="L248" s="2" t="s">
        <v>1833</v>
      </c>
      <c r="M248" s="2" t="s">
        <v>754</v>
      </c>
      <c r="N248" s="2" t="s">
        <v>755</v>
      </c>
      <c r="O248" s="4" t="s">
        <v>17</v>
      </c>
      <c r="P248" s="4">
        <v>5</v>
      </c>
      <c r="Q248" s="37" t="s">
        <v>6030</v>
      </c>
      <c r="R248" s="4" t="s">
        <v>3567</v>
      </c>
      <c r="T248" s="4" t="s">
        <v>3567</v>
      </c>
      <c r="U248" s="4" t="s">
        <v>3567</v>
      </c>
      <c r="V248" s="2" t="s">
        <v>3567</v>
      </c>
      <c r="W248" s="2" t="s">
        <v>3567</v>
      </c>
      <c r="X248" s="2" t="s">
        <v>3567</v>
      </c>
      <c r="Y248" s="2" t="s">
        <v>3567</v>
      </c>
      <c r="Z248" s="57" t="s">
        <v>3567</v>
      </c>
      <c r="AA248" s="2" t="s">
        <v>3567</v>
      </c>
    </row>
    <row r="249" spans="1:27" ht="14.25" customHeight="1">
      <c r="A249" s="4">
        <v>248</v>
      </c>
      <c r="B249" s="2" t="s">
        <v>7020</v>
      </c>
      <c r="C249" s="2" t="str">
        <f>"JBG-"&amp;(MID(C245,5,2)+1)</f>
        <v>JBG-32</v>
      </c>
      <c r="D249" s="4">
        <v>2</v>
      </c>
      <c r="E249" s="4" t="s">
        <v>17</v>
      </c>
      <c r="F249" s="2" t="s">
        <v>4909</v>
      </c>
      <c r="G249" s="2" t="s">
        <v>229</v>
      </c>
      <c r="H249" s="4" t="s">
        <v>7006</v>
      </c>
      <c r="I249" s="2" t="s">
        <v>228</v>
      </c>
      <c r="J249" s="2" t="s">
        <v>20</v>
      </c>
      <c r="K249" s="4">
        <v>272</v>
      </c>
      <c r="L249" s="2" t="s">
        <v>2080</v>
      </c>
      <c r="M249" s="2" t="s">
        <v>756</v>
      </c>
      <c r="N249" s="2" t="s">
        <v>229</v>
      </c>
      <c r="O249" s="4" t="s">
        <v>17</v>
      </c>
      <c r="P249" s="4">
        <v>5</v>
      </c>
      <c r="Q249" s="37" t="s">
        <v>6031</v>
      </c>
      <c r="R249" s="4">
        <v>2190</v>
      </c>
      <c r="S249" s="2" t="s">
        <v>1813</v>
      </c>
      <c r="T249" s="4" t="s">
        <v>17</v>
      </c>
      <c r="U249" s="4">
        <v>2</v>
      </c>
      <c r="V249" s="2" t="s">
        <v>2771</v>
      </c>
      <c r="W249" s="2" t="s">
        <v>2772</v>
      </c>
      <c r="X249" s="2" t="s">
        <v>1814</v>
      </c>
      <c r="Y249" s="2" t="s">
        <v>2773</v>
      </c>
      <c r="Z249" s="57">
        <v>0</v>
      </c>
      <c r="AA249" s="2" t="s">
        <v>4982</v>
      </c>
    </row>
    <row r="250" spans="1:27" ht="14.25" customHeight="1">
      <c r="A250" s="4">
        <v>249</v>
      </c>
      <c r="B250" s="2" t="s">
        <v>7020</v>
      </c>
      <c r="C250" s="2" t="str">
        <f>"JBT-"&amp;(MID(C248,5,3)+1)</f>
        <v>JBT-196</v>
      </c>
      <c r="D250" s="4">
        <v>3</v>
      </c>
      <c r="E250" s="4" t="s">
        <v>17</v>
      </c>
      <c r="F250" s="2" t="s">
        <v>760</v>
      </c>
      <c r="G250" s="2" t="s">
        <v>761</v>
      </c>
      <c r="H250" s="4" t="s">
        <v>2201</v>
      </c>
      <c r="I250" s="2" t="s">
        <v>231</v>
      </c>
      <c r="J250" s="2" t="s">
        <v>12</v>
      </c>
      <c r="K250" s="4">
        <v>274</v>
      </c>
      <c r="L250" s="2" t="s">
        <v>6768</v>
      </c>
      <c r="M250" s="2" t="s">
        <v>760</v>
      </c>
      <c r="N250" s="2" t="s">
        <v>761</v>
      </c>
      <c r="O250" s="4" t="s">
        <v>17</v>
      </c>
      <c r="P250" s="4">
        <v>6</v>
      </c>
      <c r="Q250" s="37" t="s">
        <v>6032</v>
      </c>
      <c r="R250" s="4">
        <v>2220</v>
      </c>
      <c r="S250" s="2" t="s">
        <v>3631</v>
      </c>
      <c r="T250" s="4" t="s">
        <v>17</v>
      </c>
      <c r="U250" s="4">
        <v>3</v>
      </c>
      <c r="V250" s="2" t="s">
        <v>2787</v>
      </c>
      <c r="W250" s="2" t="s">
        <v>2788</v>
      </c>
      <c r="X250" s="2" t="s">
        <v>2789</v>
      </c>
      <c r="Y250" s="2" t="s">
        <v>2790</v>
      </c>
      <c r="Z250" s="57" t="s">
        <v>2201</v>
      </c>
      <c r="AA250" s="2" t="s">
        <v>4983</v>
      </c>
    </row>
    <row r="251" spans="1:27" ht="14.25" customHeight="1">
      <c r="A251" s="4">
        <v>250</v>
      </c>
      <c r="B251" s="2" t="s">
        <v>7020</v>
      </c>
      <c r="C251" s="2" t="str">
        <f>"JBT-"&amp;(MID(C250,5,3)+1)</f>
        <v>JBT-197</v>
      </c>
      <c r="D251" s="4">
        <v>3</v>
      </c>
      <c r="E251" s="4" t="s">
        <v>17</v>
      </c>
      <c r="F251" s="2" t="s">
        <v>762</v>
      </c>
      <c r="G251" s="2" t="s">
        <v>234</v>
      </c>
      <c r="H251" s="4" t="s">
        <v>2138</v>
      </c>
      <c r="I251" s="2" t="s">
        <v>232</v>
      </c>
      <c r="J251" s="2" t="s">
        <v>12</v>
      </c>
      <c r="K251" s="4">
        <v>275</v>
      </c>
      <c r="L251" s="2" t="s">
        <v>1837</v>
      </c>
      <c r="M251" s="2" t="s">
        <v>762</v>
      </c>
      <c r="N251" s="2" t="s">
        <v>234</v>
      </c>
      <c r="O251" s="4" t="s">
        <v>17</v>
      </c>
      <c r="P251" s="4">
        <v>6</v>
      </c>
      <c r="Q251" s="37" t="s">
        <v>6033</v>
      </c>
      <c r="R251" s="4">
        <v>2200</v>
      </c>
      <c r="S251" s="2" t="s">
        <v>1817</v>
      </c>
      <c r="T251" s="4" t="s">
        <v>22</v>
      </c>
      <c r="U251" s="4">
        <v>3</v>
      </c>
      <c r="V251" s="2" t="s">
        <v>2777</v>
      </c>
      <c r="W251" s="2" t="s">
        <v>2778</v>
      </c>
      <c r="X251" s="2" t="s">
        <v>2779</v>
      </c>
      <c r="Y251" s="2" t="s">
        <v>2780</v>
      </c>
      <c r="Z251" s="57" t="s">
        <v>2138</v>
      </c>
      <c r="AA251" s="2" t="s">
        <v>4984</v>
      </c>
    </row>
    <row r="252" spans="1:27" ht="14.25" customHeight="1">
      <c r="A252" s="4">
        <v>251</v>
      </c>
      <c r="B252" s="2" t="s">
        <v>7020</v>
      </c>
      <c r="C252" s="2" t="str">
        <f t="shared" ref="C252" si="27">"JBT-"&amp;(MID(C251,5,3)+1)</f>
        <v>JBT-198</v>
      </c>
      <c r="D252" s="4">
        <v>3</v>
      </c>
      <c r="E252" s="4" t="s">
        <v>17</v>
      </c>
      <c r="F252" s="2" t="s">
        <v>763</v>
      </c>
      <c r="G252" s="2" t="s">
        <v>764</v>
      </c>
      <c r="H252" s="4" t="s">
        <v>2162</v>
      </c>
      <c r="I252" s="2" t="s">
        <v>235</v>
      </c>
      <c r="J252" s="2" t="s">
        <v>12</v>
      </c>
      <c r="K252" s="4">
        <v>276</v>
      </c>
      <c r="L252" s="2" t="s">
        <v>1839</v>
      </c>
      <c r="M252" s="2" t="s">
        <v>763</v>
      </c>
      <c r="N252" s="2" t="s">
        <v>764</v>
      </c>
      <c r="O252" s="4" t="s">
        <v>17</v>
      </c>
      <c r="P252" s="4">
        <v>6</v>
      </c>
      <c r="Q252" s="37" t="s">
        <v>6034</v>
      </c>
      <c r="R252" s="4">
        <v>2200</v>
      </c>
      <c r="S252" s="2" t="s">
        <v>1817</v>
      </c>
      <c r="T252" s="4" t="s">
        <v>22</v>
      </c>
      <c r="U252" s="4">
        <v>3</v>
      </c>
      <c r="V252" s="2" t="s">
        <v>2777</v>
      </c>
      <c r="W252" s="2" t="s">
        <v>2778</v>
      </c>
      <c r="X252" s="2" t="s">
        <v>2779</v>
      </c>
      <c r="Y252" s="2" t="s">
        <v>2780</v>
      </c>
      <c r="Z252" s="57" t="s">
        <v>2138</v>
      </c>
      <c r="AA252" s="2" t="s">
        <v>4984</v>
      </c>
    </row>
    <row r="253" spans="1:27" ht="14.25" customHeight="1">
      <c r="A253" s="4">
        <v>252</v>
      </c>
      <c r="B253" s="2" t="s">
        <v>7020</v>
      </c>
      <c r="H253" s="4" t="s">
        <v>3567</v>
      </c>
      <c r="I253" s="2" t="s">
        <v>237</v>
      </c>
      <c r="J253" s="2" t="s">
        <v>20</v>
      </c>
      <c r="K253" s="4">
        <v>277</v>
      </c>
      <c r="L253" s="2" t="s">
        <v>2081</v>
      </c>
      <c r="M253" s="2" t="s">
        <v>765</v>
      </c>
      <c r="N253" s="2" t="s">
        <v>238</v>
      </c>
      <c r="O253" s="4" t="s">
        <v>17</v>
      </c>
      <c r="P253" s="4">
        <v>5</v>
      </c>
      <c r="Q253" s="37" t="s">
        <v>6035</v>
      </c>
      <c r="R253" s="4" t="s">
        <v>3567</v>
      </c>
      <c r="T253" s="4" t="s">
        <v>3567</v>
      </c>
      <c r="U253" s="4" t="s">
        <v>3567</v>
      </c>
      <c r="V253" s="2" t="s">
        <v>3567</v>
      </c>
      <c r="W253" s="2" t="s">
        <v>3567</v>
      </c>
      <c r="X253" s="2" t="s">
        <v>3567</v>
      </c>
      <c r="Y253" s="2" t="s">
        <v>3567</v>
      </c>
      <c r="Z253" s="57" t="s">
        <v>3567</v>
      </c>
      <c r="AA253" s="2" t="s">
        <v>3567</v>
      </c>
    </row>
    <row r="254" spans="1:27" ht="14.25" customHeight="1">
      <c r="A254" s="4">
        <v>253</v>
      </c>
      <c r="B254" s="2" t="s">
        <v>7020</v>
      </c>
      <c r="C254" s="2" t="str">
        <f>"JBT-"&amp;(MID(C252,5,3)+1)</f>
        <v>JBT-199</v>
      </c>
      <c r="D254" s="4">
        <v>3</v>
      </c>
      <c r="E254" s="4" t="s">
        <v>17</v>
      </c>
      <c r="F254" s="2" t="s">
        <v>768</v>
      </c>
      <c r="G254" s="2" t="s">
        <v>242</v>
      </c>
      <c r="H254" s="4" t="s">
        <v>2201</v>
      </c>
      <c r="I254" s="2" t="s">
        <v>240</v>
      </c>
      <c r="J254" s="2" t="s">
        <v>12</v>
      </c>
      <c r="K254" s="4">
        <v>279</v>
      </c>
      <c r="L254" s="2" t="s">
        <v>1841</v>
      </c>
      <c r="M254" s="2" t="s">
        <v>768</v>
      </c>
      <c r="N254" s="2" t="s">
        <v>242</v>
      </c>
      <c r="O254" s="4" t="s">
        <v>17</v>
      </c>
      <c r="P254" s="4">
        <v>6</v>
      </c>
      <c r="Q254" s="37" t="s">
        <v>6036</v>
      </c>
      <c r="R254" s="4">
        <v>2250</v>
      </c>
      <c r="S254" s="2" t="s">
        <v>4309</v>
      </c>
      <c r="T254" s="4" t="s">
        <v>17</v>
      </c>
      <c r="U254" s="4">
        <v>3</v>
      </c>
      <c r="V254" s="2" t="s">
        <v>2803</v>
      </c>
      <c r="W254" s="2" t="s">
        <v>2804</v>
      </c>
      <c r="X254" s="2" t="s">
        <v>1724</v>
      </c>
      <c r="Y254" s="2" t="s">
        <v>2635</v>
      </c>
      <c r="Z254" s="57" t="s">
        <v>2201</v>
      </c>
      <c r="AA254" s="2" t="s">
        <v>4985</v>
      </c>
    </row>
    <row r="255" spans="1:27" ht="14.25" customHeight="1">
      <c r="A255" s="4">
        <v>254</v>
      </c>
      <c r="B255" s="2" t="s">
        <v>7020</v>
      </c>
      <c r="C255" s="2" t="str">
        <f>"JBT-"&amp;(MID(C254,5,3)+1)</f>
        <v>JBT-200</v>
      </c>
      <c r="D255" s="4">
        <v>3</v>
      </c>
      <c r="E255" s="4" t="s">
        <v>17</v>
      </c>
      <c r="F255" s="2" t="s">
        <v>770</v>
      </c>
      <c r="G255" s="2" t="s">
        <v>771</v>
      </c>
      <c r="H255" s="4" t="s">
        <v>2138</v>
      </c>
      <c r="I255" s="2" t="s">
        <v>769</v>
      </c>
      <c r="J255" s="2" t="s">
        <v>12</v>
      </c>
      <c r="K255" s="4">
        <v>280</v>
      </c>
      <c r="L255" s="2" t="s">
        <v>1846</v>
      </c>
      <c r="M255" s="2" t="s">
        <v>770</v>
      </c>
      <c r="N255" s="2" t="s">
        <v>771</v>
      </c>
      <c r="O255" s="4" t="s">
        <v>17</v>
      </c>
      <c r="P255" s="4">
        <v>6</v>
      </c>
      <c r="Q255" s="37" t="s">
        <v>6037</v>
      </c>
      <c r="R255" s="4">
        <v>2200</v>
      </c>
      <c r="S255" s="2" t="s">
        <v>1817</v>
      </c>
      <c r="T255" s="4" t="s">
        <v>22</v>
      </c>
      <c r="U255" s="4">
        <v>3</v>
      </c>
      <c r="V255" s="2" t="s">
        <v>2777</v>
      </c>
      <c r="W255" s="2" t="s">
        <v>2778</v>
      </c>
      <c r="X255" s="2" t="s">
        <v>2779</v>
      </c>
      <c r="Y255" s="2" t="s">
        <v>2780</v>
      </c>
      <c r="Z255" s="57" t="s">
        <v>2138</v>
      </c>
      <c r="AA255" s="2" t="s">
        <v>4984</v>
      </c>
    </row>
    <row r="256" spans="1:27" ht="14.25" customHeight="1">
      <c r="A256" s="4">
        <v>255</v>
      </c>
      <c r="B256" s="2" t="s">
        <v>7020</v>
      </c>
      <c r="H256" s="4" t="s">
        <v>3567</v>
      </c>
      <c r="I256" s="2" t="s">
        <v>772</v>
      </c>
      <c r="J256" s="2" t="s">
        <v>20</v>
      </c>
      <c r="K256" s="4">
        <v>281</v>
      </c>
      <c r="L256" s="2" t="s">
        <v>2082</v>
      </c>
      <c r="M256" s="2" t="s">
        <v>773</v>
      </c>
      <c r="N256" s="2" t="s">
        <v>243</v>
      </c>
      <c r="O256" s="4" t="s">
        <v>17</v>
      </c>
      <c r="P256" s="4">
        <v>6</v>
      </c>
      <c r="Q256" s="37" t="s">
        <v>6038</v>
      </c>
      <c r="R256" s="4" t="s">
        <v>3567</v>
      </c>
      <c r="T256" s="4" t="s">
        <v>3567</v>
      </c>
      <c r="U256" s="4" t="s">
        <v>3567</v>
      </c>
      <c r="V256" s="2" t="s">
        <v>3567</v>
      </c>
      <c r="W256" s="2" t="s">
        <v>3567</v>
      </c>
      <c r="X256" s="2" t="s">
        <v>3567</v>
      </c>
      <c r="Y256" s="2" t="s">
        <v>3567</v>
      </c>
      <c r="Z256" s="57" t="s">
        <v>3567</v>
      </c>
      <c r="AA256" s="2" t="s">
        <v>3567</v>
      </c>
    </row>
    <row r="257" spans="1:27" ht="14.25" customHeight="1">
      <c r="A257" s="4">
        <v>256</v>
      </c>
      <c r="B257" s="2" t="s">
        <v>7020</v>
      </c>
      <c r="C257" s="2" t="str">
        <f>"JBT-"&amp;(MID(C255,5,3)+1)</f>
        <v>JBT-201</v>
      </c>
      <c r="D257" s="4">
        <v>3</v>
      </c>
      <c r="E257" s="4" t="s">
        <v>17</v>
      </c>
      <c r="F257" s="2" t="s">
        <v>776</v>
      </c>
      <c r="G257" s="2" t="s">
        <v>247</v>
      </c>
      <c r="H257" s="4" t="s">
        <v>2138</v>
      </c>
      <c r="I257" s="2" t="s">
        <v>245</v>
      </c>
      <c r="J257" s="2" t="s">
        <v>12</v>
      </c>
      <c r="K257" s="4">
        <v>283</v>
      </c>
      <c r="L257" s="2" t="s">
        <v>1849</v>
      </c>
      <c r="M257" s="2" t="s">
        <v>776</v>
      </c>
      <c r="N257" s="2" t="s">
        <v>247</v>
      </c>
      <c r="O257" s="4" t="s">
        <v>17</v>
      </c>
      <c r="P257" s="4">
        <v>7</v>
      </c>
      <c r="Q257" s="37" t="s">
        <v>6039</v>
      </c>
      <c r="R257" s="4">
        <v>2200</v>
      </c>
      <c r="S257" s="2" t="s">
        <v>1817</v>
      </c>
      <c r="T257" s="4" t="s">
        <v>22</v>
      </c>
      <c r="U257" s="4">
        <v>3</v>
      </c>
      <c r="V257" s="2" t="s">
        <v>2777</v>
      </c>
      <c r="W257" s="2" t="s">
        <v>2778</v>
      </c>
      <c r="X257" s="2" t="s">
        <v>2779</v>
      </c>
      <c r="Y257" s="2" t="s">
        <v>2780</v>
      </c>
      <c r="Z257" s="57" t="s">
        <v>2138</v>
      </c>
      <c r="AA257" s="2" t="s">
        <v>4984</v>
      </c>
    </row>
    <row r="258" spans="1:27" ht="14.25" customHeight="1">
      <c r="A258" s="4">
        <v>257</v>
      </c>
      <c r="B258" s="2" t="s">
        <v>7020</v>
      </c>
      <c r="C258" s="2" t="str">
        <f>"JBT-"&amp;(MID(C257,5,3)+1)</f>
        <v>JBT-202</v>
      </c>
      <c r="D258" s="4">
        <v>3</v>
      </c>
      <c r="E258" s="4" t="s">
        <v>17</v>
      </c>
      <c r="F258" s="2" t="s">
        <v>777</v>
      </c>
      <c r="G258" s="2" t="s">
        <v>250</v>
      </c>
      <c r="H258" s="4" t="s">
        <v>2201</v>
      </c>
      <c r="I258" s="2" t="s">
        <v>248</v>
      </c>
      <c r="J258" s="2" t="s">
        <v>12</v>
      </c>
      <c r="K258" s="4">
        <v>284</v>
      </c>
      <c r="L258" s="2" t="s">
        <v>1850</v>
      </c>
      <c r="M258" s="2" t="s">
        <v>777</v>
      </c>
      <c r="N258" s="2" t="s">
        <v>250</v>
      </c>
      <c r="O258" s="4" t="s">
        <v>17</v>
      </c>
      <c r="P258" s="4">
        <v>7</v>
      </c>
      <c r="Q258" s="37" t="s">
        <v>6040</v>
      </c>
      <c r="R258" s="4">
        <v>2250</v>
      </c>
      <c r="S258" s="2" t="s">
        <v>4309</v>
      </c>
      <c r="T258" s="4" t="s">
        <v>17</v>
      </c>
      <c r="U258" s="4">
        <v>3</v>
      </c>
      <c r="V258" s="2" t="s">
        <v>2803</v>
      </c>
      <c r="W258" s="2" t="s">
        <v>2804</v>
      </c>
      <c r="X258" s="2" t="s">
        <v>1724</v>
      </c>
      <c r="Y258" s="2" t="s">
        <v>2635</v>
      </c>
      <c r="Z258" s="57" t="s">
        <v>2201</v>
      </c>
      <c r="AA258" s="2" t="s">
        <v>4985</v>
      </c>
    </row>
    <row r="259" spans="1:27" ht="14.25" customHeight="1">
      <c r="A259" s="4">
        <v>258</v>
      </c>
      <c r="B259" s="2" t="s">
        <v>7020</v>
      </c>
      <c r="C259" s="2" t="str">
        <f>"JBG-"&amp;(MID(C249,5,2)+1)</f>
        <v>JBG-33</v>
      </c>
      <c r="D259" s="4">
        <v>2</v>
      </c>
      <c r="E259" s="4" t="s">
        <v>17</v>
      </c>
      <c r="F259" s="2" t="s">
        <v>4855</v>
      </c>
      <c r="G259" s="2" t="s">
        <v>782</v>
      </c>
      <c r="H259" s="4" t="s">
        <v>7006</v>
      </c>
      <c r="I259" s="2" t="s">
        <v>251</v>
      </c>
      <c r="J259" s="2" t="s">
        <v>20</v>
      </c>
      <c r="K259" s="4">
        <v>285</v>
      </c>
      <c r="L259" s="2" t="s">
        <v>2083</v>
      </c>
      <c r="M259" s="2" t="s">
        <v>778</v>
      </c>
      <c r="N259" s="2" t="s">
        <v>779</v>
      </c>
      <c r="O259" s="4" t="s">
        <v>17</v>
      </c>
      <c r="P259" s="4">
        <v>5</v>
      </c>
      <c r="Q259" s="37" t="s">
        <v>6041</v>
      </c>
      <c r="R259" s="4">
        <v>2320</v>
      </c>
      <c r="S259" s="2" t="s">
        <v>1823</v>
      </c>
      <c r="T259" s="4" t="s">
        <v>17</v>
      </c>
      <c r="U259" s="4">
        <v>2</v>
      </c>
      <c r="V259" s="2" t="s">
        <v>2825</v>
      </c>
      <c r="W259" s="2" t="s">
        <v>2826</v>
      </c>
      <c r="X259" s="2" t="s">
        <v>1824</v>
      </c>
      <c r="Y259" s="2" t="s">
        <v>2827</v>
      </c>
      <c r="Z259" s="57">
        <v>0</v>
      </c>
      <c r="AA259" s="2" t="s">
        <v>4986</v>
      </c>
    </row>
    <row r="260" spans="1:27" ht="14.25" customHeight="1">
      <c r="A260" s="4">
        <v>259</v>
      </c>
      <c r="B260" s="2" t="s">
        <v>7020</v>
      </c>
      <c r="C260" s="2" t="str">
        <f>"JBT-"&amp;(MID(C258,5,3)+1)</f>
        <v>JBT-203</v>
      </c>
      <c r="D260" s="4">
        <v>3</v>
      </c>
      <c r="E260" s="4" t="s">
        <v>22</v>
      </c>
      <c r="F260" s="2" t="s">
        <v>783</v>
      </c>
      <c r="G260" s="2" t="s">
        <v>784</v>
      </c>
      <c r="H260" s="4" t="s">
        <v>2201</v>
      </c>
      <c r="I260" s="2" t="s">
        <v>252</v>
      </c>
      <c r="J260" s="2" t="s">
        <v>12</v>
      </c>
      <c r="K260" s="4">
        <v>287</v>
      </c>
      <c r="L260" s="2" t="s">
        <v>1853</v>
      </c>
      <c r="M260" s="2" t="s">
        <v>783</v>
      </c>
      <c r="N260" s="2" t="s">
        <v>784</v>
      </c>
      <c r="O260" s="4" t="s">
        <v>22</v>
      </c>
      <c r="P260" s="4">
        <v>6</v>
      </c>
      <c r="Q260" s="37" t="s">
        <v>6042</v>
      </c>
      <c r="R260" s="4">
        <v>2330</v>
      </c>
      <c r="S260" s="2" t="s">
        <v>1826</v>
      </c>
      <c r="T260" s="4" t="s">
        <v>22</v>
      </c>
      <c r="U260" s="4">
        <v>3</v>
      </c>
      <c r="V260" s="2" t="s">
        <v>2832</v>
      </c>
      <c r="W260" s="2" t="s">
        <v>2833</v>
      </c>
      <c r="X260" s="2" t="s">
        <v>1827</v>
      </c>
      <c r="Y260" s="2" t="s">
        <v>2834</v>
      </c>
      <c r="Z260" s="57" t="s">
        <v>2201</v>
      </c>
      <c r="AA260" s="2" t="s">
        <v>4987</v>
      </c>
    </row>
    <row r="261" spans="1:27" ht="14.25" customHeight="1">
      <c r="A261" s="4">
        <v>260</v>
      </c>
      <c r="B261" s="2" t="s">
        <v>7020</v>
      </c>
      <c r="C261" s="2" t="str">
        <f>"JBT-"&amp;(MID(C260,5,3)+1)</f>
        <v>JBT-204</v>
      </c>
      <c r="D261" s="4">
        <v>3</v>
      </c>
      <c r="E261" s="4" t="s">
        <v>17</v>
      </c>
      <c r="F261" s="2" t="s">
        <v>785</v>
      </c>
      <c r="G261" s="2" t="s">
        <v>786</v>
      </c>
      <c r="H261" s="4" t="s">
        <v>7007</v>
      </c>
      <c r="I261" s="2" t="s">
        <v>253</v>
      </c>
      <c r="J261" s="2" t="s">
        <v>12</v>
      </c>
      <c r="K261" s="4">
        <v>288</v>
      </c>
      <c r="L261" s="2" t="s">
        <v>1856</v>
      </c>
      <c r="M261" s="2" t="s">
        <v>785</v>
      </c>
      <c r="N261" s="2" t="s">
        <v>786</v>
      </c>
      <c r="O261" s="4" t="s">
        <v>17</v>
      </c>
      <c r="P261" s="4">
        <v>6</v>
      </c>
      <c r="Q261" s="37" t="s">
        <v>6043</v>
      </c>
      <c r="R261" s="4" t="s">
        <v>3567</v>
      </c>
      <c r="T261" s="4" t="s">
        <v>3567</v>
      </c>
      <c r="U261" s="4" t="s">
        <v>3567</v>
      </c>
      <c r="V261" s="2" t="s">
        <v>3567</v>
      </c>
      <c r="W261" s="2" t="s">
        <v>3567</v>
      </c>
      <c r="X261" s="2" t="s">
        <v>3567</v>
      </c>
      <c r="Y261" s="2" t="s">
        <v>3567</v>
      </c>
      <c r="Z261" s="57" t="s">
        <v>3567</v>
      </c>
      <c r="AA261" s="2" t="s">
        <v>3567</v>
      </c>
    </row>
    <row r="262" spans="1:27" ht="14.25" customHeight="1">
      <c r="A262" s="4">
        <v>261</v>
      </c>
      <c r="B262" s="2" t="s">
        <v>7020</v>
      </c>
      <c r="C262" s="2" t="str">
        <f t="shared" ref="C262:C263" si="28">"JBT-"&amp;(MID(C261,5,3)+1)</f>
        <v>JBT-205</v>
      </c>
      <c r="D262" s="4">
        <v>3</v>
      </c>
      <c r="E262" s="4" t="s">
        <v>22</v>
      </c>
      <c r="F262" s="2" t="s">
        <v>787</v>
      </c>
      <c r="G262" s="2" t="s">
        <v>788</v>
      </c>
      <c r="H262" s="4" t="s">
        <v>2201</v>
      </c>
      <c r="I262" s="2" t="s">
        <v>255</v>
      </c>
      <c r="J262" s="2" t="s">
        <v>12</v>
      </c>
      <c r="K262" s="4">
        <v>289</v>
      </c>
      <c r="L262" s="2" t="s">
        <v>1857</v>
      </c>
      <c r="M262" s="2" t="s">
        <v>787</v>
      </c>
      <c r="N262" s="2" t="s">
        <v>788</v>
      </c>
      <c r="O262" s="4" t="s">
        <v>22</v>
      </c>
      <c r="P262" s="4">
        <v>6</v>
      </c>
      <c r="Q262" s="37" t="s">
        <v>6044</v>
      </c>
      <c r="R262" s="4">
        <v>2340</v>
      </c>
      <c r="S262" s="2" t="s">
        <v>1830</v>
      </c>
      <c r="T262" s="4" t="s">
        <v>17</v>
      </c>
      <c r="U262" s="4">
        <v>3</v>
      </c>
      <c r="V262" s="2" t="s">
        <v>2838</v>
      </c>
      <c r="W262" s="2" t="s">
        <v>2839</v>
      </c>
      <c r="X262" s="2" t="s">
        <v>1831</v>
      </c>
      <c r="Y262" s="2" t="s">
        <v>2840</v>
      </c>
      <c r="Z262" s="57" t="s">
        <v>2201</v>
      </c>
      <c r="AA262" s="2" t="s">
        <v>4988</v>
      </c>
    </row>
    <row r="263" spans="1:27" ht="14.25" customHeight="1">
      <c r="A263" s="4">
        <v>262</v>
      </c>
      <c r="B263" s="2" t="s">
        <v>7020</v>
      </c>
      <c r="C263" s="2" t="str">
        <f t="shared" si="28"/>
        <v>JBT-206</v>
      </c>
      <c r="D263" s="4">
        <v>3</v>
      </c>
      <c r="E263" s="4" t="s">
        <v>17</v>
      </c>
      <c r="F263" s="2" t="s">
        <v>789</v>
      </c>
      <c r="G263" s="2" t="s">
        <v>790</v>
      </c>
      <c r="H263" s="4" t="s">
        <v>2201</v>
      </c>
      <c r="I263" s="2" t="s">
        <v>256</v>
      </c>
      <c r="J263" s="2" t="s">
        <v>12</v>
      </c>
      <c r="K263" s="4">
        <v>290</v>
      </c>
      <c r="L263" s="2" t="s">
        <v>1858</v>
      </c>
      <c r="M263" s="2" t="s">
        <v>789</v>
      </c>
      <c r="N263" s="2" t="s">
        <v>790</v>
      </c>
      <c r="O263" s="4" t="s">
        <v>17</v>
      </c>
      <c r="P263" s="4">
        <v>6</v>
      </c>
      <c r="Q263" s="37" t="s">
        <v>6045</v>
      </c>
      <c r="R263" s="4" t="s">
        <v>3567</v>
      </c>
      <c r="T263" s="4" t="s">
        <v>3567</v>
      </c>
      <c r="U263" s="4" t="s">
        <v>3567</v>
      </c>
      <c r="V263" s="2" t="s">
        <v>3567</v>
      </c>
      <c r="W263" s="2" t="s">
        <v>3567</v>
      </c>
      <c r="X263" s="2" t="s">
        <v>3567</v>
      </c>
      <c r="Y263" s="2" t="s">
        <v>3567</v>
      </c>
      <c r="Z263" s="57" t="s">
        <v>3567</v>
      </c>
      <c r="AA263" s="2" t="s">
        <v>3567</v>
      </c>
    </row>
    <row r="264" spans="1:27" ht="14.25" customHeight="1">
      <c r="A264" s="4">
        <v>263</v>
      </c>
      <c r="B264" s="2" t="s">
        <v>7020</v>
      </c>
      <c r="C264" s="2" t="str">
        <f>"JBG-"&amp;(MID(C259,5,2)+1)</f>
        <v>JBG-34</v>
      </c>
      <c r="D264" s="4">
        <v>1</v>
      </c>
      <c r="E264" s="4" t="s">
        <v>71</v>
      </c>
      <c r="F264" s="2" t="s">
        <v>4856</v>
      </c>
      <c r="G264" s="2" t="s">
        <v>808</v>
      </c>
      <c r="H264" s="4" t="s">
        <v>7006</v>
      </c>
      <c r="I264" s="2" t="s">
        <v>806</v>
      </c>
      <c r="J264" s="2" t="s">
        <v>20</v>
      </c>
      <c r="K264" s="4">
        <v>291</v>
      </c>
      <c r="L264" s="2" t="s">
        <v>2084</v>
      </c>
      <c r="M264" s="2" t="s">
        <v>5281</v>
      </c>
      <c r="N264" s="2" t="s">
        <v>5282</v>
      </c>
      <c r="O264" s="4" t="s">
        <v>71</v>
      </c>
      <c r="P264" s="4">
        <v>4</v>
      </c>
      <c r="Q264" s="37" t="s">
        <v>6046</v>
      </c>
      <c r="R264" s="4" t="s">
        <v>3567</v>
      </c>
      <c r="T264" s="4" t="s">
        <v>3567</v>
      </c>
      <c r="U264" s="4" t="s">
        <v>3567</v>
      </c>
      <c r="V264" s="2" t="s">
        <v>3567</v>
      </c>
      <c r="W264" s="2" t="s">
        <v>3567</v>
      </c>
      <c r="X264" s="2" t="s">
        <v>3567</v>
      </c>
      <c r="Y264" s="2" t="s">
        <v>3567</v>
      </c>
      <c r="Z264" s="57" t="s">
        <v>3567</v>
      </c>
      <c r="AA264" s="2" t="s">
        <v>3567</v>
      </c>
    </row>
    <row r="265" spans="1:27" ht="14.25" customHeight="1">
      <c r="A265" s="4">
        <v>264</v>
      </c>
      <c r="B265" s="2" t="s">
        <v>7020</v>
      </c>
      <c r="C265" s="2" t="str">
        <f>"JBT-"&amp;(MID(C263,5,3)+1)</f>
        <v>JBT-207</v>
      </c>
      <c r="D265" s="4">
        <v>2</v>
      </c>
      <c r="E265" s="4" t="s">
        <v>17</v>
      </c>
      <c r="F265" s="2" t="s">
        <v>809</v>
      </c>
      <c r="G265" s="2" t="s">
        <v>810</v>
      </c>
      <c r="H265" s="4" t="s">
        <v>7008</v>
      </c>
      <c r="I265" s="2" t="s">
        <v>266</v>
      </c>
      <c r="J265" s="2" t="s">
        <v>12</v>
      </c>
      <c r="K265" s="4">
        <v>293</v>
      </c>
      <c r="L265" s="2" t="s">
        <v>1860</v>
      </c>
      <c r="M265" s="2" t="s">
        <v>5287</v>
      </c>
      <c r="N265" s="2" t="s">
        <v>810</v>
      </c>
      <c r="O265" s="4" t="s">
        <v>17</v>
      </c>
      <c r="P265" s="4">
        <v>5</v>
      </c>
      <c r="Q265" s="37" t="s">
        <v>6047</v>
      </c>
      <c r="R265" s="4" t="s">
        <v>3567</v>
      </c>
      <c r="T265" s="4" t="s">
        <v>3567</v>
      </c>
      <c r="U265" s="4" t="s">
        <v>3567</v>
      </c>
      <c r="V265" s="2" t="s">
        <v>3567</v>
      </c>
      <c r="W265" s="2" t="s">
        <v>3567</v>
      </c>
      <c r="X265" s="2" t="s">
        <v>3567</v>
      </c>
      <c r="Y265" s="2" t="s">
        <v>3567</v>
      </c>
      <c r="Z265" s="57" t="s">
        <v>3567</v>
      </c>
      <c r="AA265" s="2" t="s">
        <v>3567</v>
      </c>
    </row>
    <row r="266" spans="1:27" ht="14.25" customHeight="1">
      <c r="A266" s="4">
        <v>265</v>
      </c>
      <c r="B266" s="2" t="s">
        <v>7020</v>
      </c>
      <c r="C266" s="2" t="str">
        <f>"JBT-"&amp;(MID(C265,5,3)+1)</f>
        <v>JBT-208</v>
      </c>
      <c r="D266" s="4">
        <v>2</v>
      </c>
      <c r="E266" s="4" t="s">
        <v>17</v>
      </c>
      <c r="F266" s="2" t="s">
        <v>279</v>
      </c>
      <c r="G266" s="2" t="s">
        <v>817</v>
      </c>
      <c r="H266" s="4" t="s">
        <v>2162</v>
      </c>
      <c r="I266" s="2" t="s">
        <v>273</v>
      </c>
      <c r="J266" s="2" t="s">
        <v>12</v>
      </c>
      <c r="K266" s="4">
        <v>294</v>
      </c>
      <c r="L266" s="2" t="s">
        <v>1861</v>
      </c>
      <c r="M266" s="2" t="s">
        <v>5290</v>
      </c>
      <c r="N266" s="2" t="s">
        <v>817</v>
      </c>
      <c r="O266" s="4" t="s">
        <v>17</v>
      </c>
      <c r="P266" s="4">
        <v>5</v>
      </c>
      <c r="Q266" s="37" t="s">
        <v>6048</v>
      </c>
      <c r="R266" s="4" t="s">
        <v>3567</v>
      </c>
      <c r="T266" s="4" t="s">
        <v>3567</v>
      </c>
      <c r="U266" s="4" t="s">
        <v>3567</v>
      </c>
      <c r="V266" s="2" t="s">
        <v>3567</v>
      </c>
      <c r="W266" s="2" t="s">
        <v>3567</v>
      </c>
      <c r="X266" s="2" t="s">
        <v>3567</v>
      </c>
      <c r="Y266" s="2" t="s">
        <v>3567</v>
      </c>
      <c r="Z266" s="57" t="s">
        <v>3567</v>
      </c>
      <c r="AA266" s="2" t="s">
        <v>3567</v>
      </c>
    </row>
    <row r="267" spans="1:27" ht="14.25" customHeight="1">
      <c r="A267" s="4">
        <v>266</v>
      </c>
      <c r="B267" s="2" t="s">
        <v>7020</v>
      </c>
      <c r="C267" s="2" t="str">
        <f t="shared" ref="C267:C270" si="29">"JBT-"&amp;(MID(C266,5,3)+1)</f>
        <v>JBT-209</v>
      </c>
      <c r="D267" s="4">
        <v>2</v>
      </c>
      <c r="E267" s="4" t="s">
        <v>17</v>
      </c>
      <c r="F267" s="2" t="s">
        <v>821</v>
      </c>
      <c r="G267" s="2" t="s">
        <v>822</v>
      </c>
      <c r="H267" s="4" t="s">
        <v>2201</v>
      </c>
      <c r="I267" s="2" t="s">
        <v>820</v>
      </c>
      <c r="J267" s="2" t="s">
        <v>12</v>
      </c>
      <c r="K267" s="4">
        <v>295</v>
      </c>
      <c r="L267" s="2" t="s">
        <v>1862</v>
      </c>
      <c r="M267" s="2" t="s">
        <v>5291</v>
      </c>
      <c r="N267" s="2" t="s">
        <v>822</v>
      </c>
      <c r="O267" s="4" t="s">
        <v>17</v>
      </c>
      <c r="P267" s="4">
        <v>5</v>
      </c>
      <c r="Q267" s="37" t="s">
        <v>6049</v>
      </c>
      <c r="R267" s="4" t="s">
        <v>3567</v>
      </c>
      <c r="T267" s="4" t="s">
        <v>3567</v>
      </c>
      <c r="U267" s="4" t="s">
        <v>3567</v>
      </c>
      <c r="V267" s="2" t="s">
        <v>3567</v>
      </c>
      <c r="W267" s="2" t="s">
        <v>3567</v>
      </c>
      <c r="X267" s="2" t="s">
        <v>3567</v>
      </c>
      <c r="Y267" s="2" t="s">
        <v>3567</v>
      </c>
      <c r="Z267" s="57" t="s">
        <v>3567</v>
      </c>
      <c r="AA267" s="2" t="s">
        <v>3567</v>
      </c>
    </row>
    <row r="268" spans="1:27" ht="14.25" customHeight="1">
      <c r="A268" s="4">
        <v>267</v>
      </c>
      <c r="B268" s="2" t="s">
        <v>7020</v>
      </c>
      <c r="C268" s="2" t="str">
        <f t="shared" si="29"/>
        <v>JBT-210</v>
      </c>
      <c r="D268" s="4">
        <v>2</v>
      </c>
      <c r="E268" s="4" t="s">
        <v>17</v>
      </c>
      <c r="F268" s="2" t="s">
        <v>823</v>
      </c>
      <c r="G268" s="2" t="s">
        <v>824</v>
      </c>
      <c r="H268" s="4" t="s">
        <v>2910</v>
      </c>
      <c r="I268" s="2" t="s">
        <v>396</v>
      </c>
      <c r="J268" s="2" t="s">
        <v>12</v>
      </c>
      <c r="K268" s="4">
        <v>296</v>
      </c>
      <c r="L268" s="2" t="s">
        <v>1865</v>
      </c>
      <c r="M268" s="2" t="s">
        <v>5293</v>
      </c>
      <c r="N268" s="2" t="s">
        <v>824</v>
      </c>
      <c r="O268" s="4" t="s">
        <v>17</v>
      </c>
      <c r="P268" s="4">
        <v>5</v>
      </c>
      <c r="Q268" s="37" t="s">
        <v>6050</v>
      </c>
      <c r="R268" s="4" t="s">
        <v>3567</v>
      </c>
      <c r="T268" s="4" t="s">
        <v>3567</v>
      </c>
      <c r="U268" s="4" t="s">
        <v>3567</v>
      </c>
      <c r="V268" s="2" t="s">
        <v>3567</v>
      </c>
      <c r="W268" s="2" t="s">
        <v>3567</v>
      </c>
      <c r="X268" s="2" t="s">
        <v>3567</v>
      </c>
      <c r="Y268" s="2" t="s">
        <v>3567</v>
      </c>
      <c r="Z268" s="57" t="s">
        <v>3567</v>
      </c>
      <c r="AA268" s="2" t="s">
        <v>3567</v>
      </c>
    </row>
    <row r="269" spans="1:27" ht="14.25" customHeight="1">
      <c r="A269" s="4">
        <v>268</v>
      </c>
      <c r="B269" s="2" t="s">
        <v>7020</v>
      </c>
      <c r="C269" s="2" t="str">
        <f t="shared" si="29"/>
        <v>JBT-211</v>
      </c>
      <c r="D269" s="4">
        <v>2</v>
      </c>
      <c r="E269" s="4" t="s">
        <v>17</v>
      </c>
      <c r="F269" s="2" t="s">
        <v>828</v>
      </c>
      <c r="G269" s="2" t="s">
        <v>829</v>
      </c>
      <c r="H269" s="4" t="s">
        <v>2162</v>
      </c>
      <c r="I269" s="2" t="s">
        <v>284</v>
      </c>
      <c r="J269" s="2" t="s">
        <v>12</v>
      </c>
      <c r="K269" s="4">
        <v>297</v>
      </c>
      <c r="L269" s="2" t="s">
        <v>1868</v>
      </c>
      <c r="M269" s="2" t="s">
        <v>5296</v>
      </c>
      <c r="N269" s="2" t="s">
        <v>829</v>
      </c>
      <c r="O269" s="4" t="s">
        <v>17</v>
      </c>
      <c r="P269" s="4">
        <v>5</v>
      </c>
      <c r="Q269" s="37" t="s">
        <v>6051</v>
      </c>
      <c r="R269" s="4" t="s">
        <v>3567</v>
      </c>
      <c r="T269" s="4" t="s">
        <v>3567</v>
      </c>
      <c r="U269" s="4" t="s">
        <v>3567</v>
      </c>
      <c r="V269" s="2" t="s">
        <v>3567</v>
      </c>
      <c r="W269" s="2" t="s">
        <v>3567</v>
      </c>
      <c r="X269" s="2" t="s">
        <v>3567</v>
      </c>
      <c r="Y269" s="2" t="s">
        <v>3567</v>
      </c>
      <c r="Z269" s="57" t="s">
        <v>3567</v>
      </c>
      <c r="AA269" s="2" t="s">
        <v>3567</v>
      </c>
    </row>
    <row r="270" spans="1:27" ht="14.25" customHeight="1">
      <c r="A270" s="4">
        <v>269</v>
      </c>
      <c r="B270" s="2" t="s">
        <v>7020</v>
      </c>
      <c r="C270" s="2" t="str">
        <f t="shared" si="29"/>
        <v>JBT-212</v>
      </c>
      <c r="D270" s="4">
        <v>2</v>
      </c>
      <c r="E270" s="4" t="s">
        <v>17</v>
      </c>
      <c r="F270" s="2" t="s">
        <v>830</v>
      </c>
      <c r="G270" s="2" t="s">
        <v>831</v>
      </c>
      <c r="H270" s="4" t="s">
        <v>2162</v>
      </c>
      <c r="I270" s="2" t="s">
        <v>285</v>
      </c>
      <c r="J270" s="2" t="s">
        <v>12</v>
      </c>
      <c r="K270" s="4">
        <v>298</v>
      </c>
      <c r="L270" s="2" t="s">
        <v>1874</v>
      </c>
      <c r="M270" s="2" t="s">
        <v>5299</v>
      </c>
      <c r="N270" s="2" t="s">
        <v>831</v>
      </c>
      <c r="O270" s="4" t="s">
        <v>17</v>
      </c>
      <c r="P270" s="4">
        <v>5</v>
      </c>
      <c r="Q270" s="37" t="s">
        <v>6052</v>
      </c>
      <c r="R270" s="4" t="s">
        <v>3567</v>
      </c>
      <c r="T270" s="4" t="s">
        <v>3567</v>
      </c>
      <c r="U270" s="4" t="s">
        <v>3567</v>
      </c>
      <c r="V270" s="2" t="s">
        <v>3567</v>
      </c>
      <c r="W270" s="2" t="s">
        <v>3567</v>
      </c>
      <c r="X270" s="2" t="s">
        <v>3567</v>
      </c>
      <c r="Y270" s="2" t="s">
        <v>3567</v>
      </c>
      <c r="Z270" s="57" t="s">
        <v>3567</v>
      </c>
      <c r="AA270" s="2" t="s">
        <v>3567</v>
      </c>
    </row>
    <row r="271" spans="1:27" ht="14.25" customHeight="1">
      <c r="A271" s="4">
        <v>270</v>
      </c>
      <c r="B271" s="2" t="s">
        <v>7020</v>
      </c>
      <c r="C271" s="2" t="str">
        <f>"JBG-"&amp;(MID(C264,5,2)+1)</f>
        <v>JBG-35</v>
      </c>
      <c r="D271" s="4">
        <v>1</v>
      </c>
      <c r="E271" s="4" t="s">
        <v>17</v>
      </c>
      <c r="F271" s="2" t="s">
        <v>4857</v>
      </c>
      <c r="G271" s="2" t="s">
        <v>836</v>
      </c>
      <c r="H271" s="4" t="s">
        <v>7006</v>
      </c>
      <c r="I271" s="2" t="s">
        <v>832</v>
      </c>
      <c r="J271" s="2" t="s">
        <v>20</v>
      </c>
      <c r="K271" s="4">
        <v>299</v>
      </c>
      <c r="L271" s="2" t="s">
        <v>2085</v>
      </c>
      <c r="M271" s="2" t="s">
        <v>5302</v>
      </c>
      <c r="N271" s="2" t="s">
        <v>834</v>
      </c>
      <c r="O271" s="4" t="s">
        <v>17</v>
      </c>
      <c r="P271" s="4">
        <v>4</v>
      </c>
      <c r="Q271" s="37" t="s">
        <v>6053</v>
      </c>
      <c r="R271" s="4">
        <v>2020</v>
      </c>
      <c r="S271" s="2" t="s">
        <v>1863</v>
      </c>
      <c r="T271" s="4" t="s">
        <v>17</v>
      </c>
      <c r="U271" s="4">
        <v>2</v>
      </c>
      <c r="V271" s="2" t="s">
        <v>2686</v>
      </c>
      <c r="W271" s="2" t="s">
        <v>2687</v>
      </c>
      <c r="X271" s="2" t="s">
        <v>1864</v>
      </c>
      <c r="Y271" s="2" t="s">
        <v>2688</v>
      </c>
      <c r="Z271" s="57">
        <v>0</v>
      </c>
      <c r="AA271" s="2" t="s">
        <v>5010</v>
      </c>
    </row>
    <row r="272" spans="1:27" ht="14.25" customHeight="1">
      <c r="A272" s="4">
        <v>271</v>
      </c>
      <c r="B272" s="2" t="s">
        <v>7020</v>
      </c>
      <c r="C272" s="2" t="str">
        <f>"JBT-"&amp;(MID(C270,5,3)+1)</f>
        <v>JBT-213</v>
      </c>
      <c r="D272" s="4">
        <v>2</v>
      </c>
      <c r="E272" s="4" t="s">
        <v>22</v>
      </c>
      <c r="F272" s="2" t="s">
        <v>837</v>
      </c>
      <c r="G272" s="2" t="s">
        <v>838</v>
      </c>
      <c r="H272" s="4" t="s">
        <v>2146</v>
      </c>
      <c r="I272" s="2" t="s">
        <v>289</v>
      </c>
      <c r="J272" s="2" t="s">
        <v>12</v>
      </c>
      <c r="K272" s="4">
        <v>301</v>
      </c>
      <c r="L272" s="2" t="s">
        <v>1877</v>
      </c>
      <c r="M272" s="2" t="s">
        <v>5307</v>
      </c>
      <c r="N272" s="2" t="s">
        <v>838</v>
      </c>
      <c r="O272" s="4" t="s">
        <v>22</v>
      </c>
      <c r="P272" s="4">
        <v>5</v>
      </c>
      <c r="Q272" s="37" t="s">
        <v>6054</v>
      </c>
      <c r="R272" s="4">
        <v>2030</v>
      </c>
      <c r="S272" s="2" t="s">
        <v>1866</v>
      </c>
      <c r="T272" s="4" t="s">
        <v>17</v>
      </c>
      <c r="U272" s="4">
        <v>3</v>
      </c>
      <c r="V272" s="2" t="s">
        <v>2692</v>
      </c>
      <c r="W272" s="2" t="s">
        <v>2693</v>
      </c>
      <c r="X272" s="2" t="s">
        <v>1867</v>
      </c>
      <c r="Y272" s="2" t="s">
        <v>2694</v>
      </c>
      <c r="Z272" s="57" t="s">
        <v>2146</v>
      </c>
      <c r="AA272" s="2" t="s">
        <v>5011</v>
      </c>
    </row>
    <row r="273" spans="1:27" ht="14.25" customHeight="1">
      <c r="A273" s="4">
        <v>272</v>
      </c>
      <c r="B273" s="2" t="s">
        <v>7020</v>
      </c>
      <c r="C273" s="2" t="str">
        <f>"JBT-"&amp;(MID(C272,5,3)+1)</f>
        <v>JBT-214</v>
      </c>
      <c r="D273" s="4">
        <v>2</v>
      </c>
      <c r="E273" s="4" t="s">
        <v>22</v>
      </c>
      <c r="F273" s="2" t="s">
        <v>839</v>
      </c>
      <c r="G273" s="2" t="s">
        <v>840</v>
      </c>
      <c r="H273" s="4" t="s">
        <v>2146</v>
      </c>
      <c r="I273" s="2" t="s">
        <v>291</v>
      </c>
      <c r="J273" s="2" t="s">
        <v>12</v>
      </c>
      <c r="K273" s="4">
        <v>302</v>
      </c>
      <c r="L273" s="2" t="s">
        <v>1880</v>
      </c>
      <c r="M273" s="2" t="s">
        <v>5309</v>
      </c>
      <c r="N273" s="2" t="s">
        <v>840</v>
      </c>
      <c r="O273" s="4" t="s">
        <v>22</v>
      </c>
      <c r="P273" s="4">
        <v>5</v>
      </c>
      <c r="Q273" s="37" t="s">
        <v>6055</v>
      </c>
      <c r="R273" s="4">
        <v>2040</v>
      </c>
      <c r="S273" s="2" t="s">
        <v>1869</v>
      </c>
      <c r="T273" s="4" t="s">
        <v>17</v>
      </c>
      <c r="U273" s="4">
        <v>3</v>
      </c>
      <c r="V273" s="2" t="s">
        <v>2697</v>
      </c>
      <c r="W273" s="2" t="s">
        <v>2698</v>
      </c>
      <c r="X273" s="2" t="s">
        <v>1870</v>
      </c>
      <c r="Y273" s="2" t="s">
        <v>2699</v>
      </c>
      <c r="Z273" s="57" t="s">
        <v>2146</v>
      </c>
      <c r="AA273" s="2" t="s">
        <v>5012</v>
      </c>
    </row>
    <row r="274" spans="1:27" ht="14.25" customHeight="1">
      <c r="A274" s="4">
        <v>273</v>
      </c>
      <c r="B274" s="2" t="s">
        <v>7020</v>
      </c>
      <c r="C274" s="2" t="str">
        <f>"JBG-"&amp;(MID(C271,5,2)+1)</f>
        <v>JBG-36</v>
      </c>
      <c r="D274" s="4">
        <v>1</v>
      </c>
      <c r="E274" s="4" t="s">
        <v>17</v>
      </c>
      <c r="F274" s="2" t="s">
        <v>2262</v>
      </c>
      <c r="G274" s="2" t="s">
        <v>845</v>
      </c>
      <c r="H274" s="4" t="s">
        <v>7006</v>
      </c>
      <c r="I274" s="2" t="s">
        <v>293</v>
      </c>
      <c r="J274" s="2" t="s">
        <v>20</v>
      </c>
      <c r="K274" s="4">
        <v>303</v>
      </c>
      <c r="L274" s="2" t="s">
        <v>2086</v>
      </c>
      <c r="M274" s="2" t="s">
        <v>841</v>
      </c>
      <c r="N274" s="2" t="s">
        <v>842</v>
      </c>
      <c r="O274" s="4" t="s">
        <v>17</v>
      </c>
      <c r="P274" s="4">
        <v>4</v>
      </c>
      <c r="Q274" s="55" t="s">
        <v>6056</v>
      </c>
      <c r="R274" s="4">
        <v>1210</v>
      </c>
      <c r="S274" s="2" t="s">
        <v>1871</v>
      </c>
      <c r="T274" s="4" t="s">
        <v>71</v>
      </c>
      <c r="U274" s="4">
        <v>1</v>
      </c>
      <c r="V274" s="2" t="s">
        <v>1872</v>
      </c>
      <c r="W274" s="2" t="s">
        <v>2262</v>
      </c>
      <c r="X274" s="2" t="s">
        <v>1873</v>
      </c>
      <c r="Y274" s="2" t="s">
        <v>2263</v>
      </c>
      <c r="Z274" s="57">
        <v>0</v>
      </c>
      <c r="AA274" s="2" t="s">
        <v>5013</v>
      </c>
    </row>
    <row r="275" spans="1:27" ht="14.25" customHeight="1">
      <c r="A275" s="4">
        <v>274</v>
      </c>
      <c r="B275" s="2" t="s">
        <v>7020</v>
      </c>
      <c r="C275" s="2" t="str">
        <f>"JBT-"&amp;(MID(C273,5,3)+1)</f>
        <v>JBT-215</v>
      </c>
      <c r="D275" s="4">
        <v>2</v>
      </c>
      <c r="E275" s="4" t="s">
        <v>17</v>
      </c>
      <c r="F275" s="2" t="s">
        <v>5314</v>
      </c>
      <c r="G275" s="2" t="s">
        <v>5315</v>
      </c>
      <c r="H275" s="4" t="s">
        <v>2162</v>
      </c>
      <c r="I275" s="55" t="s">
        <v>5313</v>
      </c>
      <c r="J275" s="55" t="s">
        <v>12</v>
      </c>
      <c r="K275" s="4">
        <v>305</v>
      </c>
      <c r="L275" s="55" t="s">
        <v>1884</v>
      </c>
      <c r="M275" s="55" t="s">
        <v>5314</v>
      </c>
      <c r="N275" s="55" t="s">
        <v>5315</v>
      </c>
      <c r="O275" s="56" t="s">
        <v>17</v>
      </c>
      <c r="P275" s="4">
        <v>5</v>
      </c>
      <c r="Q275" s="55" t="s">
        <v>6057</v>
      </c>
      <c r="R275" s="4">
        <v>1220</v>
      </c>
      <c r="S275" s="8" t="s">
        <v>4810</v>
      </c>
      <c r="T275" s="4" t="s">
        <v>17</v>
      </c>
      <c r="U275" s="4">
        <v>2</v>
      </c>
      <c r="V275" s="2" t="s">
        <v>2267</v>
      </c>
      <c r="W275" s="2" t="s">
        <v>2268</v>
      </c>
      <c r="X275" s="2" t="s">
        <v>2269</v>
      </c>
      <c r="Y275" s="2" t="s">
        <v>2270</v>
      </c>
      <c r="Z275" s="57" t="s">
        <v>2138</v>
      </c>
      <c r="AA275" s="2" t="s">
        <v>6389</v>
      </c>
    </row>
    <row r="276" spans="1:27" ht="14.25" customHeight="1">
      <c r="A276" s="4">
        <v>275</v>
      </c>
      <c r="B276" s="2" t="s">
        <v>7020</v>
      </c>
      <c r="C276" s="2" t="str">
        <f>"JBT-"&amp;(MID(C275,5,3)+1)</f>
        <v>JBT-216</v>
      </c>
      <c r="D276" s="4">
        <v>2</v>
      </c>
      <c r="E276" s="4" t="s">
        <v>17</v>
      </c>
      <c r="F276" s="2" t="s">
        <v>846</v>
      </c>
      <c r="G276" s="2" t="s">
        <v>847</v>
      </c>
      <c r="H276" s="4" t="s">
        <v>2201</v>
      </c>
      <c r="I276" s="2" t="s">
        <v>294</v>
      </c>
      <c r="J276" s="2" t="s">
        <v>12</v>
      </c>
      <c r="K276" s="4">
        <v>306</v>
      </c>
      <c r="L276" s="2" t="s">
        <v>1887</v>
      </c>
      <c r="M276" s="2" t="s">
        <v>846</v>
      </c>
      <c r="N276" s="2" t="s">
        <v>847</v>
      </c>
      <c r="O276" s="4" t="s">
        <v>17</v>
      </c>
      <c r="P276" s="4">
        <v>5</v>
      </c>
      <c r="Q276" s="37" t="s">
        <v>6058</v>
      </c>
      <c r="R276" s="4">
        <v>1230</v>
      </c>
      <c r="S276" s="2" t="s">
        <v>1875</v>
      </c>
      <c r="T276" s="4" t="s">
        <v>17</v>
      </c>
      <c r="U276" s="4">
        <v>2</v>
      </c>
      <c r="V276" s="2" t="s">
        <v>2273</v>
      </c>
      <c r="W276" s="2" t="s">
        <v>2262</v>
      </c>
      <c r="X276" s="2" t="s">
        <v>1876</v>
      </c>
      <c r="Y276" s="2" t="s">
        <v>2274</v>
      </c>
      <c r="Z276" s="57" t="s">
        <v>2201</v>
      </c>
      <c r="AA276" s="2" t="s">
        <v>5014</v>
      </c>
    </row>
    <row r="277" spans="1:27" ht="14.25" customHeight="1">
      <c r="A277" s="4">
        <v>276</v>
      </c>
      <c r="B277" s="2" t="s">
        <v>7020</v>
      </c>
      <c r="C277" s="2" t="str">
        <f t="shared" ref="C277:C279" si="30">"JBT-"&amp;(MID(C276,5,3)+1)</f>
        <v>JBT-217</v>
      </c>
      <c r="D277" s="4">
        <v>2</v>
      </c>
      <c r="E277" s="4" t="s">
        <v>17</v>
      </c>
      <c r="F277" s="2" t="s">
        <v>848</v>
      </c>
      <c r="G277" s="2" t="s">
        <v>849</v>
      </c>
      <c r="H277" s="4" t="s">
        <v>2146</v>
      </c>
      <c r="I277" s="2" t="s">
        <v>296</v>
      </c>
      <c r="J277" s="2" t="s">
        <v>12</v>
      </c>
      <c r="K277" s="4">
        <v>307</v>
      </c>
      <c r="L277" s="2" t="s">
        <v>1890</v>
      </c>
      <c r="M277" s="2" t="s">
        <v>848</v>
      </c>
      <c r="N277" s="2" t="s">
        <v>849</v>
      </c>
      <c r="O277" s="4" t="s">
        <v>17</v>
      </c>
      <c r="P277" s="4">
        <v>5</v>
      </c>
      <c r="Q277" s="37" t="s">
        <v>6059</v>
      </c>
      <c r="R277" s="4">
        <v>1250</v>
      </c>
      <c r="S277" s="2" t="s">
        <v>1878</v>
      </c>
      <c r="T277" s="4" t="s">
        <v>17</v>
      </c>
      <c r="U277" s="4">
        <v>2</v>
      </c>
      <c r="V277" s="2" t="s">
        <v>2287</v>
      </c>
      <c r="W277" s="2" t="s">
        <v>2288</v>
      </c>
      <c r="X277" s="2" t="s">
        <v>1879</v>
      </c>
      <c r="Y277" s="2" t="s">
        <v>2289</v>
      </c>
      <c r="Z277" s="57" t="s">
        <v>2146</v>
      </c>
      <c r="AA277" s="2" t="s">
        <v>5015</v>
      </c>
    </row>
    <row r="278" spans="1:27" ht="14.25" customHeight="1">
      <c r="A278" s="4">
        <v>277</v>
      </c>
      <c r="B278" s="2" t="s">
        <v>7020</v>
      </c>
      <c r="C278" s="2" t="str">
        <f t="shared" si="30"/>
        <v>JBT-218</v>
      </c>
      <c r="D278" s="4">
        <v>2</v>
      </c>
      <c r="E278" s="4" t="s">
        <v>17</v>
      </c>
      <c r="F278" s="2" t="s">
        <v>851</v>
      </c>
      <c r="G278" s="2" t="s">
        <v>852</v>
      </c>
      <c r="H278" s="4" t="s">
        <v>2162</v>
      </c>
      <c r="I278" s="2" t="s">
        <v>850</v>
      </c>
      <c r="J278" s="2" t="s">
        <v>12</v>
      </c>
      <c r="K278" s="4">
        <v>308</v>
      </c>
      <c r="L278" s="2" t="s">
        <v>1893</v>
      </c>
      <c r="M278" s="2" t="s">
        <v>851</v>
      </c>
      <c r="N278" s="2" t="s">
        <v>852</v>
      </c>
      <c r="O278" s="4" t="s">
        <v>17</v>
      </c>
      <c r="P278" s="4">
        <v>5</v>
      </c>
      <c r="Q278" s="37" t="s">
        <v>6060</v>
      </c>
      <c r="R278" s="4" t="s">
        <v>3567</v>
      </c>
      <c r="T278" s="4" t="s">
        <v>3567</v>
      </c>
      <c r="U278" s="4" t="s">
        <v>3567</v>
      </c>
      <c r="V278" s="2" t="s">
        <v>3567</v>
      </c>
      <c r="W278" s="2" t="s">
        <v>3567</v>
      </c>
      <c r="X278" s="2" t="s">
        <v>3567</v>
      </c>
      <c r="Y278" s="2" t="s">
        <v>3567</v>
      </c>
      <c r="Z278" s="57" t="s">
        <v>3567</v>
      </c>
      <c r="AA278" s="2" t="s">
        <v>3567</v>
      </c>
    </row>
    <row r="279" spans="1:27" ht="14.25" customHeight="1">
      <c r="A279" s="4">
        <v>278</v>
      </c>
      <c r="B279" s="2" t="s">
        <v>7020</v>
      </c>
      <c r="C279" s="2" t="str">
        <f t="shared" si="30"/>
        <v>JBT-219</v>
      </c>
      <c r="D279" s="4">
        <v>2</v>
      </c>
      <c r="E279" s="4" t="s">
        <v>17</v>
      </c>
      <c r="F279" s="2" t="s">
        <v>2280</v>
      </c>
      <c r="G279" s="2" t="s">
        <v>5319</v>
      </c>
      <c r="H279" s="4" t="s">
        <v>2281</v>
      </c>
      <c r="I279" s="55" t="s">
        <v>5318</v>
      </c>
      <c r="J279" s="55" t="s">
        <v>12</v>
      </c>
      <c r="K279" s="4">
        <v>309</v>
      </c>
      <c r="L279" s="55" t="s">
        <v>1896</v>
      </c>
      <c r="M279" s="55" t="s">
        <v>2280</v>
      </c>
      <c r="N279" s="55" t="s">
        <v>5319</v>
      </c>
      <c r="O279" s="56" t="s">
        <v>17</v>
      </c>
      <c r="P279" s="4">
        <v>5</v>
      </c>
      <c r="Q279" s="59" t="s">
        <v>6061</v>
      </c>
      <c r="R279" s="4">
        <v>1240</v>
      </c>
      <c r="S279" s="2" t="s">
        <v>6937</v>
      </c>
      <c r="T279" s="4" t="s">
        <v>17</v>
      </c>
      <c r="U279" s="4">
        <v>2</v>
      </c>
      <c r="V279" s="2" t="s">
        <v>2279</v>
      </c>
      <c r="W279" s="2" t="s">
        <v>2280</v>
      </c>
      <c r="X279" s="2" t="s">
        <v>2282</v>
      </c>
      <c r="Y279" s="2" t="s">
        <v>2283</v>
      </c>
      <c r="Z279" s="57" t="s">
        <v>2281</v>
      </c>
      <c r="AA279" s="2" t="s">
        <v>6390</v>
      </c>
    </row>
    <row r="280" spans="1:27" ht="14.25" customHeight="1">
      <c r="A280" s="4">
        <v>279</v>
      </c>
      <c r="B280" s="2" t="s">
        <v>7020</v>
      </c>
      <c r="C280" s="2" t="str">
        <f>"JBG-"&amp;(MID(C274,5,2)+1)</f>
        <v>JBG-37</v>
      </c>
      <c r="D280" s="4">
        <v>1</v>
      </c>
      <c r="E280" s="4" t="s">
        <v>17</v>
      </c>
      <c r="F280" s="2" t="s">
        <v>4858</v>
      </c>
      <c r="G280" s="2" t="s">
        <v>302</v>
      </c>
      <c r="H280" s="4" t="s">
        <v>7006</v>
      </c>
      <c r="I280" s="2" t="s">
        <v>854</v>
      </c>
      <c r="J280" s="2" t="s">
        <v>20</v>
      </c>
      <c r="K280" s="4">
        <v>310</v>
      </c>
      <c r="L280" s="2" t="s">
        <v>2087</v>
      </c>
      <c r="M280" s="2" t="s">
        <v>298</v>
      </c>
      <c r="N280" s="2" t="s">
        <v>299</v>
      </c>
      <c r="O280" s="4" t="s">
        <v>17</v>
      </c>
      <c r="P280" s="4">
        <v>4</v>
      </c>
      <c r="Q280" s="37" t="s">
        <v>6062</v>
      </c>
      <c r="R280" s="4" t="s">
        <v>3567</v>
      </c>
      <c r="T280" s="4" t="s">
        <v>3567</v>
      </c>
      <c r="U280" s="4" t="s">
        <v>3567</v>
      </c>
      <c r="V280" s="2" t="s">
        <v>3567</v>
      </c>
      <c r="W280" s="2" t="s">
        <v>3567</v>
      </c>
      <c r="X280" s="2" t="s">
        <v>3567</v>
      </c>
      <c r="Y280" s="2" t="s">
        <v>3567</v>
      </c>
      <c r="Z280" s="57" t="s">
        <v>3567</v>
      </c>
      <c r="AA280" s="2" t="s">
        <v>3567</v>
      </c>
    </row>
    <row r="281" spans="1:27" ht="14.25" customHeight="1">
      <c r="A281" s="4">
        <v>280</v>
      </c>
      <c r="B281" s="2" t="s">
        <v>7020</v>
      </c>
      <c r="C281" s="2" t="str">
        <f>"JBT-"&amp;(MID(C279,5,3)+1)</f>
        <v>JBT-220</v>
      </c>
      <c r="D281" s="4">
        <v>2</v>
      </c>
      <c r="E281" s="4" t="s">
        <v>22</v>
      </c>
      <c r="F281" s="2" t="s">
        <v>4922</v>
      </c>
      <c r="G281" s="2" t="s">
        <v>863</v>
      </c>
      <c r="H281" s="4" t="s">
        <v>2281</v>
      </c>
      <c r="I281" s="2" t="s">
        <v>305</v>
      </c>
      <c r="J281" s="2" t="s">
        <v>12</v>
      </c>
      <c r="K281" s="4">
        <v>312</v>
      </c>
      <c r="L281" s="2" t="s">
        <v>1899</v>
      </c>
      <c r="M281" s="2" t="s">
        <v>862</v>
      </c>
      <c r="N281" s="2" t="s">
        <v>863</v>
      </c>
      <c r="O281" s="4" t="s">
        <v>17</v>
      </c>
      <c r="P281" s="4">
        <v>5</v>
      </c>
      <c r="Q281" s="37" t="s">
        <v>6063</v>
      </c>
      <c r="R281" s="4" t="s">
        <v>3567</v>
      </c>
      <c r="T281" s="4" t="s">
        <v>3567</v>
      </c>
      <c r="U281" s="4" t="s">
        <v>3567</v>
      </c>
      <c r="V281" s="2" t="s">
        <v>3567</v>
      </c>
      <c r="W281" s="2" t="s">
        <v>3567</v>
      </c>
      <c r="X281" s="2" t="s">
        <v>3567</v>
      </c>
      <c r="Y281" s="2" t="s">
        <v>3567</v>
      </c>
      <c r="Z281" s="57" t="s">
        <v>3567</v>
      </c>
      <c r="AA281" s="2" t="s">
        <v>3567</v>
      </c>
    </row>
    <row r="282" spans="1:27" ht="14.25" customHeight="1">
      <c r="A282" s="4">
        <v>281</v>
      </c>
      <c r="B282" s="2" t="s">
        <v>7020</v>
      </c>
      <c r="C282" s="2" t="str">
        <f>"JBT-"&amp;(MID(C281,5,3)+1)</f>
        <v>JBT-221</v>
      </c>
      <c r="D282" s="4">
        <v>2</v>
      </c>
      <c r="E282" s="4" t="s">
        <v>22</v>
      </c>
      <c r="F282" s="2" t="s">
        <v>864</v>
      </c>
      <c r="G282" s="2" t="s">
        <v>309</v>
      </c>
      <c r="H282" s="4" t="s">
        <v>2281</v>
      </c>
      <c r="I282" s="2" t="s">
        <v>307</v>
      </c>
      <c r="J282" s="2" t="s">
        <v>12</v>
      </c>
      <c r="K282" s="4">
        <v>313</v>
      </c>
      <c r="L282" s="2" t="s">
        <v>1902</v>
      </c>
      <c r="M282" s="2" t="s">
        <v>5325</v>
      </c>
      <c r="N282" s="2" t="s">
        <v>309</v>
      </c>
      <c r="O282" s="4" t="s">
        <v>17</v>
      </c>
      <c r="P282" s="4">
        <v>5</v>
      </c>
      <c r="Q282" s="37" t="s">
        <v>6064</v>
      </c>
      <c r="R282" s="4" t="s">
        <v>3567</v>
      </c>
      <c r="T282" s="4" t="s">
        <v>3567</v>
      </c>
      <c r="U282" s="4" t="s">
        <v>3567</v>
      </c>
      <c r="V282" s="2" t="s">
        <v>3567</v>
      </c>
      <c r="W282" s="2" t="s">
        <v>3567</v>
      </c>
      <c r="X282" s="2" t="s">
        <v>3567</v>
      </c>
      <c r="Y282" s="2" t="s">
        <v>3567</v>
      </c>
      <c r="Z282" s="57" t="s">
        <v>3567</v>
      </c>
      <c r="AA282" s="2" t="s">
        <v>3567</v>
      </c>
    </row>
    <row r="283" spans="1:27" ht="14.25" customHeight="1">
      <c r="A283" s="4">
        <v>282</v>
      </c>
      <c r="B283" s="2" t="s">
        <v>7020</v>
      </c>
      <c r="C283" s="2" t="str">
        <f t="shared" ref="C283:C287" si="31">"JBT-"&amp;(MID(C282,5,3)+1)</f>
        <v>JBT-222</v>
      </c>
      <c r="D283" s="4">
        <v>2</v>
      </c>
      <c r="E283" s="4" t="s">
        <v>22</v>
      </c>
      <c r="F283" s="2" t="s">
        <v>4880</v>
      </c>
      <c r="G283" s="2" t="s">
        <v>866</v>
      </c>
      <c r="H283" s="4" t="s">
        <v>2281</v>
      </c>
      <c r="I283" s="2" t="s">
        <v>310</v>
      </c>
      <c r="J283" s="2" t="s">
        <v>12</v>
      </c>
      <c r="K283" s="4">
        <v>314</v>
      </c>
      <c r="L283" s="2" t="s">
        <v>1905</v>
      </c>
      <c r="M283" s="2" t="s">
        <v>865</v>
      </c>
      <c r="N283" s="2" t="s">
        <v>866</v>
      </c>
      <c r="O283" s="4" t="s">
        <v>17</v>
      </c>
      <c r="P283" s="4">
        <v>5</v>
      </c>
      <c r="Q283" s="37" t="s">
        <v>6065</v>
      </c>
      <c r="R283" s="4" t="s">
        <v>3567</v>
      </c>
      <c r="T283" s="4" t="s">
        <v>3567</v>
      </c>
      <c r="U283" s="4" t="s">
        <v>3567</v>
      </c>
      <c r="V283" s="2" t="s">
        <v>3567</v>
      </c>
      <c r="W283" s="2" t="s">
        <v>3567</v>
      </c>
      <c r="X283" s="2" t="s">
        <v>3567</v>
      </c>
      <c r="Y283" s="2" t="s">
        <v>3567</v>
      </c>
      <c r="Z283" s="57" t="s">
        <v>3567</v>
      </c>
      <c r="AA283" s="2" t="s">
        <v>3567</v>
      </c>
    </row>
    <row r="284" spans="1:27" ht="14.25" customHeight="1">
      <c r="A284" s="4">
        <v>283</v>
      </c>
      <c r="B284" s="2" t="s">
        <v>7020</v>
      </c>
      <c r="C284" s="2" t="str">
        <f t="shared" si="31"/>
        <v>JBT-223</v>
      </c>
      <c r="D284" s="4">
        <v>2</v>
      </c>
      <c r="E284" s="4" t="s">
        <v>17</v>
      </c>
      <c r="F284" s="2" t="s">
        <v>867</v>
      </c>
      <c r="G284" s="2" t="s">
        <v>868</v>
      </c>
      <c r="H284" s="4" t="s">
        <v>2281</v>
      </c>
      <c r="I284" s="2" t="s">
        <v>312</v>
      </c>
      <c r="J284" s="2" t="s">
        <v>12</v>
      </c>
      <c r="K284" s="4">
        <v>315</v>
      </c>
      <c r="L284" s="2" t="s">
        <v>1908</v>
      </c>
      <c r="M284" s="2" t="s">
        <v>867</v>
      </c>
      <c r="N284" s="2" t="s">
        <v>868</v>
      </c>
      <c r="O284" s="4" t="s">
        <v>17</v>
      </c>
      <c r="P284" s="4">
        <v>5</v>
      </c>
      <c r="Q284" s="37" t="s">
        <v>6066</v>
      </c>
      <c r="R284" s="4">
        <v>2710</v>
      </c>
      <c r="S284" s="2" t="s">
        <v>1900</v>
      </c>
      <c r="T284" s="4" t="s">
        <v>17</v>
      </c>
      <c r="U284" s="4">
        <v>2</v>
      </c>
      <c r="V284" s="2" t="s">
        <v>2873</v>
      </c>
      <c r="W284" s="2" t="s">
        <v>2862</v>
      </c>
      <c r="X284" s="2" t="s">
        <v>1901</v>
      </c>
      <c r="Y284" s="2" t="s">
        <v>3020</v>
      </c>
      <c r="Z284" s="57" t="s">
        <v>2281</v>
      </c>
      <c r="AA284" s="2" t="s">
        <v>5023</v>
      </c>
    </row>
    <row r="285" spans="1:27" ht="14.25" customHeight="1">
      <c r="A285" s="4">
        <v>284</v>
      </c>
      <c r="B285" s="2" t="s">
        <v>7020</v>
      </c>
      <c r="C285" s="2" t="str">
        <f t="shared" si="31"/>
        <v>JBT-224</v>
      </c>
      <c r="D285" s="4">
        <v>2</v>
      </c>
      <c r="E285" s="4" t="s">
        <v>22</v>
      </c>
      <c r="F285" s="2" t="s">
        <v>869</v>
      </c>
      <c r="G285" s="2" t="s">
        <v>870</v>
      </c>
      <c r="H285" s="4" t="s">
        <v>2281</v>
      </c>
      <c r="I285" s="2" t="s">
        <v>314</v>
      </c>
      <c r="J285" s="2" t="s">
        <v>12</v>
      </c>
      <c r="K285" s="4">
        <v>316</v>
      </c>
      <c r="L285" s="2" t="s">
        <v>1909</v>
      </c>
      <c r="M285" s="2" t="s">
        <v>869</v>
      </c>
      <c r="N285" s="2" t="s">
        <v>870</v>
      </c>
      <c r="O285" s="4" t="s">
        <v>17</v>
      </c>
      <c r="P285" s="4">
        <v>5</v>
      </c>
      <c r="Q285" s="37" t="s">
        <v>6067</v>
      </c>
      <c r="R285" s="4" t="s">
        <v>3567</v>
      </c>
      <c r="T285" s="4" t="s">
        <v>3567</v>
      </c>
      <c r="U285" s="4" t="s">
        <v>3567</v>
      </c>
      <c r="V285" s="2" t="s">
        <v>3567</v>
      </c>
      <c r="W285" s="2" t="s">
        <v>3567</v>
      </c>
      <c r="X285" s="2" t="s">
        <v>3567</v>
      </c>
      <c r="Y285" s="2" t="s">
        <v>3567</v>
      </c>
      <c r="Z285" s="57" t="s">
        <v>3567</v>
      </c>
      <c r="AA285" s="2" t="s">
        <v>3567</v>
      </c>
    </row>
    <row r="286" spans="1:27" ht="14.25" customHeight="1">
      <c r="A286" s="4">
        <v>285</v>
      </c>
      <c r="B286" s="2" t="s">
        <v>7020</v>
      </c>
      <c r="C286" s="2" t="str">
        <f t="shared" si="31"/>
        <v>JBT-225</v>
      </c>
      <c r="D286" s="4">
        <v>2</v>
      </c>
      <c r="E286" s="4" t="s">
        <v>22</v>
      </c>
      <c r="F286" s="2" t="s">
        <v>4881</v>
      </c>
      <c r="G286" s="2" t="s">
        <v>315</v>
      </c>
      <c r="H286" s="4" t="s">
        <v>2281</v>
      </c>
      <c r="I286" s="2" t="s">
        <v>871</v>
      </c>
      <c r="J286" s="2" t="s">
        <v>12</v>
      </c>
      <c r="K286" s="4">
        <v>317</v>
      </c>
      <c r="L286" s="2" t="s">
        <v>1910</v>
      </c>
      <c r="M286" s="2" t="s">
        <v>5334</v>
      </c>
      <c r="N286" s="2" t="s">
        <v>315</v>
      </c>
      <c r="O286" s="4" t="s">
        <v>17</v>
      </c>
      <c r="P286" s="4">
        <v>5</v>
      </c>
      <c r="Q286" s="37" t="s">
        <v>6068</v>
      </c>
      <c r="R286" s="4" t="s">
        <v>3567</v>
      </c>
      <c r="T286" s="4" t="s">
        <v>3567</v>
      </c>
      <c r="U286" s="4" t="s">
        <v>3567</v>
      </c>
      <c r="V286" s="2" t="s">
        <v>3567</v>
      </c>
      <c r="W286" s="2" t="s">
        <v>3567</v>
      </c>
      <c r="X286" s="2" t="s">
        <v>3567</v>
      </c>
      <c r="Y286" s="2" t="s">
        <v>3567</v>
      </c>
      <c r="Z286" s="57" t="s">
        <v>3567</v>
      </c>
      <c r="AA286" s="2" t="s">
        <v>3567</v>
      </c>
    </row>
    <row r="287" spans="1:27" ht="14.25" customHeight="1">
      <c r="A287" s="4">
        <v>286</v>
      </c>
      <c r="B287" s="2" t="s">
        <v>7020</v>
      </c>
      <c r="C287" s="2" t="str">
        <f t="shared" si="31"/>
        <v>JBT-226</v>
      </c>
      <c r="D287" s="4">
        <v>2</v>
      </c>
      <c r="E287" s="4" t="s">
        <v>17</v>
      </c>
      <c r="F287" s="2" t="s">
        <v>4882</v>
      </c>
      <c r="G287" s="2" t="s">
        <v>874</v>
      </c>
      <c r="H287" s="4" t="s">
        <v>2281</v>
      </c>
      <c r="I287" s="2" t="s">
        <v>316</v>
      </c>
      <c r="J287" s="2" t="s">
        <v>12</v>
      </c>
      <c r="K287" s="4">
        <v>318</v>
      </c>
      <c r="L287" s="2" t="s">
        <v>1911</v>
      </c>
      <c r="M287" s="2" t="s">
        <v>5337</v>
      </c>
      <c r="N287" s="2" t="s">
        <v>874</v>
      </c>
      <c r="O287" s="4" t="s">
        <v>17</v>
      </c>
      <c r="P287" s="4">
        <v>5</v>
      </c>
      <c r="Q287" s="37" t="s">
        <v>6069</v>
      </c>
      <c r="R287" s="4" t="s">
        <v>3567</v>
      </c>
      <c r="T287" s="4" t="s">
        <v>3567</v>
      </c>
      <c r="U287" s="4" t="s">
        <v>3567</v>
      </c>
      <c r="V287" s="2" t="s">
        <v>3567</v>
      </c>
      <c r="W287" s="2" t="s">
        <v>3567</v>
      </c>
      <c r="X287" s="2" t="s">
        <v>3567</v>
      </c>
      <c r="Y287" s="2" t="s">
        <v>3567</v>
      </c>
      <c r="Z287" s="57" t="s">
        <v>3567</v>
      </c>
      <c r="AA287" s="2" t="s">
        <v>3567</v>
      </c>
    </row>
    <row r="288" spans="1:27" ht="14.25" customHeight="1">
      <c r="A288" s="4">
        <v>287</v>
      </c>
      <c r="B288" s="2" t="s">
        <v>7020</v>
      </c>
      <c r="C288" s="2" t="str">
        <f>"JBG-"&amp;(MID(C280,5,2)+1)</f>
        <v>JBG-38</v>
      </c>
      <c r="D288" s="4">
        <v>1</v>
      </c>
      <c r="E288" s="4" t="s">
        <v>71</v>
      </c>
      <c r="F288" s="2" t="s">
        <v>4859</v>
      </c>
      <c r="G288" s="2" t="s">
        <v>879</v>
      </c>
      <c r="H288" s="4" t="s">
        <v>7006</v>
      </c>
      <c r="I288" s="2" t="s">
        <v>317</v>
      </c>
      <c r="J288" s="2" t="s">
        <v>20</v>
      </c>
      <c r="K288" s="4">
        <v>319</v>
      </c>
      <c r="L288" s="2" t="s">
        <v>2088</v>
      </c>
      <c r="M288" s="2" t="s">
        <v>5340</v>
      </c>
      <c r="N288" s="2" t="s">
        <v>5341</v>
      </c>
      <c r="O288" s="4" t="s">
        <v>71</v>
      </c>
      <c r="P288" s="4">
        <v>4</v>
      </c>
      <c r="Q288" s="37" t="s">
        <v>6070</v>
      </c>
      <c r="R288" s="4" t="s">
        <v>3567</v>
      </c>
      <c r="T288" s="4" t="s">
        <v>3567</v>
      </c>
      <c r="U288" s="4" t="s">
        <v>3567</v>
      </c>
      <c r="V288" s="2" t="s">
        <v>3567</v>
      </c>
      <c r="W288" s="2" t="s">
        <v>3567</v>
      </c>
      <c r="X288" s="2" t="s">
        <v>3567</v>
      </c>
      <c r="Y288" s="2" t="s">
        <v>3567</v>
      </c>
      <c r="Z288" s="57" t="s">
        <v>3567</v>
      </c>
      <c r="AA288" s="2" t="s">
        <v>3567</v>
      </c>
    </row>
    <row r="289" spans="1:27" ht="14.25" customHeight="1">
      <c r="A289" s="4">
        <v>288</v>
      </c>
      <c r="B289" s="2" t="s">
        <v>7020</v>
      </c>
      <c r="C289" s="2" t="str">
        <f>"JBT-"&amp;(MID(C287,5,3)+1)</f>
        <v>JBT-227</v>
      </c>
      <c r="D289" s="4">
        <v>2</v>
      </c>
      <c r="E289" s="4" t="s">
        <v>17</v>
      </c>
      <c r="F289" s="2" t="s">
        <v>880</v>
      </c>
      <c r="G289" s="2" t="s">
        <v>881</v>
      </c>
      <c r="H289" s="4" t="s">
        <v>2162</v>
      </c>
      <c r="I289" s="2" t="s">
        <v>412</v>
      </c>
      <c r="J289" s="2" t="s">
        <v>12</v>
      </c>
      <c r="K289" s="4">
        <v>321</v>
      </c>
      <c r="L289" s="2" t="s">
        <v>1912</v>
      </c>
      <c r="M289" s="2" t="s">
        <v>5346</v>
      </c>
      <c r="N289" s="2" t="s">
        <v>881</v>
      </c>
      <c r="O289" s="4" t="s">
        <v>17</v>
      </c>
      <c r="P289" s="4">
        <v>5</v>
      </c>
      <c r="Q289" s="37" t="s">
        <v>6071</v>
      </c>
      <c r="R289" s="4" t="s">
        <v>3567</v>
      </c>
      <c r="T289" s="4" t="s">
        <v>3567</v>
      </c>
      <c r="U289" s="4" t="s">
        <v>3567</v>
      </c>
      <c r="V289" s="2" t="s">
        <v>3567</v>
      </c>
      <c r="W289" s="2" t="s">
        <v>3567</v>
      </c>
      <c r="X289" s="2" t="s">
        <v>3567</v>
      </c>
      <c r="Y289" s="2" t="s">
        <v>3567</v>
      </c>
      <c r="Z289" s="57" t="s">
        <v>3567</v>
      </c>
      <c r="AA289" s="2" t="s">
        <v>3567</v>
      </c>
    </row>
    <row r="290" spans="1:27" ht="14.25" customHeight="1">
      <c r="A290" s="4">
        <v>289</v>
      </c>
      <c r="B290" s="2" t="s">
        <v>7020</v>
      </c>
      <c r="C290" s="2" t="str">
        <f>"JBT-"&amp;(MID(C289,5,3)+1)</f>
        <v>JBT-228</v>
      </c>
      <c r="D290" s="4">
        <v>2</v>
      </c>
      <c r="E290" s="4" t="s">
        <v>17</v>
      </c>
      <c r="F290" s="2" t="s">
        <v>883</v>
      </c>
      <c r="G290" s="2" t="s">
        <v>884</v>
      </c>
      <c r="H290" s="4" t="s">
        <v>2201</v>
      </c>
      <c r="I290" s="2" t="s">
        <v>319</v>
      </c>
      <c r="J290" s="2" t="s">
        <v>12</v>
      </c>
      <c r="K290" s="4">
        <v>322</v>
      </c>
      <c r="L290" s="2" t="s">
        <v>1913</v>
      </c>
      <c r="M290" s="2" t="s">
        <v>5349</v>
      </c>
      <c r="N290" s="2" t="s">
        <v>884</v>
      </c>
      <c r="O290" s="4" t="s">
        <v>17</v>
      </c>
      <c r="P290" s="4">
        <v>5</v>
      </c>
      <c r="Q290" s="37" t="s">
        <v>6072</v>
      </c>
      <c r="R290" s="4" t="s">
        <v>3567</v>
      </c>
      <c r="T290" s="4" t="s">
        <v>3567</v>
      </c>
      <c r="U290" s="4" t="s">
        <v>3567</v>
      </c>
      <c r="V290" s="2" t="s">
        <v>3567</v>
      </c>
      <c r="W290" s="2" t="s">
        <v>3567</v>
      </c>
      <c r="X290" s="2" t="s">
        <v>3567</v>
      </c>
      <c r="Y290" s="2" t="s">
        <v>3567</v>
      </c>
      <c r="Z290" s="57" t="s">
        <v>3567</v>
      </c>
      <c r="AA290" s="2" t="s">
        <v>3567</v>
      </c>
    </row>
    <row r="291" spans="1:27" ht="14.25" customHeight="1">
      <c r="A291" s="4">
        <v>290</v>
      </c>
      <c r="B291" s="2" t="s">
        <v>7020</v>
      </c>
      <c r="C291" s="2" t="str">
        <f t="shared" ref="C291:C292" si="32">"JBT-"&amp;(MID(C290,5,3)+1)</f>
        <v>JBT-229</v>
      </c>
      <c r="D291" s="4">
        <v>2</v>
      </c>
      <c r="E291" s="4" t="s">
        <v>22</v>
      </c>
      <c r="F291" s="2" t="s">
        <v>885</v>
      </c>
      <c r="G291" s="2" t="s">
        <v>886</v>
      </c>
      <c r="H291" s="4" t="s">
        <v>2281</v>
      </c>
      <c r="I291" s="2" t="s">
        <v>320</v>
      </c>
      <c r="J291" s="2" t="s">
        <v>12</v>
      </c>
      <c r="K291" s="4">
        <v>323</v>
      </c>
      <c r="L291" s="2" t="s">
        <v>1914</v>
      </c>
      <c r="M291" s="2" t="s">
        <v>5352</v>
      </c>
      <c r="N291" s="2" t="s">
        <v>886</v>
      </c>
      <c r="O291" s="4" t="s">
        <v>22</v>
      </c>
      <c r="P291" s="4">
        <v>5</v>
      </c>
      <c r="Q291" s="37" t="s">
        <v>6073</v>
      </c>
      <c r="R291" s="4" t="s">
        <v>3567</v>
      </c>
      <c r="T291" s="4" t="s">
        <v>3567</v>
      </c>
      <c r="U291" s="4" t="s">
        <v>3567</v>
      </c>
      <c r="V291" s="2" t="s">
        <v>3567</v>
      </c>
      <c r="W291" s="2" t="s">
        <v>3567</v>
      </c>
      <c r="X291" s="2" t="s">
        <v>3567</v>
      </c>
      <c r="Y291" s="2" t="s">
        <v>3567</v>
      </c>
      <c r="Z291" s="57" t="s">
        <v>3567</v>
      </c>
      <c r="AA291" s="2" t="s">
        <v>3567</v>
      </c>
    </row>
    <row r="292" spans="1:27" ht="14.25" customHeight="1">
      <c r="A292" s="4">
        <v>291</v>
      </c>
      <c r="B292" s="2" t="s">
        <v>7020</v>
      </c>
      <c r="C292" s="2" t="str">
        <f t="shared" si="32"/>
        <v>JBT-230</v>
      </c>
      <c r="D292" s="4">
        <v>2</v>
      </c>
      <c r="E292" s="4" t="s">
        <v>22</v>
      </c>
      <c r="F292" s="2" t="s">
        <v>887</v>
      </c>
      <c r="G292" s="2" t="s">
        <v>888</v>
      </c>
      <c r="H292" s="4" t="s">
        <v>2162</v>
      </c>
      <c r="I292" s="2" t="s">
        <v>321</v>
      </c>
      <c r="J292" s="2" t="s">
        <v>12</v>
      </c>
      <c r="K292" s="4">
        <v>324</v>
      </c>
      <c r="L292" s="2" t="s">
        <v>1915</v>
      </c>
      <c r="M292" s="2" t="s">
        <v>5355</v>
      </c>
      <c r="N292" s="2" t="s">
        <v>888</v>
      </c>
      <c r="O292" s="4" t="s">
        <v>22</v>
      </c>
      <c r="P292" s="4">
        <v>5</v>
      </c>
      <c r="Q292" s="37" t="s">
        <v>6074</v>
      </c>
      <c r="R292" s="4" t="s">
        <v>3567</v>
      </c>
      <c r="T292" s="4" t="s">
        <v>3567</v>
      </c>
      <c r="U292" s="4" t="s">
        <v>3567</v>
      </c>
      <c r="V292" s="2" t="s">
        <v>3567</v>
      </c>
      <c r="W292" s="2" t="s">
        <v>3567</v>
      </c>
      <c r="X292" s="2" t="s">
        <v>3567</v>
      </c>
      <c r="Y292" s="2" t="s">
        <v>3567</v>
      </c>
      <c r="Z292" s="57" t="s">
        <v>3567</v>
      </c>
      <c r="AA292" s="2" t="s">
        <v>3567</v>
      </c>
    </row>
    <row r="293" spans="1:27" ht="14.25" customHeight="1">
      <c r="A293" s="4">
        <v>292</v>
      </c>
      <c r="B293" s="2" t="s">
        <v>7020</v>
      </c>
      <c r="C293" s="2" t="str">
        <f>"JBG-"&amp;(MID(C288,5,2)+1)</f>
        <v>JBG-39</v>
      </c>
      <c r="D293" s="4">
        <v>1</v>
      </c>
      <c r="E293" s="4" t="s">
        <v>71</v>
      </c>
      <c r="F293" s="2" t="s">
        <v>6852</v>
      </c>
      <c r="G293" s="2" t="s">
        <v>892</v>
      </c>
      <c r="H293" s="4" t="s">
        <v>7006</v>
      </c>
      <c r="I293" s="2" t="s">
        <v>322</v>
      </c>
      <c r="J293" s="2" t="s">
        <v>20</v>
      </c>
      <c r="K293" s="4">
        <v>325</v>
      </c>
      <c r="L293" s="2" t="s">
        <v>2089</v>
      </c>
      <c r="M293" s="2" t="s">
        <v>5358</v>
      </c>
      <c r="N293" s="2" t="s">
        <v>5359</v>
      </c>
      <c r="O293" s="4" t="s">
        <v>71</v>
      </c>
      <c r="P293" s="4">
        <v>5</v>
      </c>
      <c r="Q293" s="37" t="s">
        <v>6075</v>
      </c>
      <c r="R293" s="4">
        <v>1300</v>
      </c>
      <c r="S293" s="2" t="s">
        <v>3950</v>
      </c>
      <c r="T293" s="4" t="s">
        <v>71</v>
      </c>
      <c r="U293" s="4">
        <v>1</v>
      </c>
      <c r="V293" s="2" t="s">
        <v>2312</v>
      </c>
      <c r="W293" s="2" t="s">
        <v>2313</v>
      </c>
      <c r="X293" s="2" t="s">
        <v>2314</v>
      </c>
      <c r="Y293" s="2" t="s">
        <v>2315</v>
      </c>
      <c r="Z293" s="57">
        <v>0</v>
      </c>
      <c r="AA293" s="2" t="s">
        <v>4930</v>
      </c>
    </row>
    <row r="294" spans="1:27" ht="14.25" customHeight="1">
      <c r="A294" s="4">
        <v>293</v>
      </c>
      <c r="B294" s="2" t="s">
        <v>7020</v>
      </c>
      <c r="C294" s="2" t="str">
        <f>"JBT-"&amp;(MID(C292,5,3)+1)</f>
        <v>JBT-231</v>
      </c>
      <c r="D294" s="4">
        <v>2</v>
      </c>
      <c r="E294" s="4" t="s">
        <v>22</v>
      </c>
      <c r="F294" s="2" t="s">
        <v>5363</v>
      </c>
      <c r="G294" s="2" t="s">
        <v>5364</v>
      </c>
      <c r="H294" s="4" t="s">
        <v>2211</v>
      </c>
      <c r="I294" s="2" t="s">
        <v>80</v>
      </c>
      <c r="J294" s="2" t="s">
        <v>12</v>
      </c>
      <c r="K294" s="4">
        <v>327</v>
      </c>
      <c r="L294" s="2" t="s">
        <v>1916</v>
      </c>
      <c r="M294" s="2" t="s">
        <v>5363</v>
      </c>
      <c r="N294" s="2" t="s">
        <v>5364</v>
      </c>
      <c r="O294" s="4" t="s">
        <v>22</v>
      </c>
      <c r="P294" s="4">
        <v>6</v>
      </c>
      <c r="Q294" s="37" t="s">
        <v>6076</v>
      </c>
      <c r="R294" s="4">
        <v>1310</v>
      </c>
      <c r="S294" s="2" t="s">
        <v>3952</v>
      </c>
      <c r="T294" s="4" t="s">
        <v>22</v>
      </c>
      <c r="U294" s="4">
        <v>2</v>
      </c>
      <c r="V294" s="2" t="s">
        <v>2321</v>
      </c>
      <c r="W294" s="2" t="s">
        <v>2313</v>
      </c>
      <c r="X294" s="2" t="s">
        <v>2322</v>
      </c>
      <c r="Y294" s="2" t="s">
        <v>2323</v>
      </c>
      <c r="Z294" s="57" t="s">
        <v>2211</v>
      </c>
      <c r="AA294" s="2" t="s">
        <v>4931</v>
      </c>
    </row>
    <row r="295" spans="1:27" ht="14.25" customHeight="1">
      <c r="A295" s="4">
        <v>294</v>
      </c>
      <c r="B295" s="2" t="s">
        <v>7020</v>
      </c>
      <c r="C295" s="2" t="str">
        <f>"JBT-"&amp;(MID(C294,5,3)+1)</f>
        <v>JBT-232</v>
      </c>
      <c r="D295" s="4">
        <v>2</v>
      </c>
      <c r="E295" s="4" t="s">
        <v>17</v>
      </c>
      <c r="F295" s="2" t="s">
        <v>5365</v>
      </c>
      <c r="G295" s="2" t="s">
        <v>5366</v>
      </c>
      <c r="H295" s="4" t="s">
        <v>2146</v>
      </c>
      <c r="I295" s="2" t="s">
        <v>82</v>
      </c>
      <c r="J295" s="2" t="s">
        <v>12</v>
      </c>
      <c r="K295" s="4">
        <v>328</v>
      </c>
      <c r="L295" s="2" t="s">
        <v>1917</v>
      </c>
      <c r="M295" s="2" t="s">
        <v>5365</v>
      </c>
      <c r="N295" s="2" t="s">
        <v>5366</v>
      </c>
      <c r="O295" s="4" t="s">
        <v>17</v>
      </c>
      <c r="P295" s="4">
        <v>6</v>
      </c>
      <c r="Q295" s="37" t="s">
        <v>6077</v>
      </c>
      <c r="R295" s="4">
        <v>1320</v>
      </c>
      <c r="S295" s="2" t="s">
        <v>1667</v>
      </c>
      <c r="T295" s="4" t="s">
        <v>17</v>
      </c>
      <c r="U295" s="4">
        <v>2</v>
      </c>
      <c r="V295" s="2" t="s">
        <v>2325</v>
      </c>
      <c r="W295" s="2" t="s">
        <v>2326</v>
      </c>
      <c r="X295" s="2" t="s">
        <v>1668</v>
      </c>
      <c r="Y295" s="2" t="s">
        <v>2327</v>
      </c>
      <c r="Z295" s="57" t="s">
        <v>2146</v>
      </c>
      <c r="AA295" s="2" t="s">
        <v>4932</v>
      </c>
    </row>
    <row r="296" spans="1:27" ht="14.25" customHeight="1">
      <c r="A296" s="4">
        <v>295</v>
      </c>
      <c r="B296" s="2" t="s">
        <v>7020</v>
      </c>
      <c r="C296" s="2" t="str">
        <f t="shared" ref="C296:C299" si="33">"JBT-"&amp;(MID(C295,5,3)+1)</f>
        <v>JBT-233</v>
      </c>
      <c r="D296" s="4">
        <v>2</v>
      </c>
      <c r="E296" s="4" t="s">
        <v>22</v>
      </c>
      <c r="F296" s="2" t="s">
        <v>5367</v>
      </c>
      <c r="G296" s="2" t="s">
        <v>5368</v>
      </c>
      <c r="H296" s="4" t="s">
        <v>2162</v>
      </c>
      <c r="I296" s="2" t="s">
        <v>413</v>
      </c>
      <c r="J296" s="2" t="s">
        <v>12</v>
      </c>
      <c r="K296" s="4">
        <v>329</v>
      </c>
      <c r="L296" s="2" t="s">
        <v>6851</v>
      </c>
      <c r="M296" s="2" t="s">
        <v>5367</v>
      </c>
      <c r="N296" s="2" t="s">
        <v>5368</v>
      </c>
      <c r="O296" s="4" t="s">
        <v>22</v>
      </c>
      <c r="P296" s="4">
        <v>6</v>
      </c>
      <c r="Q296" s="37" t="s">
        <v>6078</v>
      </c>
      <c r="R296" s="4" t="s">
        <v>3567</v>
      </c>
      <c r="T296" s="4" t="s">
        <v>3567</v>
      </c>
      <c r="U296" s="4" t="s">
        <v>3567</v>
      </c>
      <c r="V296" s="2" t="s">
        <v>3567</v>
      </c>
      <c r="W296" s="2" t="s">
        <v>3567</v>
      </c>
      <c r="X296" s="2" t="s">
        <v>3567</v>
      </c>
      <c r="Y296" s="2" t="s">
        <v>3567</v>
      </c>
      <c r="Z296" s="57" t="s">
        <v>3567</v>
      </c>
      <c r="AA296" s="2" t="s">
        <v>3567</v>
      </c>
    </row>
    <row r="297" spans="1:27" ht="14.25" customHeight="1">
      <c r="A297" s="4">
        <v>296</v>
      </c>
      <c r="B297" s="2" t="s">
        <v>7020</v>
      </c>
      <c r="C297" s="2" t="str">
        <f t="shared" si="33"/>
        <v>JBT-234</v>
      </c>
      <c r="D297" s="4">
        <v>2</v>
      </c>
      <c r="E297" s="4" t="s">
        <v>17</v>
      </c>
      <c r="F297" s="2" t="s">
        <v>5369</v>
      </c>
      <c r="G297" s="2" t="s">
        <v>5370</v>
      </c>
      <c r="H297" s="4" t="s">
        <v>6914</v>
      </c>
      <c r="I297" s="2" t="s">
        <v>85</v>
      </c>
      <c r="J297" s="2" t="s">
        <v>12</v>
      </c>
      <c r="K297" s="4">
        <v>330</v>
      </c>
      <c r="L297" s="2" t="s">
        <v>1918</v>
      </c>
      <c r="M297" s="2" t="s">
        <v>5369</v>
      </c>
      <c r="N297" s="2" t="s">
        <v>5370</v>
      </c>
      <c r="O297" s="4" t="s">
        <v>17</v>
      </c>
      <c r="P297" s="4">
        <v>6</v>
      </c>
      <c r="Q297" s="37" t="s">
        <v>6079</v>
      </c>
      <c r="R297" s="4" t="s">
        <v>3567</v>
      </c>
      <c r="T297" s="4" t="s">
        <v>3567</v>
      </c>
      <c r="U297" s="4" t="s">
        <v>3567</v>
      </c>
      <c r="V297" s="2" t="s">
        <v>3567</v>
      </c>
      <c r="W297" s="2" t="s">
        <v>3567</v>
      </c>
      <c r="X297" s="2" t="s">
        <v>3567</v>
      </c>
      <c r="Y297" s="2" t="s">
        <v>3567</v>
      </c>
      <c r="Z297" s="57" t="s">
        <v>3567</v>
      </c>
      <c r="AA297" s="2" t="s">
        <v>3567</v>
      </c>
    </row>
    <row r="298" spans="1:27" ht="14.25" customHeight="1">
      <c r="A298" s="4">
        <v>297</v>
      </c>
      <c r="B298" s="2" t="s">
        <v>7020</v>
      </c>
      <c r="C298" s="2" t="str">
        <f t="shared" si="33"/>
        <v>JBT-235</v>
      </c>
      <c r="D298" s="4">
        <v>2</v>
      </c>
      <c r="E298" s="4" t="s">
        <v>17</v>
      </c>
      <c r="F298" s="2" t="s">
        <v>5371</v>
      </c>
      <c r="G298" s="2" t="s">
        <v>5372</v>
      </c>
      <c r="H298" s="4" t="s">
        <v>2162</v>
      </c>
      <c r="I298" s="2" t="s">
        <v>89</v>
      </c>
      <c r="J298" s="2" t="s">
        <v>12</v>
      </c>
      <c r="K298" s="4">
        <v>331</v>
      </c>
      <c r="L298" s="2" t="s">
        <v>1919</v>
      </c>
      <c r="M298" s="2" t="s">
        <v>5371</v>
      </c>
      <c r="N298" s="2" t="s">
        <v>5372</v>
      </c>
      <c r="O298" s="4" t="s">
        <v>17</v>
      </c>
      <c r="P298" s="4">
        <v>6</v>
      </c>
      <c r="Q298" s="37" t="s">
        <v>6080</v>
      </c>
      <c r="R298" s="4" t="s">
        <v>3567</v>
      </c>
      <c r="T298" s="4" t="s">
        <v>3567</v>
      </c>
      <c r="U298" s="4" t="s">
        <v>3567</v>
      </c>
      <c r="V298" s="2" t="s">
        <v>3567</v>
      </c>
      <c r="W298" s="2" t="s">
        <v>3567</v>
      </c>
      <c r="X298" s="2" t="s">
        <v>3567</v>
      </c>
      <c r="Y298" s="2" t="s">
        <v>3567</v>
      </c>
      <c r="Z298" s="57" t="s">
        <v>3567</v>
      </c>
      <c r="AA298" s="2" t="s">
        <v>3567</v>
      </c>
    </row>
    <row r="299" spans="1:27" ht="14.25" customHeight="1">
      <c r="A299" s="4">
        <v>298</v>
      </c>
      <c r="B299" s="2" t="s">
        <v>7020</v>
      </c>
      <c r="C299" s="2" t="str">
        <f t="shared" si="33"/>
        <v>JBT-236</v>
      </c>
      <c r="D299" s="4">
        <v>2</v>
      </c>
      <c r="E299" s="4" t="s">
        <v>17</v>
      </c>
      <c r="F299" s="2" t="s">
        <v>5373</v>
      </c>
      <c r="G299" s="2" t="s">
        <v>900</v>
      </c>
      <c r="H299" s="4" t="s">
        <v>2162</v>
      </c>
      <c r="I299" s="2" t="s">
        <v>96</v>
      </c>
      <c r="J299" s="2" t="s">
        <v>12</v>
      </c>
      <c r="K299" s="4">
        <v>332</v>
      </c>
      <c r="L299" s="2" t="s">
        <v>1920</v>
      </c>
      <c r="M299" s="2" t="s">
        <v>5373</v>
      </c>
      <c r="N299" s="2" t="s">
        <v>900</v>
      </c>
      <c r="O299" s="4" t="s">
        <v>17</v>
      </c>
      <c r="P299" s="4">
        <v>6</v>
      </c>
      <c r="Q299" s="37" t="s">
        <v>6081</v>
      </c>
      <c r="Z299" s="57"/>
    </row>
    <row r="300" spans="1:27" ht="14.25" customHeight="1">
      <c r="A300" s="4">
        <v>299</v>
      </c>
      <c r="B300" s="2" t="s">
        <v>7020</v>
      </c>
      <c r="C300" s="2" t="str">
        <f>"JBG-"&amp;(MID(C293,5,2)+1)</f>
        <v>JBG-40</v>
      </c>
      <c r="D300" s="4">
        <v>1</v>
      </c>
      <c r="E300" s="4" t="s">
        <v>71</v>
      </c>
      <c r="F300" s="2" t="s">
        <v>4860</v>
      </c>
      <c r="G300" s="2" t="s">
        <v>904</v>
      </c>
      <c r="H300" s="4" t="s">
        <v>7006</v>
      </c>
      <c r="I300" s="2" t="s">
        <v>325</v>
      </c>
      <c r="J300" s="2" t="s">
        <v>20</v>
      </c>
      <c r="K300" s="4">
        <v>333</v>
      </c>
      <c r="L300" s="2" t="s">
        <v>2090</v>
      </c>
      <c r="M300" s="2" t="s">
        <v>5374</v>
      </c>
      <c r="N300" s="2" t="s">
        <v>5375</v>
      </c>
      <c r="O300" s="4" t="s">
        <v>71</v>
      </c>
      <c r="P300" s="4">
        <v>5</v>
      </c>
      <c r="Q300" s="37" t="s">
        <v>6082</v>
      </c>
      <c r="R300" s="4" t="s">
        <v>3567</v>
      </c>
      <c r="T300" s="4" t="s">
        <v>3567</v>
      </c>
      <c r="U300" s="4" t="s">
        <v>3567</v>
      </c>
      <c r="V300" s="2" t="s">
        <v>3567</v>
      </c>
      <c r="W300" s="2" t="s">
        <v>3567</v>
      </c>
      <c r="X300" s="2" t="s">
        <v>3567</v>
      </c>
      <c r="Y300" s="2" t="s">
        <v>3567</v>
      </c>
      <c r="Z300" s="57" t="s">
        <v>3567</v>
      </c>
      <c r="AA300" s="2" t="s">
        <v>3567</v>
      </c>
    </row>
    <row r="301" spans="1:27" ht="14.25" customHeight="1">
      <c r="A301" s="4">
        <v>300</v>
      </c>
      <c r="B301" s="2" t="s">
        <v>7020</v>
      </c>
      <c r="C301" s="2" t="str">
        <f>"JBT-"&amp;(MID(C299,5,3)+1)</f>
        <v>JBT-237</v>
      </c>
      <c r="D301" s="4">
        <v>2</v>
      </c>
      <c r="E301" s="4" t="s">
        <v>22</v>
      </c>
      <c r="F301" s="2" t="s">
        <v>905</v>
      </c>
      <c r="G301" s="2" t="s">
        <v>906</v>
      </c>
      <c r="H301" s="4" t="s">
        <v>7008</v>
      </c>
      <c r="I301" s="2" t="s">
        <v>266</v>
      </c>
      <c r="J301" s="2" t="s">
        <v>12</v>
      </c>
      <c r="K301" s="4">
        <v>335</v>
      </c>
      <c r="L301" s="2" t="s">
        <v>1921</v>
      </c>
      <c r="M301" s="2" t="s">
        <v>5379</v>
      </c>
      <c r="N301" s="2" t="s">
        <v>906</v>
      </c>
      <c r="O301" s="4" t="s">
        <v>22</v>
      </c>
      <c r="P301" s="4">
        <v>6</v>
      </c>
      <c r="Q301" s="37" t="s">
        <v>6083</v>
      </c>
      <c r="R301" s="4" t="s">
        <v>3567</v>
      </c>
      <c r="T301" s="4" t="s">
        <v>3567</v>
      </c>
      <c r="U301" s="4" t="s">
        <v>3567</v>
      </c>
      <c r="V301" s="2" t="s">
        <v>3567</v>
      </c>
      <c r="W301" s="2" t="s">
        <v>3567</v>
      </c>
      <c r="X301" s="2" t="s">
        <v>3567</v>
      </c>
      <c r="Y301" s="2" t="s">
        <v>3567</v>
      </c>
      <c r="Z301" s="57" t="s">
        <v>3567</v>
      </c>
      <c r="AA301" s="2" t="s">
        <v>3567</v>
      </c>
    </row>
    <row r="302" spans="1:27" ht="14.25" customHeight="1">
      <c r="A302" s="4">
        <v>301</v>
      </c>
      <c r="B302" s="2" t="s">
        <v>7020</v>
      </c>
      <c r="C302" s="2" t="str">
        <f>"JBT-"&amp;(MID(C301,5,3)+1)</f>
        <v>JBT-238</v>
      </c>
      <c r="D302" s="4">
        <v>2</v>
      </c>
      <c r="E302" s="4" t="s">
        <v>22</v>
      </c>
      <c r="F302" s="2" t="s">
        <v>907</v>
      </c>
      <c r="G302" s="2" t="s">
        <v>908</v>
      </c>
      <c r="H302" s="4" t="s">
        <v>2910</v>
      </c>
      <c r="I302" s="2" t="s">
        <v>268</v>
      </c>
      <c r="J302" s="2" t="s">
        <v>12</v>
      </c>
      <c r="K302" s="4">
        <v>336</v>
      </c>
      <c r="L302" s="2" t="s">
        <v>1922</v>
      </c>
      <c r="M302" s="2" t="s">
        <v>5381</v>
      </c>
      <c r="N302" s="2" t="s">
        <v>908</v>
      </c>
      <c r="O302" s="4" t="s">
        <v>22</v>
      </c>
      <c r="P302" s="4">
        <v>6</v>
      </c>
      <c r="Q302" s="37" t="s">
        <v>6084</v>
      </c>
      <c r="R302" s="4" t="s">
        <v>3567</v>
      </c>
      <c r="T302" s="4" t="s">
        <v>3567</v>
      </c>
      <c r="U302" s="4" t="s">
        <v>3567</v>
      </c>
      <c r="V302" s="2" t="s">
        <v>3567</v>
      </c>
      <c r="W302" s="2" t="s">
        <v>3567</v>
      </c>
      <c r="X302" s="2" t="s">
        <v>3567</v>
      </c>
      <c r="Y302" s="2" t="s">
        <v>3567</v>
      </c>
      <c r="Z302" s="57" t="s">
        <v>3567</v>
      </c>
      <c r="AA302" s="2" t="s">
        <v>3567</v>
      </c>
    </row>
    <row r="303" spans="1:27" ht="14.25" customHeight="1">
      <c r="A303" s="4">
        <v>302</v>
      </c>
      <c r="B303" s="2" t="s">
        <v>7020</v>
      </c>
      <c r="C303" s="2" t="str">
        <f>"JBT-"&amp;(MID(C302,5,3)+1)</f>
        <v>JBT-239</v>
      </c>
      <c r="D303" s="4">
        <v>2</v>
      </c>
      <c r="E303" s="4" t="s">
        <v>22</v>
      </c>
      <c r="F303" s="2" t="s">
        <v>909</v>
      </c>
      <c r="G303" s="2" t="s">
        <v>910</v>
      </c>
      <c r="H303" s="4" t="s">
        <v>2162</v>
      </c>
      <c r="I303" s="2" t="s">
        <v>273</v>
      </c>
      <c r="J303" s="2" t="s">
        <v>12</v>
      </c>
      <c r="K303" s="4">
        <v>337</v>
      </c>
      <c r="L303" s="2" t="s">
        <v>1923</v>
      </c>
      <c r="M303" s="2" t="s">
        <v>5384</v>
      </c>
      <c r="N303" s="2" t="s">
        <v>910</v>
      </c>
      <c r="O303" s="4" t="s">
        <v>22</v>
      </c>
      <c r="P303" s="4">
        <v>6</v>
      </c>
      <c r="Q303" s="37" t="s">
        <v>6085</v>
      </c>
      <c r="R303" s="4" t="s">
        <v>3567</v>
      </c>
      <c r="T303" s="4" t="s">
        <v>3567</v>
      </c>
      <c r="U303" s="4" t="s">
        <v>3567</v>
      </c>
      <c r="V303" s="2" t="s">
        <v>3567</v>
      </c>
      <c r="W303" s="2" t="s">
        <v>3567</v>
      </c>
      <c r="X303" s="2" t="s">
        <v>3567</v>
      </c>
      <c r="Y303" s="2" t="s">
        <v>3567</v>
      </c>
      <c r="Z303" s="57" t="s">
        <v>3567</v>
      </c>
      <c r="AA303" s="2" t="s">
        <v>3567</v>
      </c>
    </row>
    <row r="304" spans="1:27" ht="14.25" customHeight="1">
      <c r="A304" s="4">
        <v>303</v>
      </c>
      <c r="B304" s="2" t="s">
        <v>7020</v>
      </c>
      <c r="C304" s="2" t="str">
        <f>"JBG-"&amp;(MID(C300,5,2)+1)</f>
        <v>JBG-41</v>
      </c>
      <c r="D304" s="4">
        <v>1</v>
      </c>
      <c r="E304" s="4" t="s">
        <v>17</v>
      </c>
      <c r="F304" s="2" t="s">
        <v>4861</v>
      </c>
      <c r="G304" s="2" t="s">
        <v>913</v>
      </c>
      <c r="H304" s="4" t="s">
        <v>7006</v>
      </c>
      <c r="I304" s="2" t="s">
        <v>1347</v>
      </c>
      <c r="J304" s="2" t="s">
        <v>20</v>
      </c>
      <c r="K304" s="4">
        <v>346</v>
      </c>
      <c r="L304" s="2" t="s">
        <v>6611</v>
      </c>
      <c r="M304" s="2" t="s">
        <v>327</v>
      </c>
      <c r="N304" s="2" t="s">
        <v>911</v>
      </c>
      <c r="O304" s="4" t="s">
        <v>17</v>
      </c>
      <c r="P304" s="4">
        <v>4</v>
      </c>
      <c r="Q304" s="37" t="s">
        <v>6743</v>
      </c>
      <c r="R304" s="4" t="s">
        <v>3567</v>
      </c>
      <c r="T304" s="4" t="s">
        <v>3567</v>
      </c>
      <c r="U304" s="4" t="s">
        <v>3567</v>
      </c>
      <c r="V304" s="2" t="s">
        <v>3567</v>
      </c>
      <c r="W304" s="2" t="s">
        <v>3567</v>
      </c>
      <c r="X304" s="2" t="s">
        <v>3567</v>
      </c>
      <c r="Y304" s="2" t="s">
        <v>3567</v>
      </c>
      <c r="Z304" s="57" t="s">
        <v>3567</v>
      </c>
      <c r="AA304" s="2" t="s">
        <v>3567</v>
      </c>
    </row>
    <row r="305" spans="1:27" ht="14.25" customHeight="1">
      <c r="A305" s="4">
        <v>304</v>
      </c>
      <c r="B305" s="2" t="s">
        <v>7020</v>
      </c>
      <c r="C305" s="2" t="str">
        <f>"JBT-"&amp;(MID(C303,5,3)+1)</f>
        <v>JBT-240</v>
      </c>
      <c r="D305" s="4">
        <v>2</v>
      </c>
      <c r="E305" s="4" t="s">
        <v>17</v>
      </c>
      <c r="F305" s="2" t="s">
        <v>4883</v>
      </c>
      <c r="G305" s="2" t="s">
        <v>915</v>
      </c>
      <c r="H305" s="4" t="s">
        <v>7008</v>
      </c>
      <c r="I305" s="2" t="s">
        <v>303</v>
      </c>
      <c r="J305" s="2" t="s">
        <v>12</v>
      </c>
      <c r="K305" s="4">
        <v>348</v>
      </c>
      <c r="L305" s="2" t="s">
        <v>1928</v>
      </c>
      <c r="M305" s="2" t="s">
        <v>914</v>
      </c>
      <c r="N305" s="2" t="s">
        <v>915</v>
      </c>
      <c r="O305" s="4" t="s">
        <v>17</v>
      </c>
      <c r="P305" s="4">
        <v>5</v>
      </c>
      <c r="Q305" s="37" t="s">
        <v>6744</v>
      </c>
      <c r="R305" s="4" t="s">
        <v>3567</v>
      </c>
      <c r="T305" s="4" t="s">
        <v>3567</v>
      </c>
      <c r="U305" s="4" t="s">
        <v>3567</v>
      </c>
      <c r="V305" s="2" t="s">
        <v>3567</v>
      </c>
      <c r="W305" s="2" t="s">
        <v>3567</v>
      </c>
      <c r="X305" s="2" t="s">
        <v>3567</v>
      </c>
      <c r="Y305" s="2" t="s">
        <v>3567</v>
      </c>
      <c r="Z305" s="57" t="s">
        <v>3567</v>
      </c>
      <c r="AA305" s="2" t="s">
        <v>3567</v>
      </c>
    </row>
    <row r="306" spans="1:27" ht="14.25" customHeight="1">
      <c r="A306" s="4">
        <v>305</v>
      </c>
      <c r="B306" s="2" t="s">
        <v>7020</v>
      </c>
      <c r="C306" s="2" t="str">
        <f>"JBT-"&amp;(MID(C305,5,3)+1)</f>
        <v>JBT-241</v>
      </c>
      <c r="D306" s="4">
        <v>2</v>
      </c>
      <c r="E306" s="4" t="s">
        <v>17</v>
      </c>
      <c r="F306" s="2" t="s">
        <v>4884</v>
      </c>
      <c r="G306" s="2" t="s">
        <v>917</v>
      </c>
      <c r="H306" s="4" t="s">
        <v>7008</v>
      </c>
      <c r="I306" s="2" t="s">
        <v>859</v>
      </c>
      <c r="J306" s="2" t="s">
        <v>12</v>
      </c>
      <c r="K306" s="4">
        <v>349</v>
      </c>
      <c r="L306" s="2" t="s">
        <v>1929</v>
      </c>
      <c r="M306" s="2" t="s">
        <v>916</v>
      </c>
      <c r="N306" s="2" t="s">
        <v>917</v>
      </c>
      <c r="O306" s="4" t="s">
        <v>17</v>
      </c>
      <c r="P306" s="4">
        <v>5</v>
      </c>
      <c r="Q306" s="37" t="s">
        <v>6745</v>
      </c>
      <c r="R306" s="4" t="s">
        <v>3567</v>
      </c>
      <c r="T306" s="4" t="s">
        <v>3567</v>
      </c>
      <c r="U306" s="4" t="s">
        <v>3567</v>
      </c>
      <c r="V306" s="2" t="s">
        <v>3567</v>
      </c>
      <c r="W306" s="2" t="s">
        <v>3567</v>
      </c>
      <c r="X306" s="2" t="s">
        <v>3567</v>
      </c>
      <c r="Y306" s="2" t="s">
        <v>3567</v>
      </c>
      <c r="Z306" s="57" t="s">
        <v>3567</v>
      </c>
      <c r="AA306" s="2" t="s">
        <v>3567</v>
      </c>
    </row>
    <row r="307" spans="1:27" ht="14.25" customHeight="1">
      <c r="A307" s="4">
        <v>306</v>
      </c>
      <c r="B307" s="2" t="s">
        <v>7020</v>
      </c>
      <c r="C307" s="2" t="str">
        <f t="shared" ref="C307:C309" si="34">"JBT-"&amp;(MID(C306,5,3)+1)</f>
        <v>JBT-242</v>
      </c>
      <c r="D307" s="4">
        <v>2</v>
      </c>
      <c r="E307" s="4" t="s">
        <v>22</v>
      </c>
      <c r="F307" s="2" t="s">
        <v>4885</v>
      </c>
      <c r="G307" s="2" t="s">
        <v>919</v>
      </c>
      <c r="H307" s="4" t="s">
        <v>7008</v>
      </c>
      <c r="I307" s="2" t="s">
        <v>310</v>
      </c>
      <c r="J307" s="2" t="s">
        <v>12</v>
      </c>
      <c r="K307" s="4">
        <v>350</v>
      </c>
      <c r="L307" s="2" t="s">
        <v>1930</v>
      </c>
      <c r="M307" s="2" t="s">
        <v>918</v>
      </c>
      <c r="N307" s="2" t="s">
        <v>919</v>
      </c>
      <c r="O307" s="4" t="s">
        <v>22</v>
      </c>
      <c r="P307" s="4">
        <v>5</v>
      </c>
      <c r="Q307" s="37" t="s">
        <v>6746</v>
      </c>
      <c r="R307" s="4" t="s">
        <v>3567</v>
      </c>
      <c r="T307" s="4" t="s">
        <v>3567</v>
      </c>
      <c r="U307" s="4" t="s">
        <v>3567</v>
      </c>
      <c r="V307" s="2" t="s">
        <v>3567</v>
      </c>
      <c r="W307" s="2" t="s">
        <v>3567</v>
      </c>
      <c r="X307" s="2" t="s">
        <v>3567</v>
      </c>
      <c r="Y307" s="2" t="s">
        <v>3567</v>
      </c>
      <c r="Z307" s="57" t="s">
        <v>3567</v>
      </c>
      <c r="AA307" s="2" t="s">
        <v>3567</v>
      </c>
    </row>
    <row r="308" spans="1:27" ht="14.25" customHeight="1">
      <c r="A308" s="4">
        <v>307</v>
      </c>
      <c r="B308" s="2" t="s">
        <v>7020</v>
      </c>
      <c r="C308" s="2" t="str">
        <f t="shared" si="34"/>
        <v>JBT-243</v>
      </c>
      <c r="D308" s="4">
        <v>2</v>
      </c>
      <c r="E308" s="4" t="s">
        <v>22</v>
      </c>
      <c r="F308" s="2" t="s">
        <v>4886</v>
      </c>
      <c r="G308" s="2" t="s">
        <v>921</v>
      </c>
      <c r="H308" s="4" t="s">
        <v>7008</v>
      </c>
      <c r="I308" s="2" t="s">
        <v>312</v>
      </c>
      <c r="J308" s="2" t="s">
        <v>12</v>
      </c>
      <c r="K308" s="4">
        <v>351</v>
      </c>
      <c r="L308" s="2" t="s">
        <v>1931</v>
      </c>
      <c r="M308" s="2" t="s">
        <v>920</v>
      </c>
      <c r="N308" s="2" t="s">
        <v>921</v>
      </c>
      <c r="O308" s="4" t="s">
        <v>22</v>
      </c>
      <c r="P308" s="4">
        <v>5</v>
      </c>
      <c r="Q308" s="37" t="s">
        <v>6747</v>
      </c>
      <c r="R308" s="4" t="s">
        <v>3567</v>
      </c>
      <c r="T308" s="4" t="s">
        <v>3567</v>
      </c>
      <c r="U308" s="4" t="s">
        <v>3567</v>
      </c>
      <c r="V308" s="2" t="s">
        <v>3567</v>
      </c>
      <c r="W308" s="2" t="s">
        <v>3567</v>
      </c>
      <c r="X308" s="2" t="s">
        <v>3567</v>
      </c>
      <c r="Y308" s="2" t="s">
        <v>3567</v>
      </c>
      <c r="Z308" s="57" t="s">
        <v>3567</v>
      </c>
      <c r="AA308" s="2" t="s">
        <v>3567</v>
      </c>
    </row>
    <row r="309" spans="1:27" ht="14.25" customHeight="1">
      <c r="A309" s="4">
        <v>308</v>
      </c>
      <c r="B309" s="2" t="s">
        <v>7020</v>
      </c>
      <c r="C309" s="2" t="str">
        <f t="shared" si="34"/>
        <v>JBT-244</v>
      </c>
      <c r="D309" s="4">
        <v>2</v>
      </c>
      <c r="E309" s="4" t="s">
        <v>17</v>
      </c>
      <c r="F309" s="2" t="s">
        <v>4887</v>
      </c>
      <c r="G309" s="2" t="s">
        <v>923</v>
      </c>
      <c r="H309" s="4" t="s">
        <v>7008</v>
      </c>
      <c r="I309" s="2" t="s">
        <v>314</v>
      </c>
      <c r="J309" s="2" t="s">
        <v>12</v>
      </c>
      <c r="K309" s="4">
        <v>352</v>
      </c>
      <c r="L309" s="2" t="s">
        <v>1932</v>
      </c>
      <c r="M309" s="2" t="s">
        <v>922</v>
      </c>
      <c r="N309" s="2" t="s">
        <v>923</v>
      </c>
      <c r="O309" s="4" t="s">
        <v>17</v>
      </c>
      <c r="P309" s="4">
        <v>5</v>
      </c>
      <c r="Q309" s="37" t="s">
        <v>6748</v>
      </c>
      <c r="R309" s="4" t="s">
        <v>3567</v>
      </c>
      <c r="T309" s="4" t="s">
        <v>3567</v>
      </c>
      <c r="U309" s="4" t="s">
        <v>3567</v>
      </c>
      <c r="V309" s="2" t="s">
        <v>3567</v>
      </c>
      <c r="W309" s="2" t="s">
        <v>3567</v>
      </c>
      <c r="X309" s="2" t="s">
        <v>3567</v>
      </c>
      <c r="Y309" s="2" t="s">
        <v>3567</v>
      </c>
      <c r="Z309" s="57" t="s">
        <v>3567</v>
      </c>
      <c r="AA309" s="2" t="s">
        <v>3567</v>
      </c>
    </row>
    <row r="310" spans="1:27" ht="14.25" customHeight="1">
      <c r="A310" s="4">
        <v>309</v>
      </c>
      <c r="B310" s="2" t="s">
        <v>7020</v>
      </c>
      <c r="C310" s="2" t="str">
        <f>"JBG-"&amp;(MID(C304,5,2)+1)</f>
        <v>JBG-42</v>
      </c>
      <c r="D310" s="4">
        <v>2</v>
      </c>
      <c r="E310" s="4" t="s">
        <v>71</v>
      </c>
      <c r="F310" s="2" t="s">
        <v>4862</v>
      </c>
      <c r="G310" s="2" t="s">
        <v>927</v>
      </c>
      <c r="H310" s="4" t="s">
        <v>7006</v>
      </c>
      <c r="I310" s="2" t="s">
        <v>1349</v>
      </c>
      <c r="J310" s="2" t="s">
        <v>20</v>
      </c>
      <c r="K310" s="4">
        <v>353</v>
      </c>
      <c r="L310" s="2" t="s">
        <v>6612</v>
      </c>
      <c r="M310" s="2" t="s">
        <v>924</v>
      </c>
      <c r="N310" s="2" t="s">
        <v>925</v>
      </c>
      <c r="O310" s="4" t="s">
        <v>71</v>
      </c>
      <c r="P310" s="4">
        <v>5</v>
      </c>
      <c r="Q310" s="37" t="s">
        <v>6749</v>
      </c>
      <c r="R310" s="4" t="s">
        <v>3567</v>
      </c>
      <c r="T310" s="4" t="s">
        <v>3567</v>
      </c>
      <c r="U310" s="4" t="s">
        <v>3567</v>
      </c>
      <c r="V310" s="2" t="s">
        <v>3567</v>
      </c>
      <c r="W310" s="2" t="s">
        <v>3567</v>
      </c>
      <c r="X310" s="2" t="s">
        <v>3567</v>
      </c>
      <c r="Y310" s="2" t="s">
        <v>3567</v>
      </c>
      <c r="Z310" s="57" t="s">
        <v>3567</v>
      </c>
      <c r="AA310" s="2" t="s">
        <v>3567</v>
      </c>
    </row>
    <row r="311" spans="1:27" ht="14.25" customHeight="1">
      <c r="A311" s="4">
        <v>310</v>
      </c>
      <c r="B311" s="2" t="s">
        <v>7020</v>
      </c>
      <c r="C311" s="2" t="str">
        <f>"JBT-"&amp;(MID(C309,5,3)+1)</f>
        <v>JBT-245</v>
      </c>
      <c r="D311" s="4">
        <v>3</v>
      </c>
      <c r="E311" s="4" t="s">
        <v>22</v>
      </c>
      <c r="F311" s="2" t="s">
        <v>928</v>
      </c>
      <c r="G311" s="2" t="s">
        <v>929</v>
      </c>
      <c r="H311" s="4" t="s">
        <v>6914</v>
      </c>
      <c r="I311" s="2" t="s">
        <v>80</v>
      </c>
      <c r="J311" s="2" t="s">
        <v>12</v>
      </c>
      <c r="K311" s="4">
        <v>355</v>
      </c>
      <c r="L311" s="2" t="s">
        <v>1933</v>
      </c>
      <c r="M311" s="2" t="s">
        <v>928</v>
      </c>
      <c r="N311" s="2" t="s">
        <v>929</v>
      </c>
      <c r="O311" s="4" t="s">
        <v>22</v>
      </c>
      <c r="P311" s="4">
        <v>6</v>
      </c>
      <c r="Q311" s="37" t="s">
        <v>6750</v>
      </c>
      <c r="R311" s="4" t="s">
        <v>3567</v>
      </c>
      <c r="T311" s="4" t="s">
        <v>3567</v>
      </c>
      <c r="U311" s="4" t="s">
        <v>3567</v>
      </c>
      <c r="V311" s="2" t="s">
        <v>3567</v>
      </c>
      <c r="W311" s="2" t="s">
        <v>3567</v>
      </c>
      <c r="X311" s="2" t="s">
        <v>3567</v>
      </c>
      <c r="Y311" s="2" t="s">
        <v>3567</v>
      </c>
      <c r="Z311" s="57" t="s">
        <v>3567</v>
      </c>
      <c r="AA311" s="2" t="s">
        <v>3567</v>
      </c>
    </row>
    <row r="312" spans="1:27" ht="14.25" customHeight="1">
      <c r="A312" s="4">
        <v>311</v>
      </c>
      <c r="B312" s="2" t="s">
        <v>7020</v>
      </c>
      <c r="C312" s="2" t="str">
        <f>"JBT-"&amp;(MID(C311,5,3)+1)</f>
        <v>JBT-246</v>
      </c>
      <c r="D312" s="4">
        <v>3</v>
      </c>
      <c r="E312" s="4" t="s">
        <v>17</v>
      </c>
      <c r="F312" s="2" t="s">
        <v>930</v>
      </c>
      <c r="G312" s="2" t="s">
        <v>931</v>
      </c>
      <c r="H312" s="4" t="s">
        <v>2146</v>
      </c>
      <c r="I312" s="2" t="s">
        <v>82</v>
      </c>
      <c r="J312" s="2" t="s">
        <v>12</v>
      </c>
      <c r="K312" s="4">
        <v>356</v>
      </c>
      <c r="L312" s="2" t="s">
        <v>6613</v>
      </c>
      <c r="M312" s="2" t="s">
        <v>930</v>
      </c>
      <c r="N312" s="2" t="s">
        <v>931</v>
      </c>
      <c r="O312" s="4" t="s">
        <v>17</v>
      </c>
      <c r="P312" s="4">
        <v>6</v>
      </c>
      <c r="Q312" s="37" t="s">
        <v>6751</v>
      </c>
      <c r="R312" s="4" t="s">
        <v>3567</v>
      </c>
      <c r="T312" s="4" t="s">
        <v>3567</v>
      </c>
      <c r="U312" s="4" t="s">
        <v>3567</v>
      </c>
      <c r="V312" s="2" t="s">
        <v>3567</v>
      </c>
      <c r="W312" s="2" t="s">
        <v>3567</v>
      </c>
      <c r="X312" s="2" t="s">
        <v>3567</v>
      </c>
      <c r="Y312" s="2" t="s">
        <v>3567</v>
      </c>
      <c r="Z312" s="57" t="s">
        <v>3567</v>
      </c>
      <c r="AA312" s="2" t="s">
        <v>3567</v>
      </c>
    </row>
    <row r="313" spans="1:27" ht="14.25" customHeight="1">
      <c r="A313" s="4">
        <v>312</v>
      </c>
      <c r="B313" s="2" t="s">
        <v>7020</v>
      </c>
      <c r="C313" s="2" t="str">
        <f t="shared" ref="C313:C317" si="35">"JBT-"&amp;(MID(C312,5,3)+1)</f>
        <v>JBT-247</v>
      </c>
      <c r="D313" s="4">
        <v>3</v>
      </c>
      <c r="E313" s="4" t="s">
        <v>17</v>
      </c>
      <c r="F313" s="2" t="s">
        <v>1351</v>
      </c>
      <c r="G313" s="2" t="s">
        <v>1352</v>
      </c>
      <c r="H313" s="4" t="s">
        <v>6914</v>
      </c>
      <c r="I313" s="2" t="s">
        <v>85</v>
      </c>
      <c r="J313" s="2" t="s">
        <v>12</v>
      </c>
      <c r="K313" s="4">
        <v>358</v>
      </c>
      <c r="L313" s="2" t="s">
        <v>6615</v>
      </c>
      <c r="M313" s="2" t="s">
        <v>1351</v>
      </c>
      <c r="N313" s="2" t="s">
        <v>1352</v>
      </c>
      <c r="O313" s="4" t="s">
        <v>17</v>
      </c>
      <c r="P313" s="4">
        <v>6</v>
      </c>
      <c r="Q313" s="37" t="s">
        <v>6753</v>
      </c>
      <c r="R313" s="4" t="s">
        <v>3567</v>
      </c>
      <c r="T313" s="4" t="s">
        <v>3567</v>
      </c>
      <c r="U313" s="4" t="s">
        <v>3567</v>
      </c>
      <c r="V313" s="2" t="s">
        <v>3567</v>
      </c>
      <c r="W313" s="2" t="s">
        <v>3567</v>
      </c>
      <c r="X313" s="2" t="s">
        <v>3567</v>
      </c>
      <c r="Y313" s="2" t="s">
        <v>3567</v>
      </c>
      <c r="Z313" s="57" t="s">
        <v>3567</v>
      </c>
      <c r="AA313" s="2" t="s">
        <v>3567</v>
      </c>
    </row>
    <row r="314" spans="1:27" ht="14.25" customHeight="1">
      <c r="A314" s="4">
        <v>313</v>
      </c>
      <c r="B314" s="2" t="s">
        <v>7020</v>
      </c>
      <c r="C314" s="2" t="str">
        <f t="shared" si="35"/>
        <v>JBT-248</v>
      </c>
      <c r="D314" s="4">
        <v>3</v>
      </c>
      <c r="E314" s="4" t="s">
        <v>17</v>
      </c>
      <c r="F314" s="2" t="s">
        <v>932</v>
      </c>
      <c r="G314" s="2" t="s">
        <v>933</v>
      </c>
      <c r="H314" s="4" t="s">
        <v>2201</v>
      </c>
      <c r="I314" s="2" t="s">
        <v>87</v>
      </c>
      <c r="J314" s="2" t="s">
        <v>12</v>
      </c>
      <c r="K314" s="4">
        <v>359</v>
      </c>
      <c r="L314" s="2" t="s">
        <v>6616</v>
      </c>
      <c r="M314" s="2" t="s">
        <v>932</v>
      </c>
      <c r="N314" s="2" t="s">
        <v>933</v>
      </c>
      <c r="O314" s="4" t="s">
        <v>17</v>
      </c>
      <c r="P314" s="4">
        <v>6</v>
      </c>
      <c r="Q314" s="37" t="s">
        <v>6754</v>
      </c>
      <c r="R314" s="4" t="s">
        <v>3567</v>
      </c>
      <c r="T314" s="4" t="s">
        <v>3567</v>
      </c>
      <c r="U314" s="4" t="s">
        <v>3567</v>
      </c>
      <c r="V314" s="2" t="s">
        <v>3567</v>
      </c>
      <c r="W314" s="2" t="s">
        <v>3567</v>
      </c>
      <c r="X314" s="2" t="s">
        <v>3567</v>
      </c>
      <c r="Y314" s="2" t="s">
        <v>3567</v>
      </c>
      <c r="Z314" s="57" t="s">
        <v>3567</v>
      </c>
      <c r="AA314" s="2" t="s">
        <v>3567</v>
      </c>
    </row>
    <row r="315" spans="1:27" ht="14.25" customHeight="1">
      <c r="A315" s="4">
        <v>314</v>
      </c>
      <c r="B315" s="2" t="s">
        <v>7020</v>
      </c>
      <c r="C315" s="2" t="str">
        <f t="shared" si="35"/>
        <v>JBT-249</v>
      </c>
      <c r="D315" s="4">
        <v>3</v>
      </c>
      <c r="E315" s="4" t="s">
        <v>22</v>
      </c>
      <c r="F315" s="2" t="s">
        <v>934</v>
      </c>
      <c r="G315" s="2" t="s">
        <v>935</v>
      </c>
      <c r="H315" s="4" t="s">
        <v>2162</v>
      </c>
      <c r="I315" s="2" t="s">
        <v>89</v>
      </c>
      <c r="J315" s="2" t="s">
        <v>12</v>
      </c>
      <c r="K315" s="4">
        <v>360</v>
      </c>
      <c r="L315" s="2" t="s">
        <v>6617</v>
      </c>
      <c r="M315" s="2" t="s">
        <v>934</v>
      </c>
      <c r="N315" s="2" t="s">
        <v>935</v>
      </c>
      <c r="O315" s="4" t="s">
        <v>22</v>
      </c>
      <c r="P315" s="4">
        <v>6</v>
      </c>
      <c r="Q315" s="37" t="s">
        <v>6755</v>
      </c>
      <c r="R315" s="4" t="s">
        <v>3567</v>
      </c>
      <c r="T315" s="4" t="s">
        <v>3567</v>
      </c>
      <c r="U315" s="4" t="s">
        <v>3567</v>
      </c>
      <c r="V315" s="2" t="s">
        <v>3567</v>
      </c>
      <c r="W315" s="2" t="s">
        <v>3567</v>
      </c>
      <c r="X315" s="2" t="s">
        <v>3567</v>
      </c>
      <c r="Y315" s="2" t="s">
        <v>3567</v>
      </c>
      <c r="Z315" s="57" t="s">
        <v>3567</v>
      </c>
      <c r="AA315" s="2" t="s">
        <v>3567</v>
      </c>
    </row>
    <row r="316" spans="1:27" ht="14.25" customHeight="1">
      <c r="A316" s="4">
        <v>315</v>
      </c>
      <c r="B316" s="2" t="s">
        <v>7020</v>
      </c>
      <c r="C316" s="2" t="str">
        <f t="shared" si="35"/>
        <v>JBT-250</v>
      </c>
      <c r="D316" s="4">
        <v>3</v>
      </c>
      <c r="E316" s="4" t="s">
        <v>17</v>
      </c>
      <c r="F316" s="2" t="s">
        <v>936</v>
      </c>
      <c r="G316" s="2" t="s">
        <v>937</v>
      </c>
      <c r="H316" s="4" t="s">
        <v>2201</v>
      </c>
      <c r="I316" s="2" t="s">
        <v>92</v>
      </c>
      <c r="J316" s="2" t="s">
        <v>12</v>
      </c>
      <c r="K316" s="4">
        <v>361</v>
      </c>
      <c r="L316" s="2" t="s">
        <v>6618</v>
      </c>
      <c r="M316" s="2" t="s">
        <v>936</v>
      </c>
      <c r="N316" s="2" t="s">
        <v>937</v>
      </c>
      <c r="O316" s="4" t="s">
        <v>17</v>
      </c>
      <c r="P316" s="4">
        <v>6</v>
      </c>
      <c r="Q316" s="37" t="s">
        <v>6756</v>
      </c>
      <c r="R316" s="4" t="s">
        <v>3567</v>
      </c>
      <c r="T316" s="4" t="s">
        <v>3567</v>
      </c>
      <c r="U316" s="4" t="s">
        <v>3567</v>
      </c>
      <c r="V316" s="2" t="s">
        <v>3567</v>
      </c>
      <c r="W316" s="2" t="s">
        <v>3567</v>
      </c>
      <c r="X316" s="2" t="s">
        <v>3567</v>
      </c>
      <c r="Y316" s="2" t="s">
        <v>3567</v>
      </c>
      <c r="Z316" s="57" t="s">
        <v>3567</v>
      </c>
      <c r="AA316" s="2" t="s">
        <v>3567</v>
      </c>
    </row>
    <row r="317" spans="1:27" ht="14.25" customHeight="1">
      <c r="A317" s="4">
        <v>316</v>
      </c>
      <c r="B317" s="2" t="s">
        <v>7020</v>
      </c>
      <c r="C317" s="2" t="str">
        <f t="shared" si="35"/>
        <v>JBT-251</v>
      </c>
      <c r="D317" s="4">
        <v>3</v>
      </c>
      <c r="E317" s="4" t="s">
        <v>17</v>
      </c>
      <c r="F317" s="2" t="s">
        <v>938</v>
      </c>
      <c r="G317" s="2" t="s">
        <v>939</v>
      </c>
      <c r="H317" s="4" t="s">
        <v>2162</v>
      </c>
      <c r="I317" s="2" t="s">
        <v>96</v>
      </c>
      <c r="J317" s="2" t="s">
        <v>12</v>
      </c>
      <c r="K317" s="4">
        <v>362</v>
      </c>
      <c r="L317" s="2" t="s">
        <v>6619</v>
      </c>
      <c r="M317" s="2" t="s">
        <v>938</v>
      </c>
      <c r="N317" s="2" t="s">
        <v>939</v>
      </c>
      <c r="O317" s="4" t="s">
        <v>17</v>
      </c>
      <c r="P317" s="4">
        <v>6</v>
      </c>
      <c r="Q317" s="37" t="s">
        <v>6757</v>
      </c>
      <c r="T317" s="4" t="s">
        <v>3567</v>
      </c>
      <c r="U317" s="4" t="s">
        <v>3567</v>
      </c>
      <c r="V317" s="2" t="s">
        <v>3567</v>
      </c>
      <c r="W317" s="2" t="s">
        <v>3567</v>
      </c>
      <c r="X317" s="2" t="s">
        <v>3567</v>
      </c>
      <c r="Y317" s="2" t="s">
        <v>3567</v>
      </c>
      <c r="Z317" s="57" t="s">
        <v>3567</v>
      </c>
    </row>
    <row r="318" spans="1:27" ht="14.25" customHeight="1">
      <c r="A318" s="4">
        <v>317</v>
      </c>
      <c r="B318" s="2" t="s">
        <v>7022</v>
      </c>
      <c r="C318" s="2" t="str">
        <f>"JBG-"&amp;(MID(C310,5,2)+1)</f>
        <v>JBG-43</v>
      </c>
      <c r="D318" s="4">
        <v>1</v>
      </c>
      <c r="E318" s="4" t="s">
        <v>942</v>
      </c>
      <c r="F318" s="2" t="s">
        <v>940</v>
      </c>
      <c r="G318" s="2" t="s">
        <v>5427</v>
      </c>
      <c r="H318" s="4" t="s">
        <v>7006</v>
      </c>
      <c r="I318" s="37" t="s">
        <v>328</v>
      </c>
      <c r="J318" s="37" t="s">
        <v>20</v>
      </c>
      <c r="K318" s="4">
        <v>362</v>
      </c>
      <c r="L318" s="37"/>
      <c r="M318" s="37" t="s">
        <v>940</v>
      </c>
      <c r="N318" s="37" t="s">
        <v>5427</v>
      </c>
      <c r="O318" s="37" t="s">
        <v>942</v>
      </c>
      <c r="P318" s="4">
        <f t="shared" ref="P318:P341" si="36">IF(LEN(Q318)&gt;0,LEN(Q318)-LEN(SUBSTITUTE(Q318,"/","")),"")</f>
        <v>3</v>
      </c>
      <c r="Q318" s="37" t="s">
        <v>6106</v>
      </c>
      <c r="R318" s="4">
        <v>1001</v>
      </c>
      <c r="S318" s="4"/>
      <c r="T318" s="2"/>
      <c r="U318" s="2"/>
      <c r="X318" s="57"/>
      <c r="Z318" s="2"/>
      <c r="AA318" s="2" t="s">
        <v>6378</v>
      </c>
    </row>
    <row r="319" spans="1:27" ht="14.25" customHeight="1">
      <c r="A319" s="4">
        <v>318</v>
      </c>
      <c r="I319" s="37" t="s">
        <v>331</v>
      </c>
      <c r="J319" s="37" t="s">
        <v>20</v>
      </c>
      <c r="K319" s="4">
        <v>362</v>
      </c>
      <c r="L319" s="37" t="s">
        <v>2093</v>
      </c>
      <c r="M319" s="37" t="s">
        <v>946</v>
      </c>
      <c r="N319" s="37" t="s">
        <v>947</v>
      </c>
      <c r="O319" s="37" t="s">
        <v>22</v>
      </c>
      <c r="P319" s="4">
        <f t="shared" si="36"/>
        <v>4</v>
      </c>
      <c r="Q319" s="37" t="s">
        <v>6107</v>
      </c>
      <c r="S319" s="4"/>
      <c r="T319" s="2"/>
      <c r="U319" s="2"/>
      <c r="X319" s="57"/>
      <c r="Z319" s="2"/>
    </row>
    <row r="320" spans="1:27" ht="14.25" customHeight="1">
      <c r="A320" s="4">
        <v>319</v>
      </c>
      <c r="B320" s="2" t="s">
        <v>7022</v>
      </c>
      <c r="C320" s="2" t="str">
        <f>"JBT-"&amp;(MID(C317,5,3)+1)</f>
        <v>JBT-252</v>
      </c>
      <c r="D320" s="4">
        <v>2</v>
      </c>
      <c r="E320" s="4" t="s">
        <v>22</v>
      </c>
      <c r="F320" s="2" t="s">
        <v>950</v>
      </c>
      <c r="G320" s="2" t="s">
        <v>5432</v>
      </c>
      <c r="H320" s="4" t="s">
        <v>2162</v>
      </c>
      <c r="I320" s="37" t="s">
        <v>335</v>
      </c>
      <c r="J320" s="37" t="s">
        <v>12</v>
      </c>
      <c r="K320" s="4">
        <v>362</v>
      </c>
      <c r="L320" s="37" t="s">
        <v>6769</v>
      </c>
      <c r="M320" s="37" t="s">
        <v>950</v>
      </c>
      <c r="N320" s="37" t="s">
        <v>5432</v>
      </c>
      <c r="O320" s="37" t="s">
        <v>22</v>
      </c>
      <c r="P320" s="4">
        <f t="shared" si="36"/>
        <v>5</v>
      </c>
      <c r="Q320" s="37" t="s">
        <v>6108</v>
      </c>
      <c r="S320" s="4"/>
      <c r="T320" s="2"/>
      <c r="U320" s="2"/>
      <c r="X320" s="57"/>
      <c r="Z320" s="2"/>
    </row>
    <row r="321" spans="1:26" ht="14.25" customHeight="1">
      <c r="A321" s="4">
        <v>320</v>
      </c>
      <c r="B321" s="2" t="s">
        <v>7022</v>
      </c>
      <c r="C321" s="2" t="str">
        <f>"JBT-"&amp;(MID(C320,5,3)+1)</f>
        <v>JBT-253</v>
      </c>
      <c r="D321" s="4">
        <v>2</v>
      </c>
      <c r="E321" s="4" t="s">
        <v>22</v>
      </c>
      <c r="F321" s="2" t="s">
        <v>952</v>
      </c>
      <c r="G321" s="2" t="s">
        <v>5434</v>
      </c>
      <c r="H321" s="4" t="s">
        <v>2162</v>
      </c>
      <c r="I321" s="37" t="s">
        <v>337</v>
      </c>
      <c r="J321" s="37" t="s">
        <v>12</v>
      </c>
      <c r="K321" s="4">
        <v>362</v>
      </c>
      <c r="L321" s="37" t="s">
        <v>1934</v>
      </c>
      <c r="M321" s="37" t="s">
        <v>952</v>
      </c>
      <c r="N321" s="37" t="s">
        <v>5434</v>
      </c>
      <c r="O321" s="37" t="s">
        <v>22</v>
      </c>
      <c r="P321" s="4">
        <f t="shared" si="36"/>
        <v>5</v>
      </c>
      <c r="Q321" s="37" t="s">
        <v>6109</v>
      </c>
      <c r="S321" s="4"/>
      <c r="T321" s="2"/>
      <c r="U321" s="2"/>
      <c r="X321" s="57"/>
      <c r="Z321" s="2"/>
    </row>
    <row r="322" spans="1:26" ht="14.25" customHeight="1">
      <c r="A322" s="4">
        <v>321</v>
      </c>
      <c r="B322" s="2" t="s">
        <v>7022</v>
      </c>
      <c r="C322" s="2" t="str">
        <f>"JBG-"&amp;(MID(C318,5,2)+1)</f>
        <v>JBG-44</v>
      </c>
      <c r="D322" s="4">
        <v>2</v>
      </c>
      <c r="E322" s="4" t="s">
        <v>71</v>
      </c>
      <c r="F322" s="2" t="s">
        <v>5435</v>
      </c>
      <c r="G322" s="2" t="s">
        <v>5436</v>
      </c>
      <c r="H322" s="4" t="s">
        <v>7006</v>
      </c>
      <c r="I322" s="37" t="s">
        <v>338</v>
      </c>
      <c r="J322" s="37" t="s">
        <v>20</v>
      </c>
      <c r="K322" s="4">
        <v>362</v>
      </c>
      <c r="L322" s="37" t="s">
        <v>2094</v>
      </c>
      <c r="M322" s="37" t="s">
        <v>5435</v>
      </c>
      <c r="N322" s="37" t="s">
        <v>5436</v>
      </c>
      <c r="O322" s="37" t="s">
        <v>71</v>
      </c>
      <c r="P322" s="4">
        <f t="shared" si="36"/>
        <v>5</v>
      </c>
      <c r="Q322" s="37" t="s">
        <v>6110</v>
      </c>
      <c r="S322" s="4"/>
      <c r="T322" s="2"/>
      <c r="U322" s="2"/>
      <c r="X322" s="57"/>
      <c r="Z322" s="2"/>
    </row>
    <row r="323" spans="1:26" ht="14.25" customHeight="1">
      <c r="A323" s="4">
        <v>322</v>
      </c>
      <c r="B323" s="2" t="s">
        <v>7022</v>
      </c>
      <c r="C323" s="2" t="str">
        <f t="shared" ref="C323:C327" si="37">"JBT-"&amp;(MID(C321,5,3)+1)</f>
        <v>JBT-254</v>
      </c>
      <c r="D323" s="4">
        <v>3</v>
      </c>
      <c r="E323" s="4" t="s">
        <v>17</v>
      </c>
      <c r="F323" s="2" t="s">
        <v>5439</v>
      </c>
      <c r="G323" s="2" t="s">
        <v>5440</v>
      </c>
      <c r="H323" s="4" t="s">
        <v>2201</v>
      </c>
      <c r="I323" s="37" t="s">
        <v>75</v>
      </c>
      <c r="J323" s="37" t="s">
        <v>12</v>
      </c>
      <c r="K323" s="4">
        <v>362</v>
      </c>
      <c r="L323" s="37" t="s">
        <v>1938</v>
      </c>
      <c r="M323" s="37" t="s">
        <v>5439</v>
      </c>
      <c r="N323" s="37" t="s">
        <v>5440</v>
      </c>
      <c r="O323" s="37" t="s">
        <v>17</v>
      </c>
      <c r="P323" s="4">
        <f t="shared" si="36"/>
        <v>6</v>
      </c>
      <c r="Q323" s="37" t="s">
        <v>6111</v>
      </c>
      <c r="S323" s="4"/>
      <c r="T323" s="2"/>
      <c r="U323" s="2"/>
      <c r="X323" s="57"/>
      <c r="Z323" s="2"/>
    </row>
    <row r="324" spans="1:26" ht="14.25" customHeight="1">
      <c r="A324" s="4">
        <v>323</v>
      </c>
      <c r="B324" s="2" t="s">
        <v>7022</v>
      </c>
      <c r="C324" s="2" t="str">
        <f>"JBT-"&amp;(MID(C323,5,3)+1)</f>
        <v>JBT-255</v>
      </c>
      <c r="D324" s="4">
        <v>3</v>
      </c>
      <c r="E324" s="4" t="s">
        <v>17</v>
      </c>
      <c r="F324" s="2" t="s">
        <v>5441</v>
      </c>
      <c r="G324" s="2" t="s">
        <v>5442</v>
      </c>
      <c r="H324" s="4" t="s">
        <v>2201</v>
      </c>
      <c r="I324" s="37" t="s">
        <v>76</v>
      </c>
      <c r="J324" s="37" t="s">
        <v>12</v>
      </c>
      <c r="K324" s="4">
        <v>362</v>
      </c>
      <c r="L324" s="37" t="s">
        <v>1939</v>
      </c>
      <c r="M324" s="37" t="s">
        <v>5441</v>
      </c>
      <c r="N324" s="37" t="s">
        <v>5442</v>
      </c>
      <c r="O324" s="37" t="s">
        <v>17</v>
      </c>
      <c r="P324" s="4">
        <f t="shared" si="36"/>
        <v>6</v>
      </c>
      <c r="Q324" s="37" t="s">
        <v>6112</v>
      </c>
      <c r="S324" s="4"/>
      <c r="T324" s="2"/>
      <c r="U324" s="2"/>
      <c r="X324" s="57"/>
      <c r="Z324" s="2"/>
    </row>
    <row r="325" spans="1:26" ht="14.25" customHeight="1">
      <c r="A325" s="4">
        <v>324</v>
      </c>
      <c r="B325" s="2" t="s">
        <v>7022</v>
      </c>
      <c r="C325" s="2" t="str">
        <f>"JBT-"&amp;(MID(C324,5,3)+1)</f>
        <v>JBT-256</v>
      </c>
      <c r="D325" s="4">
        <v>3</v>
      </c>
      <c r="E325" s="4" t="s">
        <v>17</v>
      </c>
      <c r="F325" s="2" t="s">
        <v>5443</v>
      </c>
      <c r="G325" s="2" t="s">
        <v>5444</v>
      </c>
      <c r="H325" s="4" t="s">
        <v>2162</v>
      </c>
      <c r="I325" s="37" t="s">
        <v>77</v>
      </c>
      <c r="J325" s="37" t="s">
        <v>12</v>
      </c>
      <c r="K325" s="4">
        <v>362</v>
      </c>
      <c r="L325" s="37" t="s">
        <v>1942</v>
      </c>
      <c r="M325" s="37" t="s">
        <v>5443</v>
      </c>
      <c r="N325" s="37" t="s">
        <v>5444</v>
      </c>
      <c r="O325" s="37" t="s">
        <v>17</v>
      </c>
      <c r="P325" s="4">
        <f t="shared" si="36"/>
        <v>6</v>
      </c>
      <c r="Q325" s="37" t="s">
        <v>6113</v>
      </c>
      <c r="S325" s="4"/>
      <c r="T325" s="2"/>
      <c r="U325" s="2"/>
      <c r="X325" s="57"/>
      <c r="Z325" s="2"/>
    </row>
    <row r="326" spans="1:26" ht="14.25" customHeight="1">
      <c r="A326" s="4">
        <v>325</v>
      </c>
      <c r="I326" s="37" t="s">
        <v>343</v>
      </c>
      <c r="J326" s="37" t="s">
        <v>20</v>
      </c>
      <c r="K326" s="4">
        <v>362</v>
      </c>
      <c r="L326" s="37" t="s">
        <v>2095</v>
      </c>
      <c r="M326" s="37" t="s">
        <v>5445</v>
      </c>
      <c r="N326" s="37" t="s">
        <v>5446</v>
      </c>
      <c r="O326" s="37" t="s">
        <v>17</v>
      </c>
      <c r="P326" s="4">
        <f t="shared" si="36"/>
        <v>5</v>
      </c>
      <c r="Q326" s="37" t="s">
        <v>6114</v>
      </c>
      <c r="S326" s="4"/>
      <c r="T326" s="2"/>
      <c r="U326" s="2"/>
      <c r="X326" s="57"/>
      <c r="Z326" s="2"/>
    </row>
    <row r="327" spans="1:26" ht="14.25" customHeight="1">
      <c r="A327" s="4">
        <v>326</v>
      </c>
      <c r="B327" s="2" t="s">
        <v>7022</v>
      </c>
      <c r="C327" s="2" t="str">
        <f t="shared" si="37"/>
        <v>JBT-257</v>
      </c>
      <c r="D327" s="4">
        <v>2</v>
      </c>
      <c r="E327" s="4" t="s">
        <v>22</v>
      </c>
      <c r="F327" s="2" t="s">
        <v>1371</v>
      </c>
      <c r="G327" s="2" t="s">
        <v>1372</v>
      </c>
      <c r="H327" s="4" t="s">
        <v>2162</v>
      </c>
      <c r="I327" s="37" t="s">
        <v>80</v>
      </c>
      <c r="J327" s="37" t="s">
        <v>12</v>
      </c>
      <c r="K327" s="4">
        <v>362</v>
      </c>
      <c r="L327" s="37" t="s">
        <v>1943</v>
      </c>
      <c r="M327" s="37" t="s">
        <v>1371</v>
      </c>
      <c r="N327" s="37" t="s">
        <v>1372</v>
      </c>
      <c r="O327" s="37" t="s">
        <v>22</v>
      </c>
      <c r="P327" s="4">
        <f t="shared" si="36"/>
        <v>6</v>
      </c>
      <c r="Q327" s="37" t="s">
        <v>6115</v>
      </c>
      <c r="S327" s="4"/>
      <c r="T327" s="2"/>
      <c r="U327" s="2"/>
      <c r="X327" s="57"/>
      <c r="Z327" s="2"/>
    </row>
    <row r="328" spans="1:26" ht="14.25" customHeight="1">
      <c r="A328" s="4">
        <v>327</v>
      </c>
      <c r="B328" s="2" t="s">
        <v>7022</v>
      </c>
      <c r="C328" s="2" t="str">
        <f>"JBT-"&amp;(MID(C327,5,3)+1)</f>
        <v>JBT-258</v>
      </c>
      <c r="D328" s="4">
        <v>2</v>
      </c>
      <c r="E328" s="4" t="s">
        <v>17</v>
      </c>
      <c r="F328" s="2" t="s">
        <v>1373</v>
      </c>
      <c r="G328" s="2" t="s">
        <v>1374</v>
      </c>
      <c r="H328" s="4" t="s">
        <v>2146</v>
      </c>
      <c r="I328" s="37" t="s">
        <v>82</v>
      </c>
      <c r="J328" s="37" t="s">
        <v>12</v>
      </c>
      <c r="K328" s="4">
        <v>362</v>
      </c>
      <c r="L328" s="37" t="s">
        <v>1947</v>
      </c>
      <c r="M328" s="37" t="s">
        <v>1373</v>
      </c>
      <c r="N328" s="37" t="s">
        <v>1374</v>
      </c>
      <c r="O328" s="37" t="s">
        <v>17</v>
      </c>
      <c r="P328" s="4">
        <f t="shared" si="36"/>
        <v>6</v>
      </c>
      <c r="Q328" s="37" t="s">
        <v>6116</v>
      </c>
      <c r="S328" s="4"/>
      <c r="T328" s="2"/>
      <c r="U328" s="2"/>
      <c r="X328" s="57"/>
      <c r="Z328" s="2"/>
    </row>
    <row r="329" spans="1:26" ht="14.25" customHeight="1">
      <c r="A329" s="4">
        <v>328</v>
      </c>
      <c r="B329" s="2" t="s">
        <v>7022</v>
      </c>
      <c r="C329" s="2" t="str">
        <f t="shared" ref="C329:C330" si="38">"JBT-"&amp;(MID(C328,5,3)+1)</f>
        <v>JBT-259</v>
      </c>
      <c r="D329" s="4">
        <v>2</v>
      </c>
      <c r="E329" s="4" t="s">
        <v>17</v>
      </c>
      <c r="F329" s="2" t="s">
        <v>1375</v>
      </c>
      <c r="G329" s="2" t="s">
        <v>1376</v>
      </c>
      <c r="H329" s="4" t="s">
        <v>2162</v>
      </c>
      <c r="I329" s="37" t="s">
        <v>85</v>
      </c>
      <c r="J329" s="37" t="s">
        <v>12</v>
      </c>
      <c r="K329" s="4">
        <v>362</v>
      </c>
      <c r="L329" s="37" t="s">
        <v>1951</v>
      </c>
      <c r="M329" s="37" t="s">
        <v>1375</v>
      </c>
      <c r="N329" s="37" t="s">
        <v>1376</v>
      </c>
      <c r="O329" s="37" t="s">
        <v>17</v>
      </c>
      <c r="P329" s="4">
        <f t="shared" si="36"/>
        <v>6</v>
      </c>
      <c r="Q329" s="37" t="s">
        <v>6117</v>
      </c>
      <c r="S329" s="4"/>
      <c r="T329" s="2"/>
      <c r="U329" s="2"/>
      <c r="X329" s="57"/>
      <c r="Z329" s="2"/>
    </row>
    <row r="330" spans="1:26" ht="14.25" customHeight="1">
      <c r="A330" s="4">
        <v>329</v>
      </c>
      <c r="B330" s="2" t="s">
        <v>7022</v>
      </c>
      <c r="C330" s="2" t="str">
        <f t="shared" si="38"/>
        <v>JBT-260</v>
      </c>
      <c r="D330" s="4">
        <v>2</v>
      </c>
      <c r="E330" s="4" t="s">
        <v>22</v>
      </c>
      <c r="F330" s="2" t="s">
        <v>1377</v>
      </c>
      <c r="G330" s="2" t="s">
        <v>1378</v>
      </c>
      <c r="H330" s="4" t="s">
        <v>2162</v>
      </c>
      <c r="I330" s="37" t="s">
        <v>89</v>
      </c>
      <c r="J330" s="37" t="s">
        <v>12</v>
      </c>
      <c r="K330" s="4">
        <v>362</v>
      </c>
      <c r="L330" s="37" t="s">
        <v>1952</v>
      </c>
      <c r="M330" s="37" t="s">
        <v>1377</v>
      </c>
      <c r="N330" s="37" t="s">
        <v>1378</v>
      </c>
      <c r="O330" s="37" t="s">
        <v>22</v>
      </c>
      <c r="P330" s="4">
        <f t="shared" si="36"/>
        <v>6</v>
      </c>
      <c r="Q330" s="37" t="s">
        <v>6118</v>
      </c>
      <c r="S330" s="4"/>
      <c r="T330" s="2"/>
      <c r="U330" s="2"/>
      <c r="X330" s="57"/>
      <c r="Z330" s="2"/>
    </row>
    <row r="331" spans="1:26" ht="14.25" customHeight="1">
      <c r="A331" s="4">
        <v>330</v>
      </c>
      <c r="I331" s="37" t="s">
        <v>96</v>
      </c>
      <c r="J331" s="37" t="s">
        <v>12</v>
      </c>
      <c r="K331" s="4">
        <v>362</v>
      </c>
      <c r="L331" s="37" t="s">
        <v>1953</v>
      </c>
      <c r="M331" s="37" t="s">
        <v>1379</v>
      </c>
      <c r="N331" s="37" t="s">
        <v>1380</v>
      </c>
      <c r="O331" s="37" t="s">
        <v>22</v>
      </c>
      <c r="P331" s="4">
        <f t="shared" si="36"/>
        <v>6</v>
      </c>
      <c r="Q331" s="37" t="s">
        <v>6119</v>
      </c>
      <c r="S331" s="4"/>
      <c r="T331" s="2"/>
      <c r="U331" s="2"/>
      <c r="X331" s="57"/>
      <c r="Z331" s="2"/>
    </row>
    <row r="332" spans="1:26" ht="14.25" customHeight="1">
      <c r="A332" s="4">
        <v>331</v>
      </c>
      <c r="I332" s="37" t="s">
        <v>344</v>
      </c>
      <c r="J332" s="37" t="s">
        <v>20</v>
      </c>
      <c r="K332" s="4">
        <v>362</v>
      </c>
      <c r="L332" s="37"/>
      <c r="M332" s="37" t="s">
        <v>5447</v>
      </c>
      <c r="N332" s="37" t="s">
        <v>5448</v>
      </c>
      <c r="O332" s="37" t="s">
        <v>17</v>
      </c>
      <c r="P332" s="4">
        <f t="shared" si="36"/>
        <v>4</v>
      </c>
      <c r="Q332" s="37" t="s">
        <v>6120</v>
      </c>
      <c r="S332" s="4"/>
      <c r="T332" s="2"/>
      <c r="U332" s="2"/>
      <c r="X332" s="57"/>
      <c r="Z332" s="2"/>
    </row>
    <row r="333" spans="1:26" ht="14.25" customHeight="1">
      <c r="A333" s="4">
        <v>332</v>
      </c>
      <c r="I333" s="37" t="s">
        <v>349</v>
      </c>
      <c r="J333" s="37" t="s">
        <v>20</v>
      </c>
      <c r="K333" s="4">
        <v>362</v>
      </c>
      <c r="L333" s="37" t="s">
        <v>2096</v>
      </c>
      <c r="M333" s="37" t="s">
        <v>5453</v>
      </c>
      <c r="N333" s="37" t="s">
        <v>5454</v>
      </c>
      <c r="O333" s="37" t="s">
        <v>17</v>
      </c>
      <c r="P333" s="4">
        <f t="shared" si="36"/>
        <v>5</v>
      </c>
      <c r="Q333" s="37" t="s">
        <v>6121</v>
      </c>
      <c r="S333" s="4"/>
      <c r="T333" s="2"/>
      <c r="U333" s="2"/>
      <c r="X333" s="57"/>
      <c r="Z333" s="2"/>
    </row>
    <row r="334" spans="1:26" ht="14.25" customHeight="1">
      <c r="A334" s="4">
        <v>333</v>
      </c>
      <c r="B334" s="2" t="s">
        <v>7022</v>
      </c>
      <c r="C334" s="2" t="str">
        <f>"JBT-"&amp;(MID(C330,5,3)+1)</f>
        <v>JBT-261</v>
      </c>
      <c r="D334" s="4">
        <v>2</v>
      </c>
      <c r="E334" s="4" t="s">
        <v>17</v>
      </c>
      <c r="F334" s="2" t="s">
        <v>5458</v>
      </c>
      <c r="G334" s="2" t="s">
        <v>5459</v>
      </c>
      <c r="H334" s="4" t="s">
        <v>2162</v>
      </c>
      <c r="I334" s="37" t="s">
        <v>80</v>
      </c>
      <c r="J334" s="37" t="s">
        <v>12</v>
      </c>
      <c r="K334" s="4">
        <v>362</v>
      </c>
      <c r="L334" s="37" t="s">
        <v>1958</v>
      </c>
      <c r="M334" s="37" t="s">
        <v>5458</v>
      </c>
      <c r="N334" s="37" t="s">
        <v>5459</v>
      </c>
      <c r="O334" s="37" t="s">
        <v>17</v>
      </c>
      <c r="P334" s="4">
        <f t="shared" si="36"/>
        <v>6</v>
      </c>
      <c r="Q334" s="37" t="s">
        <v>6122</v>
      </c>
      <c r="S334" s="4"/>
      <c r="T334" s="2"/>
      <c r="U334" s="2"/>
      <c r="X334" s="57"/>
      <c r="Z334" s="2"/>
    </row>
    <row r="335" spans="1:26" ht="14.25" customHeight="1">
      <c r="A335" s="4">
        <v>334</v>
      </c>
      <c r="B335" s="2" t="s">
        <v>7022</v>
      </c>
      <c r="C335" s="2" t="str">
        <f t="shared" ref="C335:C341" si="39">"JBT-"&amp;(MID(C334,5,3)+1)</f>
        <v>JBT-262</v>
      </c>
      <c r="D335" s="4">
        <v>2</v>
      </c>
      <c r="E335" s="4" t="s">
        <v>17</v>
      </c>
      <c r="F335" s="2" t="s">
        <v>5460</v>
      </c>
      <c r="G335" s="2" t="s">
        <v>5461</v>
      </c>
      <c r="H335" s="4" t="s">
        <v>2162</v>
      </c>
      <c r="I335" s="37" t="s">
        <v>85</v>
      </c>
      <c r="J335" s="37" t="s">
        <v>12</v>
      </c>
      <c r="K335" s="4">
        <v>362</v>
      </c>
      <c r="L335" s="37" t="s">
        <v>1960</v>
      </c>
      <c r="M335" s="37" t="s">
        <v>5460</v>
      </c>
      <c r="N335" s="37" t="s">
        <v>5461</v>
      </c>
      <c r="O335" s="37" t="s">
        <v>17</v>
      </c>
      <c r="P335" s="4">
        <f t="shared" si="36"/>
        <v>6</v>
      </c>
      <c r="Q335" s="37" t="s">
        <v>6123</v>
      </c>
      <c r="S335" s="4"/>
      <c r="T335" s="2"/>
      <c r="U335" s="2"/>
      <c r="X335" s="57"/>
      <c r="Z335" s="2"/>
    </row>
    <row r="336" spans="1:26" ht="14.25" customHeight="1">
      <c r="A336" s="4">
        <v>335</v>
      </c>
      <c r="I336" s="37" t="s">
        <v>351</v>
      </c>
      <c r="J336" s="37" t="s">
        <v>20</v>
      </c>
      <c r="K336" s="4">
        <v>362</v>
      </c>
      <c r="L336" s="37" t="s">
        <v>2097</v>
      </c>
      <c r="M336" s="37" t="s">
        <v>5462</v>
      </c>
      <c r="N336" s="37" t="s">
        <v>5463</v>
      </c>
      <c r="O336" s="37" t="s">
        <v>17</v>
      </c>
      <c r="P336" s="4">
        <f t="shared" si="36"/>
        <v>5</v>
      </c>
      <c r="Q336" s="37" t="s">
        <v>6124</v>
      </c>
      <c r="S336" s="4"/>
      <c r="T336" s="2"/>
      <c r="U336" s="2"/>
      <c r="X336" s="57"/>
      <c r="Z336" s="2"/>
    </row>
    <row r="337" spans="1:27" ht="14.25" customHeight="1">
      <c r="A337" s="4">
        <v>336</v>
      </c>
      <c r="B337" s="2" t="s">
        <v>7022</v>
      </c>
      <c r="C337" s="2" t="str">
        <f>"JBT-"&amp;(MID(C335,5,3)+1)</f>
        <v>JBT-263</v>
      </c>
      <c r="D337" s="4">
        <v>2</v>
      </c>
      <c r="E337" s="4" t="s">
        <v>17</v>
      </c>
      <c r="F337" s="2" t="s">
        <v>5467</v>
      </c>
      <c r="G337" s="2" t="s">
        <v>5468</v>
      </c>
      <c r="H337" s="4" t="s">
        <v>2162</v>
      </c>
      <c r="I337" s="37" t="s">
        <v>80</v>
      </c>
      <c r="J337" s="37" t="s">
        <v>12</v>
      </c>
      <c r="K337" s="4">
        <v>362</v>
      </c>
      <c r="L337" s="37" t="s">
        <v>1962</v>
      </c>
      <c r="M337" s="37" t="s">
        <v>5467</v>
      </c>
      <c r="N337" s="37" t="s">
        <v>5468</v>
      </c>
      <c r="O337" s="37" t="s">
        <v>17</v>
      </c>
      <c r="P337" s="4">
        <f t="shared" si="36"/>
        <v>6</v>
      </c>
      <c r="Q337" s="37" t="s">
        <v>6125</v>
      </c>
      <c r="S337" s="4"/>
      <c r="T337" s="2"/>
      <c r="U337" s="2"/>
      <c r="X337" s="57"/>
      <c r="Z337" s="2"/>
    </row>
    <row r="338" spans="1:27" ht="14.25" customHeight="1">
      <c r="A338" s="4">
        <v>337</v>
      </c>
      <c r="B338" s="2" t="s">
        <v>7022</v>
      </c>
      <c r="C338" s="2" t="str">
        <f t="shared" si="39"/>
        <v>JBT-264</v>
      </c>
      <c r="D338" s="4">
        <v>2</v>
      </c>
      <c r="E338" s="4" t="s">
        <v>17</v>
      </c>
      <c r="F338" s="2" t="s">
        <v>5469</v>
      </c>
      <c r="G338" s="2" t="s">
        <v>5470</v>
      </c>
      <c r="H338" s="4" t="s">
        <v>2162</v>
      </c>
      <c r="I338" s="37" t="s">
        <v>85</v>
      </c>
      <c r="J338" s="37" t="s">
        <v>12</v>
      </c>
      <c r="K338" s="4">
        <v>362</v>
      </c>
      <c r="L338" s="37" t="s">
        <v>1964</v>
      </c>
      <c r="M338" s="37" t="s">
        <v>5469</v>
      </c>
      <c r="N338" s="37" t="s">
        <v>5470</v>
      </c>
      <c r="O338" s="37" t="s">
        <v>17</v>
      </c>
      <c r="P338" s="4">
        <f t="shared" si="36"/>
        <v>6</v>
      </c>
      <c r="Q338" s="37" t="s">
        <v>6126</v>
      </c>
      <c r="S338" s="4"/>
      <c r="T338" s="2"/>
      <c r="U338" s="2"/>
      <c r="X338" s="57"/>
      <c r="Z338" s="2"/>
    </row>
    <row r="339" spans="1:27" ht="14.25" customHeight="1">
      <c r="A339" s="4">
        <v>338</v>
      </c>
      <c r="I339" s="37" t="s">
        <v>966</v>
      </c>
      <c r="J339" s="37" t="s">
        <v>20</v>
      </c>
      <c r="K339" s="4">
        <v>362</v>
      </c>
      <c r="L339" s="37" t="s">
        <v>2098</v>
      </c>
      <c r="M339" s="37" t="s">
        <v>5471</v>
      </c>
      <c r="N339" s="37" t="s">
        <v>5472</v>
      </c>
      <c r="O339" s="37" t="s">
        <v>17</v>
      </c>
      <c r="P339" s="4">
        <f t="shared" si="36"/>
        <v>5</v>
      </c>
      <c r="Q339" s="37" t="s">
        <v>6127</v>
      </c>
      <c r="S339" s="4"/>
      <c r="T339" s="2"/>
      <c r="U339" s="2"/>
      <c r="X339" s="57"/>
      <c r="Z339" s="2"/>
    </row>
    <row r="340" spans="1:27" ht="14.25" customHeight="1">
      <c r="A340" s="4">
        <v>339</v>
      </c>
      <c r="B340" s="2" t="s">
        <v>7022</v>
      </c>
      <c r="C340" s="2" t="str">
        <f>"JBT-"&amp;(MID(C338,5,3)+1)</f>
        <v>JBT-265</v>
      </c>
      <c r="D340" s="4">
        <v>2</v>
      </c>
      <c r="E340" s="4" t="s">
        <v>17</v>
      </c>
      <c r="F340" s="2" t="s">
        <v>5476</v>
      </c>
      <c r="G340" s="2" t="s">
        <v>5477</v>
      </c>
      <c r="H340" s="4" t="s">
        <v>2162</v>
      </c>
      <c r="I340" s="37" t="s">
        <v>80</v>
      </c>
      <c r="J340" s="37" t="s">
        <v>12</v>
      </c>
      <c r="K340" s="4">
        <v>362</v>
      </c>
      <c r="L340" s="37" t="s">
        <v>1966</v>
      </c>
      <c r="M340" s="37" t="s">
        <v>5476</v>
      </c>
      <c r="N340" s="37" t="s">
        <v>5477</v>
      </c>
      <c r="O340" s="37" t="s">
        <v>17</v>
      </c>
      <c r="P340" s="4">
        <f t="shared" si="36"/>
        <v>6</v>
      </c>
      <c r="Q340" s="37" t="s">
        <v>6128</v>
      </c>
      <c r="S340" s="4"/>
      <c r="T340" s="2"/>
      <c r="U340" s="2"/>
      <c r="X340" s="57"/>
      <c r="Z340" s="2"/>
    </row>
    <row r="341" spans="1:27" ht="14.25" customHeight="1">
      <c r="A341" s="4">
        <v>340</v>
      </c>
      <c r="B341" s="2" t="s">
        <v>7022</v>
      </c>
      <c r="C341" s="2" t="str">
        <f t="shared" si="39"/>
        <v>JBT-266</v>
      </c>
      <c r="D341" s="4">
        <v>2</v>
      </c>
      <c r="E341" s="4" t="s">
        <v>17</v>
      </c>
      <c r="F341" s="2" t="s">
        <v>5478</v>
      </c>
      <c r="G341" s="2" t="s">
        <v>1393</v>
      </c>
      <c r="H341" s="4" t="s">
        <v>2162</v>
      </c>
      <c r="I341" s="37" t="s">
        <v>85</v>
      </c>
      <c r="J341" s="37" t="s">
        <v>12</v>
      </c>
      <c r="K341" s="4">
        <v>362</v>
      </c>
      <c r="L341" s="37" t="s">
        <v>1968</v>
      </c>
      <c r="M341" s="37" t="s">
        <v>5478</v>
      </c>
      <c r="N341" s="37" t="s">
        <v>1393</v>
      </c>
      <c r="O341" s="37" t="s">
        <v>17</v>
      </c>
      <c r="P341" s="4">
        <f t="shared" si="36"/>
        <v>6</v>
      </c>
      <c r="Q341" s="37" t="s">
        <v>6129</v>
      </c>
      <c r="S341" s="4"/>
      <c r="T341" s="2"/>
      <c r="U341" s="2"/>
      <c r="X341" s="57"/>
      <c r="Z341" s="2"/>
    </row>
    <row r="342" spans="1:27" ht="14.25" customHeight="1">
      <c r="A342" s="4">
        <v>363</v>
      </c>
      <c r="B342" s="2" t="s">
        <v>7022</v>
      </c>
      <c r="C342" s="2" t="str">
        <f>"JBT-"&amp;(MID(C394,5,3)+1)</f>
        <v>JBT-281</v>
      </c>
      <c r="D342" s="4">
        <v>3</v>
      </c>
      <c r="E342" s="4" t="s">
        <v>17</v>
      </c>
      <c r="F342" s="2" t="s">
        <v>2232</v>
      </c>
      <c r="G342" s="2" t="s">
        <v>2234</v>
      </c>
      <c r="H342" s="4" t="s">
        <v>2211</v>
      </c>
      <c r="K342" s="56"/>
      <c r="R342" s="4">
        <v>1150</v>
      </c>
      <c r="S342" s="2" t="s">
        <v>3921</v>
      </c>
      <c r="T342" s="4" t="s">
        <v>17</v>
      </c>
      <c r="U342" s="4">
        <v>1</v>
      </c>
      <c r="V342" s="2" t="s">
        <v>2231</v>
      </c>
      <c r="W342" s="2" t="s">
        <v>2232</v>
      </c>
      <c r="X342" s="2" t="s">
        <v>2233</v>
      </c>
      <c r="Y342" s="2" t="s">
        <v>2234</v>
      </c>
      <c r="Z342" s="57" t="s">
        <v>2211</v>
      </c>
      <c r="AA342" s="2" t="s">
        <v>6384</v>
      </c>
    </row>
    <row r="343" spans="1:27" ht="14.25" customHeight="1">
      <c r="A343" s="4">
        <v>364</v>
      </c>
      <c r="B343" s="2" t="s">
        <v>7022</v>
      </c>
      <c r="C343" s="2" t="str">
        <f>"JBG-"&amp;(MID(C384,5,2)+1)</f>
        <v>JBG-47</v>
      </c>
      <c r="D343" s="4">
        <v>2</v>
      </c>
      <c r="E343" s="4" t="s">
        <v>71</v>
      </c>
      <c r="F343" s="2" t="s">
        <v>1495</v>
      </c>
      <c r="G343" s="2" t="s">
        <v>5681</v>
      </c>
      <c r="H343" s="4" t="s">
        <v>7006</v>
      </c>
      <c r="I343" s="2" t="s">
        <v>1494</v>
      </c>
      <c r="J343" s="2" t="s">
        <v>20</v>
      </c>
      <c r="K343" s="4">
        <v>499</v>
      </c>
      <c r="L343" s="2" t="s">
        <v>2107</v>
      </c>
      <c r="M343" s="2" t="s">
        <v>5680</v>
      </c>
      <c r="N343" s="2" t="s">
        <v>5681</v>
      </c>
      <c r="O343" s="4" t="s">
        <v>71</v>
      </c>
      <c r="P343" s="4">
        <v>5</v>
      </c>
      <c r="Q343" s="37" t="s">
        <v>6199</v>
      </c>
      <c r="R343" s="4" t="s">
        <v>3567</v>
      </c>
      <c r="T343" s="4" t="s">
        <v>3567</v>
      </c>
      <c r="U343" s="4" t="s">
        <v>3567</v>
      </c>
      <c r="V343" s="2" t="s">
        <v>3567</v>
      </c>
      <c r="W343" s="2" t="s">
        <v>3567</v>
      </c>
      <c r="X343" s="2" t="s">
        <v>3567</v>
      </c>
      <c r="Y343" s="2" t="s">
        <v>3567</v>
      </c>
      <c r="Z343" s="57" t="s">
        <v>3567</v>
      </c>
      <c r="AA343" s="2" t="s">
        <v>3567</v>
      </c>
    </row>
    <row r="344" spans="1:27" ht="14.25" customHeight="1">
      <c r="A344" s="4">
        <v>365</v>
      </c>
      <c r="B344" s="2" t="s">
        <v>7022</v>
      </c>
      <c r="C344" s="2" t="str">
        <f>"JBT-"&amp;(MID(C342,5,3)+1)</f>
        <v>JBT-282</v>
      </c>
      <c r="D344" s="4">
        <v>3</v>
      </c>
      <c r="E344" s="4" t="s">
        <v>17</v>
      </c>
      <c r="F344" s="2" t="s">
        <v>2240</v>
      </c>
      <c r="G344" s="2" t="s">
        <v>2242</v>
      </c>
      <c r="H344" s="4" t="s">
        <v>2211</v>
      </c>
      <c r="K344" s="56"/>
      <c r="R344" s="4">
        <v>1170</v>
      </c>
      <c r="S344" s="2" t="s">
        <v>3924</v>
      </c>
      <c r="T344" s="4" t="s">
        <v>17</v>
      </c>
      <c r="U344" s="4">
        <v>1</v>
      </c>
      <c r="V344" s="2" t="s">
        <v>2239</v>
      </c>
      <c r="W344" s="2" t="s">
        <v>2240</v>
      </c>
      <c r="X344" s="2" t="s">
        <v>2241</v>
      </c>
      <c r="Y344" s="2" t="s">
        <v>2242</v>
      </c>
      <c r="Z344" s="57" t="s">
        <v>2211</v>
      </c>
      <c r="AA344" s="2" t="s">
        <v>6385</v>
      </c>
    </row>
    <row r="345" spans="1:27" ht="14.25" customHeight="1">
      <c r="A345" s="4">
        <v>366</v>
      </c>
      <c r="B345" s="2" t="s">
        <v>7022</v>
      </c>
      <c r="C345" s="2" t="str">
        <f>"JBT-"&amp;(MID(C344,5,3)+1)</f>
        <v>JBT-283</v>
      </c>
      <c r="D345" s="4">
        <v>3</v>
      </c>
      <c r="E345" s="4" t="s">
        <v>17</v>
      </c>
      <c r="F345" s="2" t="s">
        <v>1499</v>
      </c>
      <c r="G345" s="2" t="s">
        <v>5685</v>
      </c>
      <c r="H345" s="4" t="s">
        <v>6914</v>
      </c>
      <c r="I345" s="2" t="s">
        <v>80</v>
      </c>
      <c r="J345" s="2" t="s">
        <v>12</v>
      </c>
      <c r="K345" s="4">
        <v>501</v>
      </c>
      <c r="L345" s="2" t="s">
        <v>2001</v>
      </c>
      <c r="M345" s="2" t="s">
        <v>5684</v>
      </c>
      <c r="N345" s="2" t="s">
        <v>5685</v>
      </c>
      <c r="O345" s="4" t="s">
        <v>22</v>
      </c>
      <c r="P345" s="4">
        <v>6</v>
      </c>
      <c r="Q345" s="37" t="s">
        <v>6200</v>
      </c>
      <c r="R345" s="4" t="s">
        <v>3567</v>
      </c>
      <c r="T345" s="4" t="s">
        <v>3567</v>
      </c>
      <c r="U345" s="4" t="s">
        <v>3567</v>
      </c>
      <c r="V345" s="2" t="s">
        <v>3567</v>
      </c>
      <c r="W345" s="2" t="s">
        <v>3567</v>
      </c>
      <c r="X345" s="2" t="s">
        <v>3567</v>
      </c>
      <c r="Y345" s="2" t="s">
        <v>3567</v>
      </c>
      <c r="Z345" s="57" t="s">
        <v>3567</v>
      </c>
      <c r="AA345" s="2" t="s">
        <v>3567</v>
      </c>
    </row>
    <row r="346" spans="1:27" ht="14.25" customHeight="1">
      <c r="A346" s="4">
        <v>367</v>
      </c>
      <c r="B346" s="2" t="s">
        <v>7022</v>
      </c>
      <c r="C346" s="2" t="str">
        <f>"JBT-"&amp;(MID(C345,5,3)+1)</f>
        <v>JBT-284</v>
      </c>
      <c r="D346" s="4">
        <v>3</v>
      </c>
      <c r="E346" s="4" t="s">
        <v>17</v>
      </c>
      <c r="F346" s="2" t="s">
        <v>2245</v>
      </c>
      <c r="G346" s="2" t="s">
        <v>2247</v>
      </c>
      <c r="H346" s="4" t="s">
        <v>2138</v>
      </c>
      <c r="K346" s="56"/>
      <c r="R346" s="4">
        <v>1180</v>
      </c>
      <c r="S346" s="2" t="s">
        <v>3928</v>
      </c>
      <c r="T346" s="4" t="s">
        <v>17</v>
      </c>
      <c r="U346" s="4">
        <v>1</v>
      </c>
      <c r="V346" s="2" t="s">
        <v>2244</v>
      </c>
      <c r="W346" s="2" t="s">
        <v>2245</v>
      </c>
      <c r="X346" s="2" t="s">
        <v>2246</v>
      </c>
      <c r="Y346" s="2" t="s">
        <v>2247</v>
      </c>
      <c r="Z346" s="57" t="s">
        <v>2138</v>
      </c>
      <c r="AA346" s="2" t="s">
        <v>6386</v>
      </c>
    </row>
    <row r="347" spans="1:27" ht="14.25" customHeight="1">
      <c r="A347" s="4">
        <v>368</v>
      </c>
      <c r="B347" s="2" t="s">
        <v>7022</v>
      </c>
      <c r="C347" s="2" t="str">
        <f t="shared" ref="C347:C352" si="40">"JBT-"&amp;(MID(C346,5,3)+1)</f>
        <v>JBT-285</v>
      </c>
      <c r="D347" s="4">
        <v>3</v>
      </c>
      <c r="E347" s="4" t="s">
        <v>17</v>
      </c>
      <c r="F347" s="2" t="s">
        <v>1501</v>
      </c>
      <c r="G347" s="2" t="s">
        <v>5687</v>
      </c>
      <c r="H347" s="4" t="s">
        <v>2146</v>
      </c>
      <c r="I347" s="2" t="s">
        <v>82</v>
      </c>
      <c r="J347" s="2" t="s">
        <v>12</v>
      </c>
      <c r="K347" s="4">
        <v>502</v>
      </c>
      <c r="L347" s="2" t="s">
        <v>2004</v>
      </c>
      <c r="M347" s="2" t="s">
        <v>5686</v>
      </c>
      <c r="N347" s="2" t="s">
        <v>5687</v>
      </c>
      <c r="O347" s="4" t="s">
        <v>17</v>
      </c>
      <c r="P347" s="4">
        <v>6</v>
      </c>
      <c r="Q347" s="37" t="s">
        <v>6201</v>
      </c>
      <c r="R347" s="4" t="s">
        <v>3567</v>
      </c>
      <c r="T347" s="4" t="s">
        <v>3567</v>
      </c>
      <c r="U347" s="4" t="s">
        <v>3567</v>
      </c>
      <c r="V347" s="2" t="s">
        <v>3567</v>
      </c>
      <c r="W347" s="2" t="s">
        <v>3567</v>
      </c>
      <c r="X347" s="2" t="s">
        <v>3567</v>
      </c>
      <c r="Y347" s="2" t="s">
        <v>3567</v>
      </c>
      <c r="Z347" s="57" t="s">
        <v>3567</v>
      </c>
      <c r="AA347" s="2" t="s">
        <v>3567</v>
      </c>
    </row>
    <row r="348" spans="1:27" ht="14.25" customHeight="1">
      <c r="A348" s="4">
        <v>369</v>
      </c>
      <c r="B348" s="2" t="s">
        <v>7022</v>
      </c>
      <c r="C348" s="2" t="str">
        <f>C347&amp;"-1"</f>
        <v>JBT-285-1</v>
      </c>
      <c r="D348" s="4">
        <v>4</v>
      </c>
      <c r="E348" s="4" t="s">
        <v>17</v>
      </c>
      <c r="F348" s="2" t="s">
        <v>2250</v>
      </c>
      <c r="G348" s="2" t="s">
        <v>2252</v>
      </c>
      <c r="H348" s="4" t="s">
        <v>2162</v>
      </c>
      <c r="K348" s="56"/>
      <c r="R348" s="4">
        <v>1190</v>
      </c>
      <c r="S348" s="2" t="s">
        <v>4809</v>
      </c>
      <c r="T348" s="4" t="s">
        <v>17</v>
      </c>
      <c r="U348" s="4">
        <v>1</v>
      </c>
      <c r="V348" s="2" t="s">
        <v>2249</v>
      </c>
      <c r="W348" s="2" t="s">
        <v>2250</v>
      </c>
      <c r="X348" s="2" t="s">
        <v>2251</v>
      </c>
      <c r="Y348" s="2" t="s">
        <v>2252</v>
      </c>
      <c r="Z348" s="57" t="s">
        <v>2162</v>
      </c>
      <c r="AA348" s="2" t="s">
        <v>6387</v>
      </c>
    </row>
    <row r="349" spans="1:27" ht="14.25" customHeight="1">
      <c r="A349" s="4">
        <v>370</v>
      </c>
      <c r="B349" s="2" t="s">
        <v>7022</v>
      </c>
      <c r="C349" s="2" t="str">
        <f t="shared" si="40"/>
        <v>JBT-286</v>
      </c>
      <c r="D349" s="4">
        <v>3</v>
      </c>
      <c r="E349" s="4" t="s">
        <v>17</v>
      </c>
      <c r="F349" s="2" t="s">
        <v>6868</v>
      </c>
      <c r="G349" s="2" t="s">
        <v>5689</v>
      </c>
      <c r="H349" s="4" t="s">
        <v>2162</v>
      </c>
      <c r="I349" s="2" t="s">
        <v>413</v>
      </c>
      <c r="J349" s="2" t="s">
        <v>12</v>
      </c>
      <c r="K349" s="4">
        <v>503</v>
      </c>
      <c r="L349" s="2" t="s">
        <v>2007</v>
      </c>
      <c r="M349" s="2" t="s">
        <v>5688</v>
      </c>
      <c r="N349" s="2" t="s">
        <v>5689</v>
      </c>
      <c r="O349" s="4" t="s">
        <v>17</v>
      </c>
      <c r="P349" s="4">
        <v>6</v>
      </c>
      <c r="Q349" s="37" t="s">
        <v>6202</v>
      </c>
      <c r="R349" s="4" t="s">
        <v>3567</v>
      </c>
      <c r="T349" s="4" t="s">
        <v>3567</v>
      </c>
      <c r="U349" s="4" t="s">
        <v>3567</v>
      </c>
      <c r="V349" s="2" t="s">
        <v>3567</v>
      </c>
      <c r="W349" s="2" t="s">
        <v>3567</v>
      </c>
      <c r="X349" s="2" t="s">
        <v>3567</v>
      </c>
      <c r="Y349" s="2" t="s">
        <v>3567</v>
      </c>
      <c r="Z349" s="57" t="s">
        <v>3567</v>
      </c>
      <c r="AA349" s="2" t="s">
        <v>3567</v>
      </c>
    </row>
    <row r="350" spans="1:27" ht="14.25" customHeight="1">
      <c r="A350" s="4">
        <v>371</v>
      </c>
      <c r="B350" s="2" t="s">
        <v>7022</v>
      </c>
      <c r="C350" s="2" t="str">
        <f t="shared" si="40"/>
        <v>JBT-287</v>
      </c>
      <c r="D350" s="4">
        <v>3</v>
      </c>
      <c r="E350" s="4" t="s">
        <v>17</v>
      </c>
      <c r="F350" s="2" t="s">
        <v>1503</v>
      </c>
      <c r="G350" s="2" t="s">
        <v>5691</v>
      </c>
      <c r="H350" s="4" t="s">
        <v>6914</v>
      </c>
      <c r="I350" s="2" t="s">
        <v>85</v>
      </c>
      <c r="J350" s="2" t="s">
        <v>12</v>
      </c>
      <c r="K350" s="4">
        <v>504</v>
      </c>
      <c r="L350" s="2" t="s">
        <v>2008</v>
      </c>
      <c r="M350" s="2" t="s">
        <v>5690</v>
      </c>
      <c r="N350" s="2" t="s">
        <v>5691</v>
      </c>
      <c r="O350" s="4" t="s">
        <v>17</v>
      </c>
      <c r="P350" s="4">
        <v>6</v>
      </c>
      <c r="Q350" s="37" t="s">
        <v>6203</v>
      </c>
      <c r="R350" s="4" t="s">
        <v>3567</v>
      </c>
      <c r="T350" s="4" t="s">
        <v>3567</v>
      </c>
      <c r="U350" s="4" t="s">
        <v>3567</v>
      </c>
      <c r="V350" s="2" t="s">
        <v>3567</v>
      </c>
      <c r="W350" s="2" t="s">
        <v>3567</v>
      </c>
      <c r="X350" s="2" t="s">
        <v>3567</v>
      </c>
      <c r="Y350" s="2" t="s">
        <v>3567</v>
      </c>
      <c r="Z350" s="57" t="s">
        <v>3567</v>
      </c>
      <c r="AA350" s="2" t="s">
        <v>3567</v>
      </c>
    </row>
    <row r="351" spans="1:27" ht="14.25" customHeight="1">
      <c r="A351" s="4">
        <v>372</v>
      </c>
      <c r="B351" s="2" t="s">
        <v>7022</v>
      </c>
      <c r="C351" s="2" t="str">
        <f t="shared" si="40"/>
        <v>JBT-288</v>
      </c>
      <c r="D351" s="4">
        <v>3</v>
      </c>
      <c r="E351" s="4" t="s">
        <v>17</v>
      </c>
      <c r="F351" s="2" t="s">
        <v>1505</v>
      </c>
      <c r="G351" s="2" t="s">
        <v>5693</v>
      </c>
      <c r="H351" s="4" t="s">
        <v>6914</v>
      </c>
      <c r="I351" s="2" t="s">
        <v>89</v>
      </c>
      <c r="J351" s="2" t="s">
        <v>12</v>
      </c>
      <c r="K351" s="4">
        <v>505</v>
      </c>
      <c r="L351" s="2" t="s">
        <v>2009</v>
      </c>
      <c r="M351" s="2" t="s">
        <v>5692</v>
      </c>
      <c r="N351" s="2" t="s">
        <v>5693</v>
      </c>
      <c r="O351" s="4" t="s">
        <v>17</v>
      </c>
      <c r="P351" s="4">
        <v>6</v>
      </c>
      <c r="Q351" s="37" t="s">
        <v>6204</v>
      </c>
      <c r="R351" s="4" t="s">
        <v>3567</v>
      </c>
      <c r="T351" s="4" t="s">
        <v>3567</v>
      </c>
      <c r="U351" s="4" t="s">
        <v>3567</v>
      </c>
      <c r="V351" s="2" t="s">
        <v>3567</v>
      </c>
      <c r="W351" s="2" t="s">
        <v>3567</v>
      </c>
      <c r="X351" s="2" t="s">
        <v>3567</v>
      </c>
      <c r="Y351" s="2" t="s">
        <v>3567</v>
      </c>
      <c r="Z351" s="57" t="s">
        <v>3567</v>
      </c>
      <c r="AA351" s="2" t="s">
        <v>3567</v>
      </c>
    </row>
    <row r="352" spans="1:27" ht="14.25" customHeight="1">
      <c r="A352" s="4">
        <v>373</v>
      </c>
      <c r="B352" s="2" t="s">
        <v>7022</v>
      </c>
      <c r="C352" s="2" t="str">
        <f t="shared" si="40"/>
        <v>JBT-289</v>
      </c>
      <c r="D352" s="4">
        <v>3</v>
      </c>
      <c r="E352" s="4" t="s">
        <v>17</v>
      </c>
      <c r="F352" s="2" t="s">
        <v>1507</v>
      </c>
      <c r="G352" s="2" t="s">
        <v>5695</v>
      </c>
      <c r="H352" s="4" t="s">
        <v>6914</v>
      </c>
      <c r="I352" s="2" t="s">
        <v>96</v>
      </c>
      <c r="J352" s="2" t="s">
        <v>12</v>
      </c>
      <c r="K352" s="4">
        <v>506</v>
      </c>
      <c r="L352" s="2" t="s">
        <v>2010</v>
      </c>
      <c r="M352" s="2" t="s">
        <v>5694</v>
      </c>
      <c r="N352" s="2" t="s">
        <v>5695</v>
      </c>
      <c r="O352" s="4" t="s">
        <v>22</v>
      </c>
      <c r="P352" s="4">
        <v>6</v>
      </c>
      <c r="Q352" s="37" t="s">
        <v>6205</v>
      </c>
      <c r="R352" s="4" t="s">
        <v>3567</v>
      </c>
      <c r="T352" s="4" t="s">
        <v>3567</v>
      </c>
      <c r="U352" s="4" t="s">
        <v>3567</v>
      </c>
      <c r="V352" s="2" t="s">
        <v>3567</v>
      </c>
      <c r="W352" s="2" t="s">
        <v>3567</v>
      </c>
      <c r="X352" s="2" t="s">
        <v>3567</v>
      </c>
      <c r="Y352" s="2" t="s">
        <v>3567</v>
      </c>
      <c r="Z352" s="57" t="s">
        <v>3567</v>
      </c>
      <c r="AA352" s="2" t="s">
        <v>3567</v>
      </c>
    </row>
    <row r="353" spans="1:27" ht="14.25" customHeight="1">
      <c r="A353" s="4">
        <v>374</v>
      </c>
      <c r="B353" s="2" t="s">
        <v>7022</v>
      </c>
      <c r="C353" s="2" t="str">
        <f>"JBG-"&amp;(MID(C343,5,2)+1)</f>
        <v>JBG-48</v>
      </c>
      <c r="D353" s="4">
        <v>2</v>
      </c>
      <c r="E353" s="4" t="s">
        <v>71</v>
      </c>
      <c r="F353" s="2" t="s">
        <v>1509</v>
      </c>
      <c r="G353" s="2" t="s">
        <v>5697</v>
      </c>
      <c r="H353" s="4" t="s">
        <v>7006</v>
      </c>
      <c r="I353" s="2" t="s">
        <v>417</v>
      </c>
      <c r="J353" s="2" t="s">
        <v>20</v>
      </c>
      <c r="K353" s="4">
        <v>507</v>
      </c>
      <c r="L353" s="2" t="s">
        <v>2110</v>
      </c>
      <c r="M353" s="2" t="s">
        <v>5696</v>
      </c>
      <c r="N353" s="2" t="s">
        <v>5697</v>
      </c>
      <c r="O353" s="4" t="s">
        <v>17</v>
      </c>
      <c r="P353" s="4">
        <v>5</v>
      </c>
      <c r="Q353" s="37" t="s">
        <v>6206</v>
      </c>
      <c r="R353" s="4" t="s">
        <v>3567</v>
      </c>
      <c r="T353" s="4" t="s">
        <v>3567</v>
      </c>
      <c r="U353" s="4" t="s">
        <v>3567</v>
      </c>
      <c r="V353" s="2" t="s">
        <v>3567</v>
      </c>
      <c r="W353" s="2" t="s">
        <v>3567</v>
      </c>
      <c r="X353" s="2" t="s">
        <v>3567</v>
      </c>
      <c r="Y353" s="2" t="s">
        <v>3567</v>
      </c>
      <c r="Z353" s="57" t="s">
        <v>3567</v>
      </c>
      <c r="AA353" s="2" t="s">
        <v>3567</v>
      </c>
    </row>
    <row r="354" spans="1:27" ht="14.25" customHeight="1">
      <c r="A354" s="4">
        <v>375</v>
      </c>
      <c r="B354" s="2" t="s">
        <v>7022</v>
      </c>
      <c r="C354" s="2" t="str">
        <f>"JBT-"&amp;(MID(C352,5,3)+1)</f>
        <v>JBT-290</v>
      </c>
      <c r="D354" s="4">
        <v>3</v>
      </c>
      <c r="E354" s="4" t="s">
        <v>17</v>
      </c>
      <c r="F354" s="2" t="s">
        <v>1513</v>
      </c>
      <c r="G354" s="2" t="s">
        <v>5702</v>
      </c>
      <c r="H354" s="4" t="s">
        <v>6914</v>
      </c>
      <c r="I354" s="2" t="s">
        <v>80</v>
      </c>
      <c r="J354" s="2" t="s">
        <v>12</v>
      </c>
      <c r="K354" s="4">
        <v>509</v>
      </c>
      <c r="L354" s="2" t="s">
        <v>2013</v>
      </c>
      <c r="M354" s="2" t="s">
        <v>5701</v>
      </c>
      <c r="N354" s="2" t="s">
        <v>5702</v>
      </c>
      <c r="O354" s="4" t="s">
        <v>22</v>
      </c>
      <c r="P354" s="4">
        <v>6</v>
      </c>
      <c r="Q354" s="37" t="s">
        <v>6207</v>
      </c>
      <c r="R354" s="4" t="s">
        <v>3567</v>
      </c>
      <c r="T354" s="4" t="s">
        <v>3567</v>
      </c>
      <c r="U354" s="4" t="s">
        <v>3567</v>
      </c>
      <c r="V354" s="2" t="s">
        <v>3567</v>
      </c>
      <c r="W354" s="2" t="s">
        <v>3567</v>
      </c>
      <c r="X354" s="2" t="s">
        <v>3567</v>
      </c>
      <c r="Y354" s="2" t="s">
        <v>3567</v>
      </c>
      <c r="Z354" s="57" t="s">
        <v>3567</v>
      </c>
      <c r="AA354" s="2" t="s">
        <v>3567</v>
      </c>
    </row>
    <row r="355" spans="1:27" ht="14.25" customHeight="1">
      <c r="A355" s="4">
        <v>376</v>
      </c>
      <c r="B355" s="2" t="s">
        <v>7022</v>
      </c>
      <c r="C355" s="2" t="str">
        <f t="shared" ref="C355:C361" si="41">"JBT-"&amp;(MID(C354,5,3)+1)</f>
        <v>JBT-291</v>
      </c>
      <c r="D355" s="4">
        <v>3</v>
      </c>
      <c r="E355" s="4" t="s">
        <v>17</v>
      </c>
      <c r="F355" s="2" t="s">
        <v>1515</v>
      </c>
      <c r="G355" s="2" t="s">
        <v>5704</v>
      </c>
      <c r="H355" s="4" t="s">
        <v>2146</v>
      </c>
      <c r="I355" s="2" t="s">
        <v>82</v>
      </c>
      <c r="J355" s="2" t="s">
        <v>12</v>
      </c>
      <c r="K355" s="4">
        <v>510</v>
      </c>
      <c r="L355" s="2" t="s">
        <v>2016</v>
      </c>
      <c r="M355" s="2" t="s">
        <v>5703</v>
      </c>
      <c r="N355" s="2" t="s">
        <v>5704</v>
      </c>
      <c r="O355" s="4" t="s">
        <v>17</v>
      </c>
      <c r="P355" s="4">
        <v>6</v>
      </c>
      <c r="Q355" s="37" t="s">
        <v>6208</v>
      </c>
      <c r="R355" s="4" t="s">
        <v>3567</v>
      </c>
      <c r="T355" s="4" t="s">
        <v>3567</v>
      </c>
      <c r="U355" s="4" t="s">
        <v>3567</v>
      </c>
      <c r="V355" s="2" t="s">
        <v>3567</v>
      </c>
      <c r="W355" s="2" t="s">
        <v>3567</v>
      </c>
      <c r="X355" s="2" t="s">
        <v>3567</v>
      </c>
      <c r="Y355" s="2" t="s">
        <v>3567</v>
      </c>
      <c r="Z355" s="57" t="s">
        <v>3567</v>
      </c>
      <c r="AA355" s="2" t="s">
        <v>3567</v>
      </c>
    </row>
    <row r="356" spans="1:27" ht="14.25" customHeight="1">
      <c r="A356" s="4">
        <v>377</v>
      </c>
      <c r="B356" s="2" t="s">
        <v>7022</v>
      </c>
      <c r="C356" s="2" t="str">
        <f t="shared" si="41"/>
        <v>JBT-292</v>
      </c>
      <c r="D356" s="4">
        <v>3</v>
      </c>
      <c r="E356" s="4" t="s">
        <v>17</v>
      </c>
      <c r="F356" s="2" t="s">
        <v>6869</v>
      </c>
      <c r="G356" s="2" t="s">
        <v>5706</v>
      </c>
      <c r="H356" s="4" t="s">
        <v>2162</v>
      </c>
      <c r="I356" s="2" t="s">
        <v>413</v>
      </c>
      <c r="J356" s="2" t="s">
        <v>12</v>
      </c>
      <c r="K356" s="4">
        <v>511</v>
      </c>
      <c r="L356" s="2" t="s">
        <v>2017</v>
      </c>
      <c r="M356" s="2" t="s">
        <v>5705</v>
      </c>
      <c r="N356" s="2" t="s">
        <v>5706</v>
      </c>
      <c r="O356" s="4" t="s">
        <v>17</v>
      </c>
      <c r="P356" s="4">
        <v>6</v>
      </c>
      <c r="Q356" s="37" t="s">
        <v>6209</v>
      </c>
      <c r="R356" s="4" t="s">
        <v>3567</v>
      </c>
      <c r="T356" s="4" t="s">
        <v>3567</v>
      </c>
      <c r="U356" s="4" t="s">
        <v>3567</v>
      </c>
      <c r="V356" s="2" t="s">
        <v>3567</v>
      </c>
      <c r="W356" s="2" t="s">
        <v>3567</v>
      </c>
      <c r="X356" s="2" t="s">
        <v>3567</v>
      </c>
      <c r="Y356" s="2" t="s">
        <v>3567</v>
      </c>
      <c r="Z356" s="57" t="s">
        <v>3567</v>
      </c>
      <c r="AA356" s="2" t="s">
        <v>3567</v>
      </c>
    </row>
    <row r="357" spans="1:27" ht="14.25" customHeight="1">
      <c r="A357" s="4">
        <v>378</v>
      </c>
      <c r="B357" s="2" t="s">
        <v>7022</v>
      </c>
      <c r="C357" s="2" t="str">
        <f t="shared" si="41"/>
        <v>JBT-293</v>
      </c>
      <c r="D357" s="4">
        <v>3</v>
      </c>
      <c r="E357" s="4" t="s">
        <v>17</v>
      </c>
      <c r="F357" s="2" t="s">
        <v>1517</v>
      </c>
      <c r="G357" s="2" t="s">
        <v>5708</v>
      </c>
      <c r="H357" s="4" t="s">
        <v>6914</v>
      </c>
      <c r="I357" s="2" t="s">
        <v>85</v>
      </c>
      <c r="J357" s="2" t="s">
        <v>12</v>
      </c>
      <c r="K357" s="4">
        <v>512</v>
      </c>
      <c r="L357" s="2" t="s">
        <v>2018</v>
      </c>
      <c r="M357" s="2" t="s">
        <v>5707</v>
      </c>
      <c r="N357" s="2" t="s">
        <v>5708</v>
      </c>
      <c r="O357" s="4" t="s">
        <v>17</v>
      </c>
      <c r="P357" s="4">
        <v>6</v>
      </c>
      <c r="Q357" s="37" t="s">
        <v>6210</v>
      </c>
      <c r="R357" s="4" t="s">
        <v>3567</v>
      </c>
      <c r="T357" s="4" t="s">
        <v>3567</v>
      </c>
      <c r="U357" s="4" t="s">
        <v>3567</v>
      </c>
      <c r="V357" s="2" t="s">
        <v>3567</v>
      </c>
      <c r="W357" s="2" t="s">
        <v>3567</v>
      </c>
      <c r="X357" s="2" t="s">
        <v>3567</v>
      </c>
      <c r="Y357" s="2" t="s">
        <v>3567</v>
      </c>
      <c r="Z357" s="57" t="s">
        <v>3567</v>
      </c>
      <c r="AA357" s="2" t="s">
        <v>3567</v>
      </c>
    </row>
    <row r="358" spans="1:27" ht="14.25" customHeight="1">
      <c r="A358" s="4">
        <v>379</v>
      </c>
      <c r="B358" s="2" t="s">
        <v>7022</v>
      </c>
      <c r="C358" s="2" t="str">
        <f t="shared" si="41"/>
        <v>JBT-294</v>
      </c>
      <c r="D358" s="4">
        <v>3</v>
      </c>
      <c r="E358" s="4" t="s">
        <v>17</v>
      </c>
      <c r="F358" s="2" t="s">
        <v>420</v>
      </c>
      <c r="G358" s="2" t="s">
        <v>5710</v>
      </c>
      <c r="H358" s="4" t="s">
        <v>7007</v>
      </c>
      <c r="I358" s="2" t="s">
        <v>87</v>
      </c>
      <c r="J358" s="2" t="s">
        <v>12</v>
      </c>
      <c r="K358" s="4">
        <v>513</v>
      </c>
      <c r="L358" s="2" t="s">
        <v>2020</v>
      </c>
      <c r="M358" s="2" t="s">
        <v>5709</v>
      </c>
      <c r="N358" s="2" t="s">
        <v>5710</v>
      </c>
      <c r="O358" s="4" t="s">
        <v>17</v>
      </c>
      <c r="P358" s="4">
        <v>6</v>
      </c>
      <c r="Q358" s="37" t="s">
        <v>6211</v>
      </c>
      <c r="R358" s="4" t="s">
        <v>3567</v>
      </c>
      <c r="T358" s="4" t="s">
        <v>3567</v>
      </c>
      <c r="U358" s="4" t="s">
        <v>3567</v>
      </c>
      <c r="V358" s="2" t="s">
        <v>3567</v>
      </c>
      <c r="W358" s="2" t="s">
        <v>3567</v>
      </c>
      <c r="X358" s="2" t="s">
        <v>3567</v>
      </c>
      <c r="Y358" s="2" t="s">
        <v>3567</v>
      </c>
      <c r="Z358" s="57" t="s">
        <v>3567</v>
      </c>
      <c r="AA358" s="2" t="s">
        <v>3567</v>
      </c>
    </row>
    <row r="359" spans="1:27" ht="14.25" customHeight="1">
      <c r="A359" s="4">
        <v>380</v>
      </c>
      <c r="B359" s="2" t="s">
        <v>7022</v>
      </c>
      <c r="C359" s="2" t="str">
        <f t="shared" si="41"/>
        <v>JBT-295</v>
      </c>
      <c r="D359" s="4">
        <v>3</v>
      </c>
      <c r="E359" s="4" t="s">
        <v>17</v>
      </c>
      <c r="F359" s="2" t="s">
        <v>1518</v>
      </c>
      <c r="G359" s="2" t="s">
        <v>5712</v>
      </c>
      <c r="H359" s="4" t="s">
        <v>6914</v>
      </c>
      <c r="I359" s="2" t="s">
        <v>89</v>
      </c>
      <c r="J359" s="2" t="s">
        <v>12</v>
      </c>
      <c r="K359" s="4">
        <v>514</v>
      </c>
      <c r="L359" s="2" t="s">
        <v>2023</v>
      </c>
      <c r="M359" s="2" t="s">
        <v>5711</v>
      </c>
      <c r="N359" s="2" t="s">
        <v>5712</v>
      </c>
      <c r="O359" s="4" t="s">
        <v>22</v>
      </c>
      <c r="P359" s="4">
        <v>6</v>
      </c>
      <c r="Q359" s="37" t="s">
        <v>6212</v>
      </c>
      <c r="R359" s="4" t="s">
        <v>3567</v>
      </c>
      <c r="T359" s="4" t="s">
        <v>3567</v>
      </c>
      <c r="U359" s="4" t="s">
        <v>3567</v>
      </c>
      <c r="V359" s="2" t="s">
        <v>3567</v>
      </c>
      <c r="W359" s="2" t="s">
        <v>3567</v>
      </c>
      <c r="X359" s="2" t="s">
        <v>3567</v>
      </c>
      <c r="Y359" s="2" t="s">
        <v>3567</v>
      </c>
      <c r="Z359" s="57" t="s">
        <v>3567</v>
      </c>
      <c r="AA359" s="2" t="s">
        <v>3567</v>
      </c>
    </row>
    <row r="360" spans="1:27" ht="14.25" customHeight="1">
      <c r="A360" s="4">
        <v>381</v>
      </c>
      <c r="B360" s="2" t="s">
        <v>7022</v>
      </c>
      <c r="C360" s="2" t="str">
        <f t="shared" si="41"/>
        <v>JBT-296</v>
      </c>
      <c r="D360" s="4">
        <v>3</v>
      </c>
      <c r="E360" s="4" t="s">
        <v>17</v>
      </c>
      <c r="F360" s="2" t="s">
        <v>1519</v>
      </c>
      <c r="G360" s="2" t="s">
        <v>5714</v>
      </c>
      <c r="H360" s="4" t="s">
        <v>6914</v>
      </c>
      <c r="I360" s="2" t="s">
        <v>92</v>
      </c>
      <c r="J360" s="2" t="s">
        <v>12</v>
      </c>
      <c r="K360" s="4">
        <v>515</v>
      </c>
      <c r="L360" s="2" t="s">
        <v>2024</v>
      </c>
      <c r="M360" s="2" t="s">
        <v>5713</v>
      </c>
      <c r="N360" s="2" t="s">
        <v>5714</v>
      </c>
      <c r="O360" s="4" t="s">
        <v>17</v>
      </c>
      <c r="P360" s="4">
        <v>6</v>
      </c>
      <c r="Q360" s="37" t="s">
        <v>6213</v>
      </c>
      <c r="R360" s="4" t="s">
        <v>3567</v>
      </c>
      <c r="T360" s="4" t="s">
        <v>3567</v>
      </c>
      <c r="U360" s="4" t="s">
        <v>3567</v>
      </c>
      <c r="V360" s="2" t="s">
        <v>3567</v>
      </c>
      <c r="W360" s="2" t="s">
        <v>3567</v>
      </c>
      <c r="X360" s="2" t="s">
        <v>3567</v>
      </c>
      <c r="Y360" s="2" t="s">
        <v>3567</v>
      </c>
      <c r="Z360" s="57" t="s">
        <v>3567</v>
      </c>
      <c r="AA360" s="2" t="s">
        <v>3567</v>
      </c>
    </row>
    <row r="361" spans="1:27" ht="14.25" customHeight="1">
      <c r="A361" s="4">
        <v>382</v>
      </c>
      <c r="B361" s="2" t="s">
        <v>7022</v>
      </c>
      <c r="C361" s="2" t="str">
        <f t="shared" si="41"/>
        <v>JBT-297</v>
      </c>
      <c r="D361" s="4">
        <v>3</v>
      </c>
      <c r="E361" s="4" t="s">
        <v>17</v>
      </c>
      <c r="F361" s="2" t="s">
        <v>1520</v>
      </c>
      <c r="G361" s="2" t="s">
        <v>5716</v>
      </c>
      <c r="H361" s="4" t="s">
        <v>2162</v>
      </c>
      <c r="I361" s="2" t="s">
        <v>96</v>
      </c>
      <c r="J361" s="2" t="s">
        <v>12</v>
      </c>
      <c r="K361" s="4">
        <v>516</v>
      </c>
      <c r="L361" s="2" t="s">
        <v>2026</v>
      </c>
      <c r="M361" s="2" t="s">
        <v>5715</v>
      </c>
      <c r="N361" s="2" t="s">
        <v>5716</v>
      </c>
      <c r="O361" s="4" t="s">
        <v>22</v>
      </c>
      <c r="P361" s="4">
        <v>6</v>
      </c>
      <c r="Q361" s="37" t="s">
        <v>6214</v>
      </c>
      <c r="R361" s="4" t="s">
        <v>3567</v>
      </c>
      <c r="T361" s="4" t="s">
        <v>3567</v>
      </c>
      <c r="U361" s="4" t="s">
        <v>3567</v>
      </c>
      <c r="V361" s="2" t="s">
        <v>3567</v>
      </c>
      <c r="W361" s="2" t="s">
        <v>3567</v>
      </c>
      <c r="X361" s="2" t="s">
        <v>3567</v>
      </c>
      <c r="Y361" s="2" t="s">
        <v>3567</v>
      </c>
      <c r="Z361" s="57" t="s">
        <v>3567</v>
      </c>
      <c r="AA361" s="2" t="s">
        <v>3567</v>
      </c>
    </row>
    <row r="362" spans="1:27" ht="14.25" customHeight="1">
      <c r="A362" s="4">
        <v>383</v>
      </c>
      <c r="B362" s="2" t="s">
        <v>7022</v>
      </c>
      <c r="C362" s="2" t="str">
        <f>"JBG-"&amp;(MID(C353,5,2)+1)</f>
        <v>JBG-49</v>
      </c>
      <c r="D362" s="4">
        <v>2</v>
      </c>
      <c r="E362" s="4" t="s">
        <v>71</v>
      </c>
      <c r="F362" s="2" t="s">
        <v>6863</v>
      </c>
      <c r="G362" s="2" t="s">
        <v>5515</v>
      </c>
      <c r="H362" s="4" t="s">
        <v>7006</v>
      </c>
      <c r="I362" s="2" t="s">
        <v>5513</v>
      </c>
      <c r="J362" s="2" t="s">
        <v>20</v>
      </c>
      <c r="K362" s="4">
        <v>419</v>
      </c>
      <c r="L362" s="2" t="s">
        <v>6858</v>
      </c>
      <c r="M362" s="2" t="s">
        <v>5514</v>
      </c>
      <c r="N362" s="2" t="s">
        <v>5515</v>
      </c>
      <c r="O362" s="4" t="s">
        <v>71</v>
      </c>
      <c r="P362" s="4" t="s">
        <v>5516</v>
      </c>
      <c r="Q362" s="37" t="s">
        <v>6149</v>
      </c>
      <c r="R362" s="4">
        <v>1155</v>
      </c>
      <c r="T362" s="4" t="s">
        <v>3567</v>
      </c>
      <c r="U362" s="4" t="s">
        <v>3567</v>
      </c>
      <c r="V362" s="2" t="s">
        <v>3567</v>
      </c>
      <c r="W362" s="2" t="s">
        <v>3567</v>
      </c>
      <c r="X362" s="2" t="s">
        <v>3567</v>
      </c>
      <c r="Y362" s="2" t="s">
        <v>3567</v>
      </c>
      <c r="Z362" s="57" t="s">
        <v>3567</v>
      </c>
      <c r="AA362" s="2" t="s">
        <v>5029</v>
      </c>
    </row>
    <row r="363" spans="1:27" ht="14.25" customHeight="1">
      <c r="A363" s="4">
        <v>384</v>
      </c>
      <c r="B363" s="2" t="s">
        <v>7022</v>
      </c>
      <c r="C363" s="2" t="str">
        <f>"JBT-"&amp;(MID(C361,5,3)+1)</f>
        <v>JBT-298</v>
      </c>
      <c r="D363" s="4">
        <v>3</v>
      </c>
      <c r="E363" s="4" t="s">
        <v>22</v>
      </c>
      <c r="F363" s="2" t="s">
        <v>6864</v>
      </c>
      <c r="G363" s="2" t="s">
        <v>5520</v>
      </c>
      <c r="H363" s="4" t="s">
        <v>2211</v>
      </c>
      <c r="I363" s="2" t="s">
        <v>80</v>
      </c>
      <c r="J363" s="2" t="s">
        <v>12</v>
      </c>
      <c r="K363" s="56">
        <v>421</v>
      </c>
      <c r="L363" s="2" t="s">
        <v>6859</v>
      </c>
      <c r="M363" s="2" t="s">
        <v>5519</v>
      </c>
      <c r="N363" s="2" t="s">
        <v>5520</v>
      </c>
      <c r="O363" s="4" t="s">
        <v>22</v>
      </c>
      <c r="P363" s="4" t="s">
        <v>5130</v>
      </c>
      <c r="Q363" s="37" t="s">
        <v>6150</v>
      </c>
      <c r="R363" s="4">
        <v>1160</v>
      </c>
      <c r="S363" s="4" t="s">
        <v>1972</v>
      </c>
      <c r="T363" s="4" t="s">
        <v>17</v>
      </c>
      <c r="U363" s="4">
        <v>1</v>
      </c>
      <c r="V363" s="2" t="s">
        <v>1973</v>
      </c>
      <c r="W363" s="2" t="s">
        <v>2236</v>
      </c>
      <c r="X363" s="2" t="s">
        <v>1974</v>
      </c>
      <c r="Y363" s="2" t="s">
        <v>2237</v>
      </c>
      <c r="Z363" s="57" t="s">
        <v>2211</v>
      </c>
      <c r="AA363" s="2" t="s">
        <v>6464</v>
      </c>
    </row>
    <row r="364" spans="1:27" ht="14.25" customHeight="1">
      <c r="A364" s="4">
        <v>385</v>
      </c>
      <c r="B364" s="2" t="s">
        <v>7022</v>
      </c>
      <c r="C364" s="2" t="str">
        <f>"JBT-"&amp;(MID(C363,5,3)+1)</f>
        <v>JBT-299</v>
      </c>
      <c r="D364" s="4">
        <v>3</v>
      </c>
      <c r="E364" s="4" t="s">
        <v>17</v>
      </c>
      <c r="F364" s="2" t="s">
        <v>6865</v>
      </c>
      <c r="G364" s="2" t="s">
        <v>5522</v>
      </c>
      <c r="H364" s="4" t="s">
        <v>6914</v>
      </c>
      <c r="I364" s="2" t="s">
        <v>85</v>
      </c>
      <c r="J364" s="2" t="s">
        <v>12</v>
      </c>
      <c r="K364" s="56">
        <v>422</v>
      </c>
      <c r="L364" s="2" t="s">
        <v>6860</v>
      </c>
      <c r="M364" s="2" t="s">
        <v>5521</v>
      </c>
      <c r="N364" s="2" t="s">
        <v>5522</v>
      </c>
      <c r="O364" s="4" t="s">
        <v>17</v>
      </c>
      <c r="P364" s="4" t="s">
        <v>5136</v>
      </c>
      <c r="Q364" s="37" t="s">
        <v>6151</v>
      </c>
      <c r="R364" s="4" t="s">
        <v>3567</v>
      </c>
      <c r="T364" s="4" t="s">
        <v>3567</v>
      </c>
      <c r="U364" s="4" t="s">
        <v>3567</v>
      </c>
      <c r="V364" s="2" t="s">
        <v>3567</v>
      </c>
      <c r="W364" s="2" t="s">
        <v>3567</v>
      </c>
      <c r="X364" s="2" t="s">
        <v>3567</v>
      </c>
      <c r="Y364" s="2" t="s">
        <v>3567</v>
      </c>
      <c r="Z364" s="57" t="s">
        <v>3567</v>
      </c>
      <c r="AA364" s="2" t="s">
        <v>3567</v>
      </c>
    </row>
    <row r="365" spans="1:27" ht="14.25" customHeight="1">
      <c r="A365" s="4">
        <v>386</v>
      </c>
      <c r="B365" s="2" t="s">
        <v>7022</v>
      </c>
      <c r="C365" s="2" t="str">
        <f>"JBT-"&amp;(MID(C364,5,3)+1)</f>
        <v>JBT-300</v>
      </c>
      <c r="D365" s="4">
        <v>3</v>
      </c>
      <c r="E365" s="4" t="s">
        <v>17</v>
      </c>
      <c r="F365" s="2" t="s">
        <v>6866</v>
      </c>
      <c r="G365" s="2" t="s">
        <v>5524</v>
      </c>
      <c r="H365" s="4" t="s">
        <v>2162</v>
      </c>
      <c r="I365" s="2" t="s">
        <v>89</v>
      </c>
      <c r="J365" s="2" t="s">
        <v>12</v>
      </c>
      <c r="K365" s="56">
        <v>423</v>
      </c>
      <c r="L365" s="2" t="s">
        <v>6861</v>
      </c>
      <c r="M365" s="2" t="s">
        <v>5523</v>
      </c>
      <c r="N365" s="2" t="s">
        <v>5524</v>
      </c>
      <c r="O365" s="4" t="s">
        <v>22</v>
      </c>
      <c r="P365" s="4" t="s">
        <v>5111</v>
      </c>
      <c r="Q365" s="37" t="s">
        <v>6152</v>
      </c>
      <c r="R365" s="4" t="s">
        <v>3567</v>
      </c>
      <c r="T365" s="4" t="s">
        <v>3567</v>
      </c>
      <c r="U365" s="4" t="s">
        <v>3567</v>
      </c>
      <c r="V365" s="2" t="s">
        <v>3567</v>
      </c>
      <c r="W365" s="2" t="s">
        <v>3567</v>
      </c>
      <c r="X365" s="2" t="s">
        <v>3567</v>
      </c>
      <c r="Y365" s="2" t="s">
        <v>3567</v>
      </c>
      <c r="Z365" s="57" t="s">
        <v>3567</v>
      </c>
      <c r="AA365" s="2" t="s">
        <v>3567</v>
      </c>
    </row>
    <row r="366" spans="1:27" ht="14.25" customHeight="1">
      <c r="A366" s="4">
        <v>387</v>
      </c>
      <c r="B366" s="2" t="s">
        <v>7022</v>
      </c>
      <c r="C366" s="2" t="str">
        <f>"JBT-"&amp;(MID(C365,5,3)+1)</f>
        <v>JBT-301</v>
      </c>
      <c r="D366" s="4">
        <v>3</v>
      </c>
      <c r="E366" s="4" t="s">
        <v>17</v>
      </c>
      <c r="F366" s="2" t="s">
        <v>6867</v>
      </c>
      <c r="G366" s="2" t="s">
        <v>5525</v>
      </c>
      <c r="H366" s="4" t="s">
        <v>2162</v>
      </c>
      <c r="I366" s="2" t="s">
        <v>96</v>
      </c>
      <c r="J366" s="2" t="s">
        <v>12</v>
      </c>
      <c r="K366" s="56">
        <v>424</v>
      </c>
      <c r="L366" s="2" t="s">
        <v>6862</v>
      </c>
      <c r="M366" s="2" t="s">
        <v>5511</v>
      </c>
      <c r="N366" s="2" t="s">
        <v>5525</v>
      </c>
      <c r="O366" s="4" t="s">
        <v>22</v>
      </c>
      <c r="P366" s="4" t="s">
        <v>5121</v>
      </c>
      <c r="Q366" s="37" t="s">
        <v>6153</v>
      </c>
      <c r="R366" s="4" t="s">
        <v>3567</v>
      </c>
      <c r="T366" s="4" t="s">
        <v>3567</v>
      </c>
      <c r="U366" s="4" t="s">
        <v>3567</v>
      </c>
      <c r="V366" s="2" t="s">
        <v>3567</v>
      </c>
      <c r="W366" s="2" t="s">
        <v>3567</v>
      </c>
      <c r="X366" s="2" t="s">
        <v>3567</v>
      </c>
      <c r="Y366" s="2" t="s">
        <v>3567</v>
      </c>
      <c r="Z366" s="57" t="s">
        <v>3567</v>
      </c>
      <c r="AA366" s="2" t="s">
        <v>3567</v>
      </c>
    </row>
    <row r="367" spans="1:27" ht="14.25" customHeight="1">
      <c r="A367" s="4">
        <v>388</v>
      </c>
      <c r="B367" s="2" t="s">
        <v>7022</v>
      </c>
      <c r="C367" s="2" t="str">
        <f>"JBG-"&amp;(MID(C362,5,2)+1)</f>
        <v>JBG-50</v>
      </c>
      <c r="D367" s="4">
        <v>2</v>
      </c>
      <c r="E367" s="4" t="s">
        <v>71</v>
      </c>
      <c r="F367" s="2" t="s">
        <v>4888</v>
      </c>
      <c r="G367" s="2" t="s">
        <v>1009</v>
      </c>
      <c r="H367" s="4" t="s">
        <v>7006</v>
      </c>
      <c r="I367" s="2" t="s">
        <v>1005</v>
      </c>
      <c r="J367" s="2" t="s">
        <v>20</v>
      </c>
      <c r="K367" s="4">
        <v>412</v>
      </c>
      <c r="L367" s="2" t="s">
        <v>6776</v>
      </c>
      <c r="M367" s="2" t="s">
        <v>5498</v>
      </c>
      <c r="N367" s="2" t="s">
        <v>5499</v>
      </c>
      <c r="O367" s="4" t="s">
        <v>71</v>
      </c>
      <c r="P367" s="4">
        <v>5</v>
      </c>
      <c r="Q367" s="37" t="s">
        <v>6143</v>
      </c>
      <c r="R367" s="4">
        <v>3065</v>
      </c>
      <c r="T367" s="4" t="s">
        <v>3567</v>
      </c>
      <c r="U367" s="4" t="s">
        <v>3567</v>
      </c>
      <c r="V367" s="2" t="s">
        <v>3567</v>
      </c>
      <c r="W367" s="2" t="s">
        <v>3567</v>
      </c>
      <c r="X367" s="2" t="s">
        <v>3567</v>
      </c>
      <c r="Y367" s="2" t="s">
        <v>3567</v>
      </c>
      <c r="Z367" s="57" t="s">
        <v>3567</v>
      </c>
      <c r="AA367" s="26" t="s">
        <v>6546</v>
      </c>
    </row>
    <row r="368" spans="1:27" ht="14.25" customHeight="1">
      <c r="A368" s="4">
        <v>389</v>
      </c>
      <c r="B368" s="2" t="s">
        <v>7022</v>
      </c>
      <c r="C368" s="2" t="str">
        <f>"JBT-"&amp;(MID(C366,5,3)+1)</f>
        <v>JBT-302</v>
      </c>
      <c r="D368" s="4">
        <v>3</v>
      </c>
      <c r="E368" s="4" t="s">
        <v>22</v>
      </c>
      <c r="F368" s="2" t="s">
        <v>4889</v>
      </c>
      <c r="G368" s="2" t="s">
        <v>6966</v>
      </c>
      <c r="H368" s="4" t="s">
        <v>2211</v>
      </c>
      <c r="I368" s="2" t="s">
        <v>80</v>
      </c>
      <c r="J368" s="2" t="s">
        <v>12</v>
      </c>
      <c r="K368" s="4">
        <v>414</v>
      </c>
      <c r="L368" s="2" t="s">
        <v>6777</v>
      </c>
      <c r="M368" s="2" t="s">
        <v>1010</v>
      </c>
      <c r="N368" s="2" t="s">
        <v>1011</v>
      </c>
      <c r="O368" s="4" t="s">
        <v>22</v>
      </c>
      <c r="P368" s="4">
        <v>6</v>
      </c>
      <c r="Q368" s="37" t="s">
        <v>6144</v>
      </c>
      <c r="R368" s="27">
        <v>3070</v>
      </c>
      <c r="S368" s="26" t="s">
        <v>6999</v>
      </c>
      <c r="T368" s="27" t="s">
        <v>17</v>
      </c>
      <c r="U368" s="27">
        <v>2</v>
      </c>
      <c r="V368" s="26" t="s">
        <v>1973</v>
      </c>
      <c r="W368" s="26" t="s">
        <v>2236</v>
      </c>
      <c r="X368" s="26" t="s">
        <v>3205</v>
      </c>
      <c r="Y368" s="26" t="s">
        <v>3206</v>
      </c>
      <c r="Z368" s="65" t="s">
        <v>2211</v>
      </c>
      <c r="AA368" s="26" t="s">
        <v>6454</v>
      </c>
    </row>
    <row r="369" spans="1:27" ht="14.25" customHeight="1">
      <c r="A369" s="4">
        <v>390</v>
      </c>
      <c r="B369" s="2" t="s">
        <v>7022</v>
      </c>
      <c r="C369" s="2" t="str">
        <f>"JBT-"&amp;(MID(C368,5,3)+1)</f>
        <v>JBT-303</v>
      </c>
      <c r="D369" s="4">
        <v>3</v>
      </c>
      <c r="E369" s="4" t="s">
        <v>17</v>
      </c>
      <c r="F369" s="2" t="s">
        <v>4890</v>
      </c>
      <c r="G369" s="2" t="s">
        <v>1397</v>
      </c>
      <c r="H369" s="4" t="s">
        <v>6914</v>
      </c>
      <c r="I369" s="2" t="s">
        <v>85</v>
      </c>
      <c r="J369" s="2" t="s">
        <v>12</v>
      </c>
      <c r="K369" s="4">
        <v>415</v>
      </c>
      <c r="L369" s="2" t="s">
        <v>6778</v>
      </c>
      <c r="M369" s="2" t="s">
        <v>1396</v>
      </c>
      <c r="N369" s="2" t="s">
        <v>1397</v>
      </c>
      <c r="O369" s="4" t="s">
        <v>17</v>
      </c>
      <c r="P369" s="4">
        <v>6</v>
      </c>
      <c r="Q369" s="37" t="s">
        <v>6145</v>
      </c>
      <c r="R369" s="4" t="s">
        <v>3567</v>
      </c>
      <c r="T369" s="4" t="s">
        <v>3567</v>
      </c>
      <c r="U369" s="4" t="s">
        <v>3567</v>
      </c>
      <c r="V369" s="2" t="s">
        <v>3567</v>
      </c>
      <c r="W369" s="2" t="s">
        <v>3567</v>
      </c>
      <c r="X369" s="2" t="s">
        <v>3567</v>
      </c>
      <c r="Y369" s="2" t="s">
        <v>3567</v>
      </c>
      <c r="Z369" s="57" t="s">
        <v>3567</v>
      </c>
      <c r="AA369" s="2" t="s">
        <v>3567</v>
      </c>
    </row>
    <row r="370" spans="1:27" ht="14.25" customHeight="1">
      <c r="A370" s="4">
        <v>391</v>
      </c>
      <c r="B370" s="2" t="s">
        <v>7022</v>
      </c>
      <c r="C370" s="2" t="str">
        <f>"JBT-"&amp;(MID(C369,5,3)+1)</f>
        <v>JBT-304</v>
      </c>
      <c r="D370" s="4">
        <v>3</v>
      </c>
      <c r="E370" s="4" t="s">
        <v>22</v>
      </c>
      <c r="F370" s="2" t="s">
        <v>4891</v>
      </c>
      <c r="G370" s="2" t="s">
        <v>1013</v>
      </c>
      <c r="H370" s="4" t="s">
        <v>2162</v>
      </c>
      <c r="I370" s="2" t="s">
        <v>89</v>
      </c>
      <c r="J370" s="2" t="s">
        <v>12</v>
      </c>
      <c r="K370" s="4">
        <v>416</v>
      </c>
      <c r="L370" s="2" t="s">
        <v>6779</v>
      </c>
      <c r="M370" s="2" t="s">
        <v>1012</v>
      </c>
      <c r="N370" s="2" t="s">
        <v>1013</v>
      </c>
      <c r="O370" s="4" t="s">
        <v>22</v>
      </c>
      <c r="P370" s="4">
        <v>6</v>
      </c>
      <c r="Q370" s="37" t="s">
        <v>6146</v>
      </c>
      <c r="R370" s="4" t="s">
        <v>3567</v>
      </c>
      <c r="T370" s="4" t="s">
        <v>3567</v>
      </c>
      <c r="U370" s="4" t="s">
        <v>3567</v>
      </c>
      <c r="V370" s="2" t="s">
        <v>3567</v>
      </c>
      <c r="W370" s="2" t="s">
        <v>3567</v>
      </c>
      <c r="X370" s="2" t="s">
        <v>3567</v>
      </c>
      <c r="Y370" s="2" t="s">
        <v>3567</v>
      </c>
      <c r="Z370" s="57" t="s">
        <v>3567</v>
      </c>
      <c r="AA370" s="2" t="s">
        <v>3567</v>
      </c>
    </row>
    <row r="371" spans="1:27" ht="14.25" customHeight="1">
      <c r="A371" s="4">
        <v>392</v>
      </c>
      <c r="B371" s="2" t="s">
        <v>7022</v>
      </c>
      <c r="C371" s="2" t="str">
        <f>"JBT-"&amp;(MID(C370,5,3)+1)</f>
        <v>JBT-305</v>
      </c>
      <c r="D371" s="4">
        <v>3</v>
      </c>
      <c r="E371" s="4" t="s">
        <v>22</v>
      </c>
      <c r="F371" s="2" t="s">
        <v>4892</v>
      </c>
      <c r="G371" s="2" t="s">
        <v>1015</v>
      </c>
      <c r="H371" s="4" t="s">
        <v>2162</v>
      </c>
      <c r="I371" s="2" t="s">
        <v>369</v>
      </c>
      <c r="J371" s="2" t="s">
        <v>12</v>
      </c>
      <c r="K371" s="4">
        <v>417</v>
      </c>
      <c r="L371" s="2" t="s">
        <v>6780</v>
      </c>
      <c r="M371" s="2" t="s">
        <v>1014</v>
      </c>
      <c r="N371" s="2" t="s">
        <v>1015</v>
      </c>
      <c r="O371" s="4" t="s">
        <v>22</v>
      </c>
      <c r="P371" s="4">
        <v>6</v>
      </c>
      <c r="Q371" s="37" t="s">
        <v>6147</v>
      </c>
      <c r="R371" s="4" t="s">
        <v>3567</v>
      </c>
      <c r="T371" s="4" t="s">
        <v>3567</v>
      </c>
      <c r="U371" s="4" t="s">
        <v>3567</v>
      </c>
      <c r="V371" s="2" t="s">
        <v>3567</v>
      </c>
      <c r="W371" s="2" t="s">
        <v>3567</v>
      </c>
      <c r="X371" s="2" t="s">
        <v>3567</v>
      </c>
      <c r="Y371" s="2" t="s">
        <v>3567</v>
      </c>
      <c r="Z371" s="57" t="s">
        <v>3567</v>
      </c>
      <c r="AA371" s="2" t="s">
        <v>3567</v>
      </c>
    </row>
    <row r="372" spans="1:27" ht="14.25" customHeight="1">
      <c r="A372" s="4">
        <v>393</v>
      </c>
      <c r="B372" s="2" t="s">
        <v>7022</v>
      </c>
      <c r="C372" s="2" t="str">
        <f>"JBT-"&amp;(MID(C371,5,3)+1)</f>
        <v>JBT-306</v>
      </c>
      <c r="D372" s="4">
        <v>3</v>
      </c>
      <c r="E372" s="4" t="s">
        <v>22</v>
      </c>
      <c r="F372" s="2" t="s">
        <v>4893</v>
      </c>
      <c r="G372" s="2" t="s">
        <v>1017</v>
      </c>
      <c r="H372" s="4" t="s">
        <v>2162</v>
      </c>
      <c r="I372" s="2" t="s">
        <v>96</v>
      </c>
      <c r="J372" s="2" t="s">
        <v>12</v>
      </c>
      <c r="K372" s="4">
        <v>418</v>
      </c>
      <c r="L372" s="2" t="s">
        <v>6781</v>
      </c>
      <c r="M372" s="2" t="s">
        <v>1016</v>
      </c>
      <c r="N372" s="2" t="s">
        <v>1017</v>
      </c>
      <c r="O372" s="4" t="s">
        <v>22</v>
      </c>
      <c r="P372" s="4">
        <v>6</v>
      </c>
      <c r="Q372" s="37" t="s">
        <v>6148</v>
      </c>
      <c r="R372" s="4" t="s">
        <v>3567</v>
      </c>
      <c r="T372" s="4" t="s">
        <v>3567</v>
      </c>
      <c r="U372" s="4" t="s">
        <v>3567</v>
      </c>
      <c r="V372" s="2" t="s">
        <v>3567</v>
      </c>
      <c r="W372" s="2" t="s">
        <v>3567</v>
      </c>
      <c r="X372" s="2" t="s">
        <v>3567</v>
      </c>
      <c r="Y372" s="2" t="s">
        <v>3567</v>
      </c>
      <c r="Z372" s="57" t="s">
        <v>3567</v>
      </c>
      <c r="AA372" s="2" t="s">
        <v>3567</v>
      </c>
    </row>
    <row r="373" spans="1:27" ht="14.25" customHeight="1">
      <c r="A373" s="4">
        <v>341</v>
      </c>
      <c r="B373" s="2" t="s">
        <v>7022</v>
      </c>
      <c r="C373" s="2" t="str">
        <f>"JBG-"&amp;(MID(C322,5,2)+1)</f>
        <v>JBG-45</v>
      </c>
      <c r="D373" s="4">
        <v>2</v>
      </c>
      <c r="E373" s="4" t="s">
        <v>71</v>
      </c>
      <c r="F373" s="2" t="s">
        <v>6870</v>
      </c>
      <c r="G373" s="2" t="s">
        <v>4311</v>
      </c>
      <c r="H373" s="4" t="s">
        <v>7006</v>
      </c>
      <c r="I373" s="2" t="s">
        <v>258</v>
      </c>
      <c r="J373" s="2" t="s">
        <v>20</v>
      </c>
      <c r="K373" s="4">
        <v>428</v>
      </c>
      <c r="L373" s="2" t="s">
        <v>6691</v>
      </c>
      <c r="M373" s="2" t="s">
        <v>5534</v>
      </c>
      <c r="N373" s="2" t="s">
        <v>5535</v>
      </c>
      <c r="O373" s="4" t="s">
        <v>71</v>
      </c>
      <c r="P373" s="4">
        <v>6</v>
      </c>
      <c r="Q373" s="37" t="s">
        <v>6156</v>
      </c>
      <c r="R373" s="4">
        <v>2430</v>
      </c>
      <c r="S373" s="2" t="s">
        <v>1834</v>
      </c>
      <c r="T373" s="4" t="s">
        <v>71</v>
      </c>
      <c r="U373" s="4">
        <v>1</v>
      </c>
      <c r="V373" s="2" t="s">
        <v>1835</v>
      </c>
      <c r="W373" s="2" t="s">
        <v>2891</v>
      </c>
      <c r="X373" s="2" t="s">
        <v>1836</v>
      </c>
      <c r="Y373" s="2" t="s">
        <v>2892</v>
      </c>
      <c r="Z373" s="57">
        <v>0</v>
      </c>
      <c r="AA373" s="2" t="s">
        <v>4989</v>
      </c>
    </row>
    <row r="374" spans="1:27" ht="14.25" customHeight="1">
      <c r="A374" s="4">
        <v>342</v>
      </c>
      <c r="B374" s="2" t="s">
        <v>7022</v>
      </c>
      <c r="H374" s="4" t="s">
        <v>3567</v>
      </c>
      <c r="I374" s="2" t="s">
        <v>378</v>
      </c>
      <c r="J374" s="2" t="s">
        <v>12</v>
      </c>
      <c r="K374" s="4">
        <v>430</v>
      </c>
      <c r="L374" s="2" t="s">
        <v>6683</v>
      </c>
      <c r="M374" s="2" t="s">
        <v>6840</v>
      </c>
      <c r="N374" s="2" t="s">
        <v>795</v>
      </c>
      <c r="O374" s="4" t="s">
        <v>22</v>
      </c>
      <c r="P374" s="4">
        <v>7</v>
      </c>
      <c r="Q374" s="37" t="s">
        <v>6157</v>
      </c>
      <c r="R374" s="4" t="s">
        <v>3567</v>
      </c>
      <c r="T374" s="4" t="s">
        <v>3567</v>
      </c>
      <c r="U374" s="4" t="s">
        <v>3567</v>
      </c>
      <c r="V374" s="2" t="s">
        <v>3567</v>
      </c>
      <c r="W374" s="2" t="s">
        <v>3567</v>
      </c>
      <c r="X374" s="2" t="s">
        <v>3567</v>
      </c>
      <c r="Y374" s="2" t="s">
        <v>3567</v>
      </c>
      <c r="Z374" s="57" t="s">
        <v>3567</v>
      </c>
      <c r="AA374" s="2" t="s">
        <v>3567</v>
      </c>
    </row>
    <row r="375" spans="1:27" ht="14.25" customHeight="1">
      <c r="A375" s="4">
        <v>343</v>
      </c>
      <c r="B375" s="2" t="s">
        <v>7022</v>
      </c>
      <c r="C375" s="2" t="str">
        <f>"JBT-"&amp;(MID(C341,5,3)+1)</f>
        <v>JBT-267</v>
      </c>
      <c r="D375" s="4">
        <v>3</v>
      </c>
      <c r="E375" s="4" t="s">
        <v>17</v>
      </c>
      <c r="F375" s="2" t="s">
        <v>6871</v>
      </c>
      <c r="G375" s="2" t="s">
        <v>5860</v>
      </c>
      <c r="H375" s="4" t="s">
        <v>2910</v>
      </c>
      <c r="I375" s="2" t="s">
        <v>4352</v>
      </c>
      <c r="J375" s="2" t="s">
        <v>12</v>
      </c>
      <c r="K375" s="4">
        <v>431</v>
      </c>
      <c r="L375" s="2" t="s">
        <v>6684</v>
      </c>
      <c r="M375" s="2" t="s">
        <v>5543</v>
      </c>
      <c r="N375" s="2" t="s">
        <v>5544</v>
      </c>
      <c r="O375" s="4" t="s">
        <v>17</v>
      </c>
      <c r="P375" s="4">
        <v>7</v>
      </c>
      <c r="Q375" s="37" t="s">
        <v>6158</v>
      </c>
      <c r="R375" s="4">
        <v>2460</v>
      </c>
      <c r="S375" s="2" t="s">
        <v>3644</v>
      </c>
      <c r="T375" s="4" t="s">
        <v>17</v>
      </c>
      <c r="U375" s="4">
        <v>2</v>
      </c>
      <c r="V375" s="2" t="s">
        <v>2908</v>
      </c>
      <c r="W375" s="2" t="s">
        <v>2909</v>
      </c>
      <c r="X375" s="2" t="s">
        <v>2911</v>
      </c>
      <c r="Y375" s="2" t="s">
        <v>2912</v>
      </c>
      <c r="Z375" s="57" t="s">
        <v>2910</v>
      </c>
      <c r="AA375" s="2" t="s">
        <v>4991</v>
      </c>
    </row>
    <row r="376" spans="1:27" ht="14.25" customHeight="1">
      <c r="A376" s="4">
        <v>344</v>
      </c>
      <c r="B376" s="2" t="s">
        <v>7022</v>
      </c>
      <c r="C376" s="2" t="str">
        <f t="shared" ref="C376:C379" si="42">"JBT-"&amp;(MID(C375,5,3)+1)</f>
        <v>JBT-268</v>
      </c>
      <c r="D376" s="4">
        <v>3</v>
      </c>
      <c r="E376" s="4" t="s">
        <v>22</v>
      </c>
      <c r="F376" s="2" t="s">
        <v>6872</v>
      </c>
      <c r="G376" s="2" t="s">
        <v>4315</v>
      </c>
      <c r="H376" s="4" t="s">
        <v>2281</v>
      </c>
      <c r="I376" s="2" t="s">
        <v>454</v>
      </c>
      <c r="J376" s="2" t="s">
        <v>12</v>
      </c>
      <c r="K376" s="4">
        <v>432</v>
      </c>
      <c r="L376" s="2" t="s">
        <v>6685</v>
      </c>
      <c r="M376" s="2" t="s">
        <v>5546</v>
      </c>
      <c r="N376" s="2" t="s">
        <v>5854</v>
      </c>
      <c r="O376" s="4" t="s">
        <v>17</v>
      </c>
      <c r="P376" s="4">
        <v>7</v>
      </c>
      <c r="Q376" s="37" t="s">
        <v>6159</v>
      </c>
      <c r="R376" s="4">
        <v>2440</v>
      </c>
      <c r="S376" s="2" t="s">
        <v>1840</v>
      </c>
      <c r="T376" s="4" t="s">
        <v>22</v>
      </c>
      <c r="U376" s="4">
        <v>2</v>
      </c>
      <c r="V376" s="2" t="s">
        <v>2897</v>
      </c>
      <c r="W376" s="2" t="s">
        <v>2898</v>
      </c>
      <c r="X376" s="2" t="s">
        <v>2899</v>
      </c>
      <c r="Y376" s="2" t="s">
        <v>2900</v>
      </c>
      <c r="Z376" s="57" t="s">
        <v>2281</v>
      </c>
      <c r="AA376" s="2" t="s">
        <v>4995</v>
      </c>
    </row>
    <row r="377" spans="1:27" ht="14.25" customHeight="1">
      <c r="A377" s="4">
        <v>345</v>
      </c>
      <c r="B377" s="2" t="s">
        <v>7022</v>
      </c>
      <c r="C377" s="2" t="str">
        <f t="shared" si="42"/>
        <v>JBT-269</v>
      </c>
      <c r="D377" s="4">
        <v>3</v>
      </c>
      <c r="E377" s="4" t="s">
        <v>17</v>
      </c>
      <c r="F377" s="2" t="s">
        <v>6873</v>
      </c>
      <c r="G377" s="2" t="s">
        <v>5861</v>
      </c>
      <c r="H377" s="4" t="s">
        <v>2201</v>
      </c>
      <c r="I377" s="2" t="s">
        <v>457</v>
      </c>
      <c r="J377" s="2" t="s">
        <v>12</v>
      </c>
      <c r="K377" s="4">
        <v>433</v>
      </c>
      <c r="L377" s="2" t="s">
        <v>6686</v>
      </c>
      <c r="M377" s="2" t="s">
        <v>5547</v>
      </c>
      <c r="N377" s="2" t="s">
        <v>5548</v>
      </c>
      <c r="O377" s="4" t="s">
        <v>17</v>
      </c>
      <c r="P377" s="4">
        <v>7</v>
      </c>
      <c r="Q377" s="37" t="s">
        <v>6160</v>
      </c>
      <c r="R377" s="4">
        <v>2470</v>
      </c>
      <c r="S377" s="2" t="s">
        <v>3646</v>
      </c>
      <c r="T377" s="4" t="s">
        <v>17</v>
      </c>
      <c r="U377" s="4">
        <v>2</v>
      </c>
      <c r="V377" s="2" t="s">
        <v>2916</v>
      </c>
      <c r="W377" s="2" t="s">
        <v>2917</v>
      </c>
      <c r="X377" s="2" t="s">
        <v>2918</v>
      </c>
      <c r="Y377" s="2" t="s">
        <v>2919</v>
      </c>
      <c r="Z377" s="57" t="s">
        <v>2201</v>
      </c>
      <c r="AA377" s="2" t="s">
        <v>4992</v>
      </c>
    </row>
    <row r="378" spans="1:27" ht="14.25" customHeight="1">
      <c r="A378" s="4">
        <v>346</v>
      </c>
      <c r="B378" s="2" t="s">
        <v>7022</v>
      </c>
      <c r="C378" s="2" t="str">
        <f t="shared" si="42"/>
        <v>JBT-270</v>
      </c>
      <c r="D378" s="4">
        <v>3</v>
      </c>
      <c r="E378" s="4" t="s">
        <v>17</v>
      </c>
      <c r="F378" s="2" t="s">
        <v>6874</v>
      </c>
      <c r="G378" s="2" t="s">
        <v>5862</v>
      </c>
      <c r="H378" s="4" t="s">
        <v>2162</v>
      </c>
      <c r="I378" s="2" t="s">
        <v>460</v>
      </c>
      <c r="J378" s="2" t="s">
        <v>12</v>
      </c>
      <c r="K378" s="4">
        <v>434</v>
      </c>
      <c r="L378" s="2" t="s">
        <v>6687</v>
      </c>
      <c r="M378" s="2" t="s">
        <v>5549</v>
      </c>
      <c r="N378" s="2" t="s">
        <v>5550</v>
      </c>
      <c r="O378" s="4" t="s">
        <v>17</v>
      </c>
      <c r="P378" s="4">
        <v>7</v>
      </c>
      <c r="Q378" s="37" t="s">
        <v>6161</v>
      </c>
      <c r="R378" s="4">
        <v>2480</v>
      </c>
      <c r="S378" s="2" t="s">
        <v>3648</v>
      </c>
      <c r="T378" s="4" t="s">
        <v>17</v>
      </c>
      <c r="U378" s="4">
        <v>2</v>
      </c>
      <c r="V378" s="2" t="s">
        <v>2923</v>
      </c>
      <c r="W378" s="2" t="s">
        <v>2924</v>
      </c>
      <c r="X378" s="2" t="s">
        <v>2925</v>
      </c>
      <c r="Y378" s="2" t="s">
        <v>2926</v>
      </c>
      <c r="Z378" s="57" t="s">
        <v>2162</v>
      </c>
      <c r="AA378" s="2" t="s">
        <v>4993</v>
      </c>
    </row>
    <row r="379" spans="1:27" ht="14.25" customHeight="1">
      <c r="A379" s="4">
        <v>347</v>
      </c>
      <c r="B379" s="2" t="s">
        <v>7022</v>
      </c>
      <c r="C379" s="2" t="str">
        <f t="shared" si="42"/>
        <v>JBT-271</v>
      </c>
      <c r="D379" s="4">
        <v>3</v>
      </c>
      <c r="E379" s="4" t="s">
        <v>17</v>
      </c>
      <c r="F379" s="2" t="s">
        <v>6875</v>
      </c>
      <c r="G379" s="2" t="s">
        <v>5863</v>
      </c>
      <c r="H379" s="4" t="s">
        <v>2281</v>
      </c>
      <c r="I379" s="2" t="s">
        <v>4354</v>
      </c>
      <c r="J379" s="2" t="s">
        <v>12</v>
      </c>
      <c r="K379" s="4">
        <v>435</v>
      </c>
      <c r="L379" s="2" t="s">
        <v>6674</v>
      </c>
      <c r="M379" s="2" t="s">
        <v>6679</v>
      </c>
      <c r="N379" s="2" t="s">
        <v>5552</v>
      </c>
      <c r="O379" s="4" t="s">
        <v>17</v>
      </c>
      <c r="P379" s="4">
        <v>7</v>
      </c>
      <c r="Q379" s="37" t="s">
        <v>6162</v>
      </c>
      <c r="R379" s="4">
        <v>2450</v>
      </c>
      <c r="S379" s="2" t="s">
        <v>3642</v>
      </c>
      <c r="T379" s="4" t="s">
        <v>17</v>
      </c>
      <c r="U379" s="4">
        <v>2</v>
      </c>
      <c r="V379" s="2" t="s">
        <v>2902</v>
      </c>
      <c r="W379" s="2" t="s">
        <v>2903</v>
      </c>
      <c r="X379" s="2" t="s">
        <v>2904</v>
      </c>
      <c r="Y379" s="2" t="s">
        <v>2905</v>
      </c>
      <c r="Z379" s="57" t="s">
        <v>2281</v>
      </c>
      <c r="AA379" s="2" t="s">
        <v>4990</v>
      </c>
    </row>
    <row r="380" spans="1:27" ht="14.25" customHeight="1">
      <c r="A380" s="4">
        <v>348</v>
      </c>
      <c r="B380" s="2" t="s">
        <v>7022</v>
      </c>
      <c r="I380" s="2" t="s">
        <v>262</v>
      </c>
      <c r="J380" s="2" t="s">
        <v>20</v>
      </c>
      <c r="K380" s="4">
        <v>436</v>
      </c>
      <c r="L380" s="2" t="s">
        <v>6690</v>
      </c>
      <c r="M380" s="2" t="s">
        <v>5554</v>
      </c>
      <c r="N380" s="2" t="s">
        <v>5555</v>
      </c>
      <c r="O380" s="4" t="s">
        <v>71</v>
      </c>
      <c r="P380" s="4">
        <v>7</v>
      </c>
      <c r="Q380" s="37" t="s">
        <v>6163</v>
      </c>
      <c r="R380" s="4" t="s">
        <v>3567</v>
      </c>
      <c r="T380" s="4" t="s">
        <v>3567</v>
      </c>
      <c r="U380" s="4" t="s">
        <v>3567</v>
      </c>
      <c r="V380" s="2" t="s">
        <v>3567</v>
      </c>
      <c r="W380" s="2" t="s">
        <v>3567</v>
      </c>
      <c r="X380" s="2" t="s">
        <v>3567</v>
      </c>
      <c r="Y380" s="2" t="s">
        <v>3567</v>
      </c>
      <c r="Z380" s="57" t="s">
        <v>3567</v>
      </c>
      <c r="AA380" s="2" t="s">
        <v>3567</v>
      </c>
    </row>
    <row r="381" spans="1:27" ht="14.25" customHeight="1">
      <c r="A381" s="4">
        <v>349</v>
      </c>
      <c r="B381" s="2" t="s">
        <v>7022</v>
      </c>
      <c r="C381" s="2" t="str">
        <f>"JBT-"&amp;(MID(C379,5,3)+1)</f>
        <v>JBT-272</v>
      </c>
      <c r="D381" s="4">
        <v>3</v>
      </c>
      <c r="E381" s="4" t="s">
        <v>22</v>
      </c>
      <c r="F381" s="2" t="s">
        <v>6876</v>
      </c>
      <c r="G381" s="2" t="s">
        <v>4314</v>
      </c>
      <c r="H381" s="4" t="s">
        <v>2910</v>
      </c>
      <c r="I381" s="2" t="s">
        <v>268</v>
      </c>
      <c r="J381" s="2" t="s">
        <v>12</v>
      </c>
      <c r="K381" s="4">
        <v>438</v>
      </c>
      <c r="L381" s="2" t="s">
        <v>6688</v>
      </c>
      <c r="M381" s="2" t="s">
        <v>5559</v>
      </c>
      <c r="N381" s="2" t="s">
        <v>5560</v>
      </c>
      <c r="O381" s="4" t="s">
        <v>22</v>
      </c>
      <c r="P381" s="4">
        <v>8</v>
      </c>
      <c r="Q381" s="37" t="s">
        <v>6164</v>
      </c>
      <c r="R381" s="4">
        <v>2510</v>
      </c>
      <c r="S381" s="2" t="s">
        <v>1838</v>
      </c>
      <c r="T381" s="4" t="s">
        <v>17</v>
      </c>
      <c r="U381" s="4">
        <v>2</v>
      </c>
      <c r="V381" s="2" t="s">
        <v>2937</v>
      </c>
      <c r="W381" s="2" t="s">
        <v>2938</v>
      </c>
      <c r="X381" s="2" t="s">
        <v>2939</v>
      </c>
      <c r="Y381" s="2" t="s">
        <v>2940</v>
      </c>
      <c r="Z381" s="57" t="s">
        <v>2910</v>
      </c>
      <c r="AA381" s="2" t="s">
        <v>4994</v>
      </c>
    </row>
    <row r="382" spans="1:27" ht="14.25" customHeight="1">
      <c r="A382" s="4">
        <v>350</v>
      </c>
      <c r="B382" s="2" t="s">
        <v>7022</v>
      </c>
      <c r="C382" s="2" t="str">
        <f t="shared" ref="C382" si="43">"JBT-"&amp;(MID(C381,5,3)+1)</f>
        <v>JBT-273</v>
      </c>
      <c r="D382" s="4">
        <v>3</v>
      </c>
      <c r="E382" s="4" t="s">
        <v>22</v>
      </c>
      <c r="F382" s="2" t="s">
        <v>6877</v>
      </c>
      <c r="G382" s="2" t="s">
        <v>4317</v>
      </c>
      <c r="H382" s="4" t="s">
        <v>2162</v>
      </c>
      <c r="I382" s="2" t="s">
        <v>273</v>
      </c>
      <c r="J382" s="2" t="s">
        <v>12</v>
      </c>
      <c r="K382" s="4">
        <v>439</v>
      </c>
      <c r="L382" s="2" t="s">
        <v>6689</v>
      </c>
      <c r="M382" s="2" t="s">
        <v>5561</v>
      </c>
      <c r="N382" s="2" t="s">
        <v>5562</v>
      </c>
      <c r="O382" s="4" t="s">
        <v>22</v>
      </c>
      <c r="P382" s="4">
        <v>8</v>
      </c>
      <c r="Q382" s="37" t="s">
        <v>6165</v>
      </c>
      <c r="R382" s="4">
        <v>2490</v>
      </c>
      <c r="S382" s="2" t="s">
        <v>1842</v>
      </c>
      <c r="T382" s="4" t="s">
        <v>22</v>
      </c>
      <c r="U382" s="4">
        <v>2</v>
      </c>
      <c r="V382" s="2" t="s">
        <v>2929</v>
      </c>
      <c r="W382" s="2" t="s">
        <v>2930</v>
      </c>
      <c r="X382" s="2" t="s">
        <v>1843</v>
      </c>
      <c r="Y382" s="2" t="s">
        <v>2931</v>
      </c>
      <c r="Z382" s="57" t="s">
        <v>2162</v>
      </c>
      <c r="AA382" s="2" t="s">
        <v>4996</v>
      </c>
    </row>
    <row r="383" spans="1:27" ht="14.25" customHeight="1">
      <c r="A383" s="4">
        <v>351</v>
      </c>
      <c r="B383" s="2" t="s">
        <v>7022</v>
      </c>
      <c r="C383" s="2" t="str">
        <f>C382&amp;"-1"</f>
        <v>JBT-273-1</v>
      </c>
      <c r="D383" s="4">
        <v>4</v>
      </c>
      <c r="E383" s="4" t="s">
        <v>6911</v>
      </c>
      <c r="F383" s="2" t="s">
        <v>3338</v>
      </c>
      <c r="H383" s="4" t="s">
        <v>2162</v>
      </c>
      <c r="R383" s="4">
        <v>2500</v>
      </c>
      <c r="S383" s="2" t="s">
        <v>6913</v>
      </c>
      <c r="T383" s="4" t="s">
        <v>22</v>
      </c>
      <c r="U383" s="4">
        <v>3</v>
      </c>
      <c r="V383" s="2" t="s">
        <v>2935</v>
      </c>
      <c r="W383" s="2" t="s">
        <v>3338</v>
      </c>
      <c r="X383" s="2">
        <v>0</v>
      </c>
      <c r="Y383" s="2">
        <v>0</v>
      </c>
      <c r="Z383" s="57" t="s">
        <v>2162</v>
      </c>
      <c r="AA383" s="2" t="s">
        <v>6442</v>
      </c>
    </row>
    <row r="384" spans="1:27" ht="14.25" customHeight="1">
      <c r="A384" s="4">
        <v>352</v>
      </c>
      <c r="B384" s="2" t="s">
        <v>7022</v>
      </c>
      <c r="C384" s="2" t="str">
        <f>"JBG-"&amp;(MID(C373,5,2)+1)</f>
        <v>JBG-46</v>
      </c>
      <c r="D384" s="4">
        <v>2</v>
      </c>
      <c r="E384" s="4" t="s">
        <v>71</v>
      </c>
      <c r="F384" s="2" t="s">
        <v>6878</v>
      </c>
      <c r="G384" s="2" t="s">
        <v>4319</v>
      </c>
      <c r="H384" s="4" t="s">
        <v>7006</v>
      </c>
      <c r="I384" s="2" t="s">
        <v>375</v>
      </c>
      <c r="J384" s="2" t="s">
        <v>20</v>
      </c>
      <c r="K384" s="4">
        <v>440</v>
      </c>
      <c r="L384" s="2" t="s">
        <v>6692</v>
      </c>
      <c r="M384" s="2" t="s">
        <v>5563</v>
      </c>
      <c r="N384" s="2" t="s">
        <v>5564</v>
      </c>
      <c r="O384" s="4" t="s">
        <v>71</v>
      </c>
      <c r="P384" s="4">
        <v>6</v>
      </c>
      <c r="Q384" s="37" t="s">
        <v>6166</v>
      </c>
      <c r="R384" s="4">
        <v>2540</v>
      </c>
      <c r="S384" s="2" t="s">
        <v>3652</v>
      </c>
      <c r="T384" s="4" t="s">
        <v>71</v>
      </c>
      <c r="U384" s="4">
        <v>1</v>
      </c>
      <c r="V384" s="2" t="s">
        <v>2944</v>
      </c>
      <c r="W384" s="2" t="s">
        <v>2945</v>
      </c>
      <c r="X384" s="2" t="s">
        <v>2946</v>
      </c>
      <c r="Y384" s="2" t="s">
        <v>2947</v>
      </c>
      <c r="Z384" s="57">
        <v>0</v>
      </c>
      <c r="AA384" s="2" t="s">
        <v>4997</v>
      </c>
    </row>
    <row r="385" spans="1:27" ht="14.25" customHeight="1">
      <c r="A385" s="4">
        <v>353</v>
      </c>
      <c r="B385" s="2" t="s">
        <v>7022</v>
      </c>
      <c r="H385" s="4" t="s">
        <v>3567</v>
      </c>
      <c r="I385" s="2" t="s">
        <v>378</v>
      </c>
      <c r="J385" s="2" t="s">
        <v>12</v>
      </c>
      <c r="K385" s="4">
        <v>442</v>
      </c>
      <c r="L385" s="2" t="s">
        <v>6693</v>
      </c>
      <c r="M385" s="2" t="s">
        <v>5567</v>
      </c>
      <c r="N385" s="2" t="s">
        <v>5568</v>
      </c>
      <c r="O385" s="4" t="s">
        <v>22</v>
      </c>
      <c r="P385" s="4">
        <v>7</v>
      </c>
      <c r="Q385" s="37" t="s">
        <v>6167</v>
      </c>
      <c r="R385" s="4" t="s">
        <v>3567</v>
      </c>
      <c r="T385" s="4" t="s">
        <v>3567</v>
      </c>
      <c r="U385" s="4" t="s">
        <v>3567</v>
      </c>
      <c r="V385" s="2" t="s">
        <v>3567</v>
      </c>
      <c r="W385" s="2" t="s">
        <v>3567</v>
      </c>
      <c r="X385" s="2" t="s">
        <v>3567</v>
      </c>
      <c r="Y385" s="2" t="s">
        <v>3567</v>
      </c>
      <c r="Z385" s="57" t="s">
        <v>3567</v>
      </c>
      <c r="AA385" s="2" t="s">
        <v>3567</v>
      </c>
    </row>
    <row r="386" spans="1:27" ht="14.25" customHeight="1">
      <c r="A386" s="4">
        <v>354</v>
      </c>
      <c r="B386" s="2" t="s">
        <v>7022</v>
      </c>
      <c r="C386" s="2" t="str">
        <f>"JBT-"&amp;(MID(C383,5,3)+1)</f>
        <v>JBT-274</v>
      </c>
      <c r="D386" s="4">
        <v>3</v>
      </c>
      <c r="E386" s="4" t="s">
        <v>17</v>
      </c>
      <c r="F386" s="2" t="s">
        <v>6879</v>
      </c>
      <c r="G386" s="2" t="s">
        <v>5856</v>
      </c>
      <c r="H386" s="4" t="s">
        <v>2910</v>
      </c>
      <c r="I386" s="2" t="s">
        <v>4352</v>
      </c>
      <c r="J386" s="2" t="s">
        <v>12</v>
      </c>
      <c r="K386" s="4">
        <v>443</v>
      </c>
      <c r="L386" s="2" t="s">
        <v>6694</v>
      </c>
      <c r="M386" s="2" t="s">
        <v>5569</v>
      </c>
      <c r="N386" s="2" t="s">
        <v>5570</v>
      </c>
      <c r="O386" s="4" t="s">
        <v>17</v>
      </c>
      <c r="P386" s="4">
        <v>7</v>
      </c>
      <c r="Q386" s="37" t="s">
        <v>6168</v>
      </c>
      <c r="R386" s="4">
        <v>2570</v>
      </c>
      <c r="S386" s="2" t="s">
        <v>3658</v>
      </c>
      <c r="T386" s="4" t="s">
        <v>17</v>
      </c>
      <c r="U386" s="4">
        <v>2</v>
      </c>
      <c r="V386" s="2" t="s">
        <v>2957</v>
      </c>
      <c r="W386" s="2" t="s">
        <v>2958</v>
      </c>
      <c r="X386" s="2" t="s">
        <v>2959</v>
      </c>
      <c r="Y386" s="2" t="s">
        <v>2960</v>
      </c>
      <c r="Z386" s="57" t="s">
        <v>2910</v>
      </c>
      <c r="AA386" s="2" t="s">
        <v>4999</v>
      </c>
    </row>
    <row r="387" spans="1:27" ht="14.25" customHeight="1">
      <c r="A387" s="4">
        <v>355</v>
      </c>
      <c r="B387" s="2" t="s">
        <v>7022</v>
      </c>
      <c r="C387" s="2" t="str">
        <f t="shared" ref="C387:C390" si="44">"JBT-"&amp;(MID(C386,5,3)+1)</f>
        <v>JBT-275</v>
      </c>
      <c r="D387" s="4">
        <v>3</v>
      </c>
      <c r="E387" s="4" t="s">
        <v>22</v>
      </c>
      <c r="F387" s="2" t="s">
        <v>6880</v>
      </c>
      <c r="G387" s="2" t="s">
        <v>4323</v>
      </c>
      <c r="H387" s="4" t="s">
        <v>2281</v>
      </c>
      <c r="I387" s="2" t="s">
        <v>454</v>
      </c>
      <c r="J387" s="2" t="s">
        <v>12</v>
      </c>
      <c r="K387" s="4">
        <v>444</v>
      </c>
      <c r="L387" s="2" t="s">
        <v>6695</v>
      </c>
      <c r="M387" s="2" t="s">
        <v>5571</v>
      </c>
      <c r="N387" s="2" t="s">
        <v>5855</v>
      </c>
      <c r="O387" s="4" t="s">
        <v>17</v>
      </c>
      <c r="P387" s="4">
        <v>7</v>
      </c>
      <c r="Q387" s="37" t="s">
        <v>6169</v>
      </c>
      <c r="R387" s="4">
        <v>2550</v>
      </c>
      <c r="S387" s="2" t="s">
        <v>3654</v>
      </c>
      <c r="T387" s="4" t="s">
        <v>22</v>
      </c>
      <c r="U387" s="4">
        <v>2</v>
      </c>
      <c r="V387" s="2" t="s">
        <v>2949</v>
      </c>
      <c r="W387" s="2" t="s">
        <v>2950</v>
      </c>
      <c r="X387" s="2" t="s">
        <v>2951</v>
      </c>
      <c r="Y387" s="2" t="s">
        <v>2952</v>
      </c>
      <c r="Z387" s="57" t="s">
        <v>2281</v>
      </c>
      <c r="AA387" s="2" t="s">
        <v>5003</v>
      </c>
    </row>
    <row r="388" spans="1:27" ht="14.25" customHeight="1">
      <c r="A388" s="4">
        <v>356</v>
      </c>
      <c r="B388" s="2" t="s">
        <v>7022</v>
      </c>
      <c r="C388" s="2" t="str">
        <f t="shared" si="44"/>
        <v>JBT-276</v>
      </c>
      <c r="D388" s="4">
        <v>3</v>
      </c>
      <c r="E388" s="4" t="s">
        <v>17</v>
      </c>
      <c r="F388" s="2" t="s">
        <v>6881</v>
      </c>
      <c r="G388" s="2" t="s">
        <v>5857</v>
      </c>
      <c r="H388" s="4" t="s">
        <v>2201</v>
      </c>
      <c r="I388" s="2" t="s">
        <v>457</v>
      </c>
      <c r="J388" s="2" t="s">
        <v>12</v>
      </c>
      <c r="K388" s="4">
        <v>445</v>
      </c>
      <c r="L388" s="2" t="s">
        <v>6696</v>
      </c>
      <c r="M388" s="2" t="s">
        <v>5572</v>
      </c>
      <c r="N388" s="2" t="s">
        <v>5573</v>
      </c>
      <c r="O388" s="4" t="s">
        <v>17</v>
      </c>
      <c r="P388" s="4">
        <v>7</v>
      </c>
      <c r="Q388" s="37" t="s">
        <v>6170</v>
      </c>
      <c r="R388" s="4">
        <v>2580</v>
      </c>
      <c r="S388" s="2" t="s">
        <v>3660</v>
      </c>
      <c r="T388" s="4" t="s">
        <v>17</v>
      </c>
      <c r="U388" s="4">
        <v>2</v>
      </c>
      <c r="V388" s="2" t="s">
        <v>2961</v>
      </c>
      <c r="W388" s="2" t="s">
        <v>2962</v>
      </c>
      <c r="X388" s="2" t="s">
        <v>2963</v>
      </c>
      <c r="Y388" s="2" t="s">
        <v>2964</v>
      </c>
      <c r="Z388" s="57" t="s">
        <v>2201</v>
      </c>
      <c r="AA388" s="2" t="s">
        <v>5000</v>
      </c>
    </row>
    <row r="389" spans="1:27" ht="14.25" customHeight="1">
      <c r="A389" s="4">
        <v>357</v>
      </c>
      <c r="B389" s="2" t="s">
        <v>7022</v>
      </c>
      <c r="C389" s="2" t="str">
        <f t="shared" si="44"/>
        <v>JBT-277</v>
      </c>
      <c r="D389" s="4">
        <v>3</v>
      </c>
      <c r="E389" s="4" t="s">
        <v>17</v>
      </c>
      <c r="F389" s="2" t="s">
        <v>6882</v>
      </c>
      <c r="G389" s="2" t="s">
        <v>5858</v>
      </c>
      <c r="H389" s="4" t="s">
        <v>2162</v>
      </c>
      <c r="I389" s="2" t="s">
        <v>460</v>
      </c>
      <c r="J389" s="2" t="s">
        <v>12</v>
      </c>
      <c r="K389" s="4">
        <v>446</v>
      </c>
      <c r="L389" s="2" t="s">
        <v>6697</v>
      </c>
      <c r="M389" s="2" t="s">
        <v>5574</v>
      </c>
      <c r="N389" s="2" t="s">
        <v>5575</v>
      </c>
      <c r="O389" s="4" t="s">
        <v>17</v>
      </c>
      <c r="P389" s="4">
        <v>7</v>
      </c>
      <c r="Q389" s="37" t="s">
        <v>6171</v>
      </c>
      <c r="R389" s="4">
        <v>2590</v>
      </c>
      <c r="S389" s="2" t="s">
        <v>3662</v>
      </c>
      <c r="T389" s="4" t="s">
        <v>17</v>
      </c>
      <c r="U389" s="4">
        <v>2</v>
      </c>
      <c r="V389" s="2" t="s">
        <v>2966</v>
      </c>
      <c r="W389" s="2" t="s">
        <v>2967</v>
      </c>
      <c r="X389" s="2" t="s">
        <v>2968</v>
      </c>
      <c r="Y389" s="2" t="s">
        <v>2969</v>
      </c>
      <c r="Z389" s="57" t="s">
        <v>2162</v>
      </c>
      <c r="AA389" s="2" t="s">
        <v>5001</v>
      </c>
    </row>
    <row r="390" spans="1:27" ht="14.25" customHeight="1">
      <c r="A390" s="4">
        <v>358</v>
      </c>
      <c r="B390" s="2" t="s">
        <v>7022</v>
      </c>
      <c r="C390" s="2" t="str">
        <f t="shared" si="44"/>
        <v>JBT-278</v>
      </c>
      <c r="D390" s="4">
        <v>3</v>
      </c>
      <c r="E390" s="4" t="s">
        <v>17</v>
      </c>
      <c r="F390" s="2" t="s">
        <v>6883</v>
      </c>
      <c r="G390" s="2" t="s">
        <v>5859</v>
      </c>
      <c r="H390" s="4" t="s">
        <v>2281</v>
      </c>
      <c r="I390" s="2" t="s">
        <v>4354</v>
      </c>
      <c r="J390" s="2" t="s">
        <v>12</v>
      </c>
      <c r="K390" s="4">
        <v>447</v>
      </c>
      <c r="L390" s="2" t="s">
        <v>6676</v>
      </c>
      <c r="M390" s="2" t="s">
        <v>6680</v>
      </c>
      <c r="N390" s="2" t="s">
        <v>5577</v>
      </c>
      <c r="O390" s="4" t="s">
        <v>17</v>
      </c>
      <c r="P390" s="4">
        <v>7</v>
      </c>
      <c r="Q390" s="37" t="s">
        <v>6172</v>
      </c>
      <c r="R390" s="4">
        <v>2560</v>
      </c>
      <c r="S390" s="2" t="s">
        <v>3656</v>
      </c>
      <c r="T390" s="4" t="s">
        <v>17</v>
      </c>
      <c r="U390" s="4">
        <v>2</v>
      </c>
      <c r="V390" s="2" t="s">
        <v>2953</v>
      </c>
      <c r="W390" s="2" t="s">
        <v>2954</v>
      </c>
      <c r="X390" s="2" t="s">
        <v>2955</v>
      </c>
      <c r="Y390" s="2" t="s">
        <v>2956</v>
      </c>
      <c r="Z390" s="57" t="s">
        <v>2281</v>
      </c>
      <c r="AA390" s="2" t="s">
        <v>4998</v>
      </c>
    </row>
    <row r="391" spans="1:27" ht="14.25" customHeight="1">
      <c r="A391" s="4">
        <v>359</v>
      </c>
      <c r="B391" s="2" t="s">
        <v>7022</v>
      </c>
      <c r="I391" s="2" t="s">
        <v>262</v>
      </c>
      <c r="J391" s="2" t="s">
        <v>20</v>
      </c>
      <c r="K391" s="4">
        <v>448</v>
      </c>
      <c r="L391" s="2" t="s">
        <v>6698</v>
      </c>
      <c r="M391" s="2" t="s">
        <v>5578</v>
      </c>
      <c r="N391" s="2" t="s">
        <v>5579</v>
      </c>
      <c r="O391" s="4" t="s">
        <v>71</v>
      </c>
      <c r="P391" s="4">
        <v>7</v>
      </c>
      <c r="Q391" s="37" t="s">
        <v>6173</v>
      </c>
      <c r="R391" s="4" t="s">
        <v>3567</v>
      </c>
      <c r="T391" s="4" t="s">
        <v>3567</v>
      </c>
      <c r="U391" s="4" t="s">
        <v>3567</v>
      </c>
      <c r="V391" s="2" t="s">
        <v>3567</v>
      </c>
      <c r="W391" s="2" t="s">
        <v>3567</v>
      </c>
      <c r="X391" s="2" t="s">
        <v>3567</v>
      </c>
      <c r="Y391" s="2" t="s">
        <v>3567</v>
      </c>
      <c r="Z391" s="57" t="s">
        <v>3567</v>
      </c>
      <c r="AA391" s="2" t="s">
        <v>3567</v>
      </c>
    </row>
    <row r="392" spans="1:27" ht="14.25" customHeight="1">
      <c r="A392" s="4">
        <v>360</v>
      </c>
      <c r="B392" s="2" t="s">
        <v>7022</v>
      </c>
      <c r="C392" s="2" t="str">
        <f>"JBT-"&amp;(MID(C390,5,3)+1)</f>
        <v>JBT-279</v>
      </c>
      <c r="D392" s="4">
        <v>3</v>
      </c>
      <c r="E392" s="4" t="s">
        <v>22</v>
      </c>
      <c r="F392" s="2" t="s">
        <v>6884</v>
      </c>
      <c r="G392" s="2" t="s">
        <v>4322</v>
      </c>
      <c r="H392" s="4" t="s">
        <v>2910</v>
      </c>
      <c r="I392" s="2" t="s">
        <v>268</v>
      </c>
      <c r="J392" s="2" t="s">
        <v>12</v>
      </c>
      <c r="K392" s="4">
        <v>450</v>
      </c>
      <c r="L392" s="2" t="s">
        <v>6699</v>
      </c>
      <c r="M392" s="2" t="s">
        <v>5582</v>
      </c>
      <c r="N392" s="2" t="s">
        <v>5583</v>
      </c>
      <c r="O392" s="4" t="s">
        <v>22</v>
      </c>
      <c r="P392" s="4">
        <v>8</v>
      </c>
      <c r="Q392" s="37" t="s">
        <v>6174</v>
      </c>
      <c r="R392" s="4">
        <v>2610</v>
      </c>
      <c r="S392" s="2" t="s">
        <v>3664</v>
      </c>
      <c r="T392" s="4" t="s">
        <v>17</v>
      </c>
      <c r="U392" s="4">
        <v>2</v>
      </c>
      <c r="V392" s="2" t="s">
        <v>2976</v>
      </c>
      <c r="W392" s="2" t="s">
        <v>2977</v>
      </c>
      <c r="X392" s="2" t="s">
        <v>2978</v>
      </c>
      <c r="Y392" s="2" t="s">
        <v>2979</v>
      </c>
      <c r="Z392" s="57" t="s">
        <v>2910</v>
      </c>
      <c r="AA392" s="2" t="s">
        <v>5002</v>
      </c>
    </row>
    <row r="393" spans="1:27" ht="14.25" customHeight="1">
      <c r="A393" s="4">
        <v>361</v>
      </c>
      <c r="B393" s="2" t="s">
        <v>7022</v>
      </c>
      <c r="C393" s="2" t="str">
        <f t="shared" ref="C393" si="45">"JBT-"&amp;(MID(C392,5,3)+1)</f>
        <v>JBT-280</v>
      </c>
      <c r="D393" s="4">
        <v>3</v>
      </c>
      <c r="E393" s="4" t="s">
        <v>22</v>
      </c>
      <c r="F393" s="2" t="s">
        <v>6885</v>
      </c>
      <c r="G393" s="2" t="s">
        <v>4325</v>
      </c>
      <c r="H393" s="4" t="s">
        <v>2162</v>
      </c>
      <c r="I393" s="2" t="s">
        <v>273</v>
      </c>
      <c r="J393" s="2" t="s">
        <v>12</v>
      </c>
      <c r="K393" s="4">
        <v>451</v>
      </c>
      <c r="L393" s="2" t="s">
        <v>6700</v>
      </c>
      <c r="M393" s="2" t="s">
        <v>5584</v>
      </c>
      <c r="N393" s="2" t="s">
        <v>5585</v>
      </c>
      <c r="O393" s="4" t="s">
        <v>22</v>
      </c>
      <c r="P393" s="4">
        <v>8</v>
      </c>
      <c r="Q393" s="37" t="s">
        <v>6175</v>
      </c>
      <c r="R393" s="4">
        <v>2600</v>
      </c>
      <c r="S393" s="2" t="s">
        <v>3666</v>
      </c>
      <c r="T393" s="4" t="s">
        <v>22</v>
      </c>
      <c r="U393" s="4">
        <v>2</v>
      </c>
      <c r="V393" s="2" t="s">
        <v>2971</v>
      </c>
      <c r="W393" s="2" t="s">
        <v>2972</v>
      </c>
      <c r="X393" s="2" t="s">
        <v>2973</v>
      </c>
      <c r="Y393" s="2" t="s">
        <v>2974</v>
      </c>
      <c r="Z393" s="57" t="s">
        <v>2162</v>
      </c>
      <c r="AA393" s="2" t="s">
        <v>5004</v>
      </c>
    </row>
    <row r="394" spans="1:27" ht="14.25" customHeight="1">
      <c r="A394" s="4">
        <v>362</v>
      </c>
      <c r="B394" s="2" t="s">
        <v>7022</v>
      </c>
      <c r="C394" s="2" t="str">
        <f>C393&amp;"-1"</f>
        <v>JBT-280-1</v>
      </c>
      <c r="D394" s="4">
        <v>4</v>
      </c>
      <c r="E394" s="4" t="s">
        <v>6911</v>
      </c>
      <c r="F394" s="2" t="s">
        <v>3338</v>
      </c>
      <c r="H394" s="4" t="s">
        <v>2162</v>
      </c>
      <c r="R394" s="4">
        <v>2605</v>
      </c>
      <c r="S394" s="2" t="s">
        <v>6912</v>
      </c>
      <c r="T394" s="4" t="s">
        <v>22</v>
      </c>
      <c r="U394" s="4">
        <v>3</v>
      </c>
      <c r="V394" s="2" t="s">
        <v>2975</v>
      </c>
      <c r="W394" s="2" t="s">
        <v>3338</v>
      </c>
      <c r="Z394" s="57" t="s">
        <v>2162</v>
      </c>
      <c r="AA394" s="2" t="s">
        <v>6443</v>
      </c>
    </row>
    <row r="395" spans="1:27" ht="14.25" customHeight="1">
      <c r="A395" s="4">
        <v>394</v>
      </c>
      <c r="B395" s="2" t="s">
        <v>7022</v>
      </c>
      <c r="C395" s="2" t="str">
        <f>"JBG-"&amp;(MID(C367,5,2)+1)</f>
        <v>JBG-51</v>
      </c>
      <c r="D395" s="4">
        <v>2</v>
      </c>
      <c r="E395" s="4" t="s">
        <v>17</v>
      </c>
      <c r="F395" s="2" t="s">
        <v>2662</v>
      </c>
      <c r="G395" s="2" t="s">
        <v>6571</v>
      </c>
      <c r="H395" s="4" t="s">
        <v>7006</v>
      </c>
      <c r="I395" s="2" t="s">
        <v>975</v>
      </c>
      <c r="J395" s="2" t="s">
        <v>20</v>
      </c>
      <c r="K395" s="4">
        <v>397</v>
      </c>
      <c r="L395" s="2" t="s">
        <v>2099</v>
      </c>
      <c r="M395" s="2" t="s">
        <v>5485</v>
      </c>
      <c r="N395" s="2" t="s">
        <v>5486</v>
      </c>
      <c r="O395" s="4" t="s">
        <v>17</v>
      </c>
      <c r="P395" s="4">
        <v>5</v>
      </c>
      <c r="Q395" s="37" t="s">
        <v>6131</v>
      </c>
      <c r="R395" s="4">
        <v>1970</v>
      </c>
      <c r="S395" s="2" t="s">
        <v>1948</v>
      </c>
      <c r="T395" s="4" t="s">
        <v>17</v>
      </c>
      <c r="U395" s="4">
        <v>1</v>
      </c>
      <c r="V395" s="2" t="s">
        <v>1949</v>
      </c>
      <c r="W395" s="2" t="s">
        <v>2662</v>
      </c>
      <c r="X395" s="2" t="s">
        <v>1950</v>
      </c>
      <c r="Y395" s="2" t="s">
        <v>2663</v>
      </c>
      <c r="Z395" s="57">
        <v>0</v>
      </c>
      <c r="AA395" s="2" t="s">
        <v>5030</v>
      </c>
    </row>
    <row r="396" spans="1:27" ht="14.25" customHeight="1">
      <c r="A396" s="4">
        <v>395</v>
      </c>
      <c r="B396" s="2" t="s">
        <v>7022</v>
      </c>
      <c r="C396" s="2" t="str">
        <f>"JBT-"&amp;(MID(C372,5,3)+1)</f>
        <v>JBT-307</v>
      </c>
      <c r="D396" s="4">
        <v>3</v>
      </c>
      <c r="E396" s="4" t="s">
        <v>17</v>
      </c>
      <c r="F396" s="2" t="s">
        <v>979</v>
      </c>
      <c r="G396" s="2" t="s">
        <v>980</v>
      </c>
      <c r="H396" s="4" t="s">
        <v>2138</v>
      </c>
      <c r="I396" s="2" t="s">
        <v>123</v>
      </c>
      <c r="J396" s="2" t="s">
        <v>12</v>
      </c>
      <c r="K396" s="4">
        <v>399</v>
      </c>
      <c r="L396" s="2" t="s">
        <v>1971</v>
      </c>
      <c r="M396" s="2" t="s">
        <v>979</v>
      </c>
      <c r="N396" s="2" t="s">
        <v>980</v>
      </c>
      <c r="O396" s="4" t="s">
        <v>17</v>
      </c>
      <c r="P396" s="4">
        <v>6</v>
      </c>
      <c r="Q396" s="37" t="s">
        <v>6132</v>
      </c>
      <c r="R396" s="4">
        <v>1990</v>
      </c>
      <c r="S396" s="2" t="s">
        <v>3693</v>
      </c>
      <c r="T396" s="4" t="s">
        <v>17</v>
      </c>
      <c r="U396" s="4">
        <v>2</v>
      </c>
      <c r="V396" s="2" t="s">
        <v>2672</v>
      </c>
      <c r="W396" s="2" t="s">
        <v>2673</v>
      </c>
      <c r="X396" s="2" t="s">
        <v>2674</v>
      </c>
      <c r="Y396" s="2" t="s">
        <v>2675</v>
      </c>
      <c r="Z396" s="57" t="s">
        <v>2138</v>
      </c>
      <c r="AA396" s="2" t="s">
        <v>5031</v>
      </c>
    </row>
    <row r="397" spans="1:27" ht="14.25" customHeight="1">
      <c r="A397" s="4">
        <v>396</v>
      </c>
      <c r="B397" s="2" t="s">
        <v>7022</v>
      </c>
      <c r="C397" s="2" t="str">
        <f>C396&amp;"-1"</f>
        <v>JBT-307-1</v>
      </c>
      <c r="D397" s="4">
        <v>4</v>
      </c>
      <c r="E397" s="4" t="s">
        <v>4915</v>
      </c>
      <c r="F397" s="2" t="s">
        <v>6886</v>
      </c>
      <c r="G397" s="2" t="s">
        <v>6887</v>
      </c>
      <c r="H397" s="4" t="s">
        <v>2162</v>
      </c>
      <c r="R397" s="4">
        <v>2000</v>
      </c>
      <c r="S397" s="2" t="s">
        <v>6903</v>
      </c>
      <c r="T397" s="4" t="s">
        <v>17</v>
      </c>
      <c r="U397" s="4">
        <v>2</v>
      </c>
      <c r="V397" s="2" t="s">
        <v>2677</v>
      </c>
      <c r="W397" s="2" t="s">
        <v>2352</v>
      </c>
      <c r="X397" s="2" t="s">
        <v>2678</v>
      </c>
      <c r="Y397" s="2" t="s">
        <v>2679</v>
      </c>
      <c r="Z397" s="57" t="s">
        <v>2162</v>
      </c>
      <c r="AA397" s="2" t="s">
        <v>6419</v>
      </c>
    </row>
    <row r="398" spans="1:27" ht="14.25" customHeight="1">
      <c r="A398" s="4">
        <v>397</v>
      </c>
      <c r="B398" s="2" t="s">
        <v>7022</v>
      </c>
      <c r="C398" s="2" t="str">
        <f t="shared" ref="C398:C400" si="46">"JBT-"&amp;(MID(C397,5,3)+1)</f>
        <v>JBT-308</v>
      </c>
      <c r="D398" s="4">
        <v>3</v>
      </c>
      <c r="E398" s="4" t="s">
        <v>17</v>
      </c>
      <c r="F398" s="2" t="s">
        <v>981</v>
      </c>
      <c r="G398" s="2" t="s">
        <v>982</v>
      </c>
      <c r="H398" s="4" t="s">
        <v>2138</v>
      </c>
      <c r="I398" s="2" t="s">
        <v>126</v>
      </c>
      <c r="J398" s="2" t="s">
        <v>12</v>
      </c>
      <c r="K398" s="4">
        <v>400</v>
      </c>
      <c r="L398" s="2" t="s">
        <v>1975</v>
      </c>
      <c r="M398" s="2" t="s">
        <v>981</v>
      </c>
      <c r="N398" s="2" t="s">
        <v>982</v>
      </c>
      <c r="O398" s="4" t="s">
        <v>17</v>
      </c>
      <c r="P398" s="4">
        <v>6</v>
      </c>
      <c r="Q398" s="37" t="s">
        <v>6133</v>
      </c>
      <c r="R398" s="4" t="s">
        <v>3567</v>
      </c>
      <c r="T398" s="4" t="s">
        <v>3567</v>
      </c>
      <c r="U398" s="4" t="s">
        <v>3567</v>
      </c>
      <c r="V398" s="2" t="s">
        <v>3567</v>
      </c>
      <c r="W398" s="2" t="s">
        <v>3567</v>
      </c>
      <c r="X398" s="2" t="s">
        <v>3567</v>
      </c>
      <c r="Y398" s="2" t="s">
        <v>3567</v>
      </c>
      <c r="Z398" s="57" t="s">
        <v>3567</v>
      </c>
      <c r="AA398" s="2" t="s">
        <v>3567</v>
      </c>
    </row>
    <row r="399" spans="1:27" ht="14.25" customHeight="1">
      <c r="A399" s="4">
        <v>398</v>
      </c>
      <c r="B399" s="2" t="s">
        <v>7022</v>
      </c>
      <c r="C399" s="2" t="str">
        <f>C398&amp;"-1"</f>
        <v>JBT-308-1</v>
      </c>
      <c r="D399" s="4">
        <v>4</v>
      </c>
      <c r="E399" s="4" t="s">
        <v>4915</v>
      </c>
      <c r="F399" s="2" t="s">
        <v>6886</v>
      </c>
      <c r="G399" s="2" t="s">
        <v>6887</v>
      </c>
      <c r="H399" s="4" t="s">
        <v>6914</v>
      </c>
      <c r="R399" s="4" t="s">
        <v>3567</v>
      </c>
      <c r="T399" s="4" t="s">
        <v>3567</v>
      </c>
      <c r="U399" s="4" t="s">
        <v>3567</v>
      </c>
      <c r="V399" s="2" t="s">
        <v>3567</v>
      </c>
      <c r="W399" s="2" t="s">
        <v>3567</v>
      </c>
      <c r="X399" s="2" t="s">
        <v>3567</v>
      </c>
      <c r="Y399" s="2" t="s">
        <v>3567</v>
      </c>
      <c r="Z399" s="57" t="s">
        <v>3567</v>
      </c>
      <c r="AA399" s="2" t="s">
        <v>3567</v>
      </c>
    </row>
    <row r="400" spans="1:27" ht="14.25" customHeight="1">
      <c r="A400" s="4">
        <v>399</v>
      </c>
      <c r="B400" s="2" t="s">
        <v>7022</v>
      </c>
      <c r="C400" s="2" t="str">
        <f t="shared" si="46"/>
        <v>JBT-309</v>
      </c>
      <c r="D400" s="4">
        <v>3</v>
      </c>
      <c r="E400" s="4" t="s">
        <v>17</v>
      </c>
      <c r="F400" s="2" t="s">
        <v>983</v>
      </c>
      <c r="G400" s="2" t="s">
        <v>984</v>
      </c>
      <c r="H400" s="4" t="s">
        <v>2201</v>
      </c>
      <c r="I400" s="2" t="s">
        <v>129</v>
      </c>
      <c r="J400" s="2" t="s">
        <v>12</v>
      </c>
      <c r="K400" s="4">
        <v>401</v>
      </c>
      <c r="L400" s="2" t="s">
        <v>1976</v>
      </c>
      <c r="M400" s="2" t="s">
        <v>983</v>
      </c>
      <c r="N400" s="2" t="s">
        <v>984</v>
      </c>
      <c r="O400" s="4" t="s">
        <v>17</v>
      </c>
      <c r="P400" s="4">
        <v>6</v>
      </c>
      <c r="Q400" s="37" t="s">
        <v>6134</v>
      </c>
      <c r="R400" s="4">
        <v>1980</v>
      </c>
      <c r="S400" s="2" t="s">
        <v>1954</v>
      </c>
      <c r="T400" s="4" t="s">
        <v>17</v>
      </c>
      <c r="U400" s="4">
        <v>2</v>
      </c>
      <c r="V400" s="2" t="s">
        <v>2669</v>
      </c>
      <c r="W400" s="2" t="s">
        <v>983</v>
      </c>
      <c r="X400" s="2" t="s">
        <v>1955</v>
      </c>
      <c r="Y400" s="2" t="s">
        <v>2670</v>
      </c>
      <c r="Z400" s="57" t="s">
        <v>2201</v>
      </c>
      <c r="AA400" s="2" t="s">
        <v>5032</v>
      </c>
    </row>
    <row r="401" spans="1:27" ht="14.25" customHeight="1">
      <c r="A401" s="4">
        <v>400</v>
      </c>
      <c r="B401" s="2" t="s">
        <v>7022</v>
      </c>
      <c r="C401" s="2" t="str">
        <f>"JBG-"&amp;(MID(C395,5,2)+1)</f>
        <v>JBG-52</v>
      </c>
      <c r="D401" s="4">
        <v>3</v>
      </c>
      <c r="E401" s="4" t="s">
        <v>17</v>
      </c>
      <c r="F401" s="2" t="s">
        <v>2703</v>
      </c>
      <c r="G401" s="2" t="s">
        <v>6572</v>
      </c>
      <c r="H401" s="4" t="s">
        <v>7006</v>
      </c>
      <c r="I401" s="2" t="s">
        <v>151</v>
      </c>
      <c r="J401" s="2" t="s">
        <v>20</v>
      </c>
      <c r="K401" s="4">
        <v>402</v>
      </c>
      <c r="L401" s="2" t="s">
        <v>6770</v>
      </c>
      <c r="M401" s="2" t="s">
        <v>985</v>
      </c>
      <c r="N401" s="2" t="s">
        <v>986</v>
      </c>
      <c r="O401" s="4" t="s">
        <v>17</v>
      </c>
      <c r="P401" s="4">
        <v>6</v>
      </c>
      <c r="Q401" s="37" t="s">
        <v>6135</v>
      </c>
      <c r="R401" s="4">
        <v>2050</v>
      </c>
      <c r="S401" s="2" t="s">
        <v>1956</v>
      </c>
      <c r="T401" s="4" t="s">
        <v>17</v>
      </c>
      <c r="U401" s="4">
        <v>2</v>
      </c>
      <c r="V401" s="2" t="s">
        <v>2702</v>
      </c>
      <c r="W401" s="2" t="s">
        <v>2703</v>
      </c>
      <c r="X401" s="2" t="s">
        <v>1957</v>
      </c>
      <c r="Y401" s="2" t="s">
        <v>2704</v>
      </c>
      <c r="Z401" s="57">
        <v>0</v>
      </c>
      <c r="AA401" s="2" t="s">
        <v>5033</v>
      </c>
    </row>
    <row r="402" spans="1:27" ht="14.25" customHeight="1">
      <c r="A402" s="4">
        <v>401</v>
      </c>
      <c r="B402" s="2" t="s">
        <v>7022</v>
      </c>
      <c r="C402" s="2" t="str">
        <f>"JBT-"&amp;(MID(C400,5,3)+1)</f>
        <v>JBT-310</v>
      </c>
      <c r="D402" s="4">
        <v>4</v>
      </c>
      <c r="E402" s="4" t="s">
        <v>17</v>
      </c>
      <c r="F402" s="2" t="s">
        <v>988</v>
      </c>
      <c r="G402" s="2" t="s">
        <v>989</v>
      </c>
      <c r="H402" s="4" t="s">
        <v>6914</v>
      </c>
      <c r="I402" s="2" t="s">
        <v>152</v>
      </c>
      <c r="J402" s="2" t="s">
        <v>12</v>
      </c>
      <c r="K402" s="4">
        <v>404</v>
      </c>
      <c r="L402" s="2" t="s">
        <v>1977</v>
      </c>
      <c r="M402" s="2" t="s">
        <v>988</v>
      </c>
      <c r="N402" s="2" t="s">
        <v>989</v>
      </c>
      <c r="O402" s="4" t="s">
        <v>17</v>
      </c>
      <c r="P402" s="4">
        <v>7</v>
      </c>
      <c r="Q402" s="37" t="s">
        <v>6136</v>
      </c>
      <c r="R402" s="4">
        <v>2100</v>
      </c>
      <c r="S402" s="2" t="s">
        <v>1959</v>
      </c>
      <c r="T402" s="4" t="s">
        <v>17</v>
      </c>
      <c r="U402" s="4">
        <v>3</v>
      </c>
      <c r="V402" s="2" t="s">
        <v>2727</v>
      </c>
      <c r="W402" s="2" t="s">
        <v>988</v>
      </c>
      <c r="X402" s="2" t="s">
        <v>1721</v>
      </c>
      <c r="Y402" s="2" t="s">
        <v>2728</v>
      </c>
      <c r="Z402" s="57" t="s">
        <v>2201</v>
      </c>
      <c r="AA402" s="2" t="s">
        <v>5034</v>
      </c>
    </row>
    <row r="403" spans="1:27" ht="14.25" customHeight="1">
      <c r="A403" s="4">
        <v>402</v>
      </c>
      <c r="B403" s="2" t="s">
        <v>7022</v>
      </c>
      <c r="C403" s="2" t="str">
        <f t="shared" ref="C403:C408" si="47">"JBT-"&amp;(MID(C402,5,3)+1)</f>
        <v>JBT-311</v>
      </c>
      <c r="D403" s="4">
        <v>4</v>
      </c>
      <c r="E403" s="4" t="s">
        <v>17</v>
      </c>
      <c r="F403" s="2" t="s">
        <v>990</v>
      </c>
      <c r="G403" s="2" t="s">
        <v>991</v>
      </c>
      <c r="H403" s="4" t="s">
        <v>2201</v>
      </c>
      <c r="I403" s="2" t="s">
        <v>153</v>
      </c>
      <c r="J403" s="2" t="s">
        <v>12</v>
      </c>
      <c r="K403" s="4">
        <v>405</v>
      </c>
      <c r="L403" s="2" t="s">
        <v>1978</v>
      </c>
      <c r="M403" s="2" t="s">
        <v>990</v>
      </c>
      <c r="N403" s="2" t="s">
        <v>991</v>
      </c>
      <c r="O403" s="4" t="s">
        <v>17</v>
      </c>
      <c r="P403" s="4">
        <v>7</v>
      </c>
      <c r="Q403" s="37" t="s">
        <v>6137</v>
      </c>
      <c r="R403" s="4">
        <v>2060</v>
      </c>
      <c r="S403" s="2" t="s">
        <v>1961</v>
      </c>
      <c r="T403" s="4" t="s">
        <v>17</v>
      </c>
      <c r="U403" s="4">
        <v>3</v>
      </c>
      <c r="V403" s="2" t="s">
        <v>2707</v>
      </c>
      <c r="W403" s="2" t="s">
        <v>2708</v>
      </c>
      <c r="X403" s="2" t="s">
        <v>1724</v>
      </c>
      <c r="Y403" s="2" t="s">
        <v>2709</v>
      </c>
      <c r="Z403" s="57" t="s">
        <v>2201</v>
      </c>
      <c r="AA403" s="2" t="s">
        <v>5035</v>
      </c>
    </row>
    <row r="404" spans="1:27" ht="14.25" customHeight="1">
      <c r="A404" s="4">
        <v>403</v>
      </c>
      <c r="B404" s="2" t="s">
        <v>7022</v>
      </c>
      <c r="C404" s="2" t="str">
        <f t="shared" si="47"/>
        <v>JBT-312</v>
      </c>
      <c r="D404" s="4">
        <v>4</v>
      </c>
      <c r="E404" s="4" t="s">
        <v>17</v>
      </c>
      <c r="F404" s="2" t="s">
        <v>992</v>
      </c>
      <c r="G404" s="2" t="s">
        <v>993</v>
      </c>
      <c r="H404" s="4" t="s">
        <v>2201</v>
      </c>
      <c r="I404" s="2" t="s">
        <v>154</v>
      </c>
      <c r="J404" s="2" t="s">
        <v>12</v>
      </c>
      <c r="K404" s="4">
        <v>406</v>
      </c>
      <c r="L404" s="2" t="s">
        <v>6771</v>
      </c>
      <c r="M404" s="2" t="s">
        <v>992</v>
      </c>
      <c r="N404" s="2" t="s">
        <v>993</v>
      </c>
      <c r="O404" s="4" t="s">
        <v>17</v>
      </c>
      <c r="P404" s="4">
        <v>7</v>
      </c>
      <c r="Q404" s="37" t="s">
        <v>6138</v>
      </c>
      <c r="R404" s="4">
        <v>2070</v>
      </c>
      <c r="S404" s="2" t="s">
        <v>1963</v>
      </c>
      <c r="T404" s="4" t="s">
        <v>17</v>
      </c>
      <c r="U404" s="4">
        <v>3</v>
      </c>
      <c r="V404" s="2" t="s">
        <v>2712</v>
      </c>
      <c r="W404" s="2" t="s">
        <v>2713</v>
      </c>
      <c r="X404" s="2" t="s">
        <v>1727</v>
      </c>
      <c r="Y404" s="2" t="s">
        <v>2714</v>
      </c>
      <c r="Z404" s="57" t="s">
        <v>2201</v>
      </c>
      <c r="AA404" s="2" t="s">
        <v>5036</v>
      </c>
    </row>
    <row r="405" spans="1:27" ht="14.25" customHeight="1">
      <c r="A405" s="4">
        <v>404</v>
      </c>
      <c r="B405" s="2" t="s">
        <v>7022</v>
      </c>
      <c r="C405" s="2" t="str">
        <f t="shared" si="47"/>
        <v>JBT-313</v>
      </c>
      <c r="D405" s="4">
        <v>4</v>
      </c>
      <c r="E405" s="4" t="s">
        <v>17</v>
      </c>
      <c r="F405" s="2" t="s">
        <v>994</v>
      </c>
      <c r="G405" s="2" t="s">
        <v>995</v>
      </c>
      <c r="H405" s="4" t="s">
        <v>2201</v>
      </c>
      <c r="I405" s="2" t="s">
        <v>156</v>
      </c>
      <c r="J405" s="2" t="s">
        <v>12</v>
      </c>
      <c r="K405" s="4">
        <v>407</v>
      </c>
      <c r="L405" s="2" t="s">
        <v>6772</v>
      </c>
      <c r="M405" s="2" t="s">
        <v>994</v>
      </c>
      <c r="N405" s="2" t="s">
        <v>995</v>
      </c>
      <c r="O405" s="4" t="s">
        <v>17</v>
      </c>
      <c r="P405" s="4">
        <v>7</v>
      </c>
      <c r="Q405" s="37" t="s">
        <v>6139</v>
      </c>
      <c r="R405" s="4">
        <v>2080</v>
      </c>
      <c r="S405" s="2" t="s">
        <v>1965</v>
      </c>
      <c r="T405" s="4" t="s">
        <v>17</v>
      </c>
      <c r="U405" s="4">
        <v>3</v>
      </c>
      <c r="V405" s="2" t="s">
        <v>2717</v>
      </c>
      <c r="W405" s="2" t="s">
        <v>2718</v>
      </c>
      <c r="X405" s="2" t="s">
        <v>1727</v>
      </c>
      <c r="Y405" s="2" t="s">
        <v>2719</v>
      </c>
      <c r="Z405" s="57" t="s">
        <v>2201</v>
      </c>
      <c r="AA405" s="2" t="s">
        <v>5037</v>
      </c>
    </row>
    <row r="406" spans="1:27" ht="14.25" customHeight="1">
      <c r="A406" s="4">
        <v>405</v>
      </c>
      <c r="B406" s="2" t="s">
        <v>7022</v>
      </c>
      <c r="C406" s="2" t="str">
        <f t="shared" si="47"/>
        <v>JBT-314</v>
      </c>
      <c r="D406" s="4">
        <v>4</v>
      </c>
      <c r="E406" s="4" t="s">
        <v>17</v>
      </c>
      <c r="F406" s="2" t="s">
        <v>2723</v>
      </c>
      <c r="G406" s="2" t="s">
        <v>2725</v>
      </c>
      <c r="H406" s="4" t="s">
        <v>2201</v>
      </c>
      <c r="R406" s="4">
        <v>2090</v>
      </c>
      <c r="S406" s="2" t="s">
        <v>6904</v>
      </c>
      <c r="T406" s="4" t="s">
        <v>17</v>
      </c>
      <c r="U406" s="4">
        <v>3</v>
      </c>
      <c r="V406" s="2" t="s">
        <v>2722</v>
      </c>
      <c r="W406" s="2" t="s">
        <v>2723</v>
      </c>
      <c r="X406" s="2" t="s">
        <v>2724</v>
      </c>
      <c r="Y406" s="2" t="s">
        <v>2725</v>
      </c>
      <c r="Z406" s="57" t="s">
        <v>2201</v>
      </c>
      <c r="AA406" s="2" t="s">
        <v>6420</v>
      </c>
    </row>
    <row r="407" spans="1:27" ht="14.25" customHeight="1">
      <c r="A407" s="4">
        <v>406</v>
      </c>
      <c r="B407" s="2" t="s">
        <v>7022</v>
      </c>
      <c r="C407" s="2" t="str">
        <f t="shared" si="47"/>
        <v>JBT-315</v>
      </c>
      <c r="D407" s="4">
        <v>4</v>
      </c>
      <c r="E407" s="4" t="s">
        <v>17</v>
      </c>
      <c r="F407" s="2" t="s">
        <v>2731</v>
      </c>
      <c r="G407" s="2" t="s">
        <v>2732</v>
      </c>
      <c r="H407" s="4" t="s">
        <v>2201</v>
      </c>
      <c r="R407" s="4">
        <v>2110</v>
      </c>
      <c r="S407" s="2" t="s">
        <v>6905</v>
      </c>
      <c r="T407" s="4" t="s">
        <v>17</v>
      </c>
      <c r="U407" s="4">
        <v>3</v>
      </c>
      <c r="V407" s="2" t="s">
        <v>2730</v>
      </c>
      <c r="W407" s="2" t="s">
        <v>2731</v>
      </c>
      <c r="X407" s="2" t="s">
        <v>2443</v>
      </c>
      <c r="Y407" s="2" t="s">
        <v>2732</v>
      </c>
      <c r="Z407" s="57" t="s">
        <v>2201</v>
      </c>
      <c r="AA407" s="2" t="s">
        <v>6421</v>
      </c>
    </row>
    <row r="408" spans="1:27" ht="14.25" customHeight="1">
      <c r="A408" s="4">
        <v>407</v>
      </c>
      <c r="B408" s="2" t="s">
        <v>7022</v>
      </c>
      <c r="C408" s="2" t="str">
        <f t="shared" si="47"/>
        <v>JBT-316</v>
      </c>
      <c r="D408" s="4">
        <v>4</v>
      </c>
      <c r="E408" s="4" t="s">
        <v>17</v>
      </c>
      <c r="F408" s="2" t="s">
        <v>996</v>
      </c>
      <c r="G408" s="2" t="s">
        <v>6567</v>
      </c>
      <c r="H408" s="4" t="s">
        <v>2162</v>
      </c>
      <c r="I408" s="2" t="s">
        <v>158</v>
      </c>
      <c r="J408" s="2" t="s">
        <v>12</v>
      </c>
      <c r="K408" s="4">
        <v>408</v>
      </c>
      <c r="L408" s="2" t="s">
        <v>6773</v>
      </c>
      <c r="M408" s="2" t="s">
        <v>996</v>
      </c>
      <c r="N408" s="2" t="s">
        <v>997</v>
      </c>
      <c r="O408" s="4" t="s">
        <v>22</v>
      </c>
      <c r="P408" s="4">
        <v>7</v>
      </c>
      <c r="Q408" s="37" t="s">
        <v>6140</v>
      </c>
      <c r="R408" s="4">
        <v>2120</v>
      </c>
      <c r="S408" s="2" t="s">
        <v>1967</v>
      </c>
      <c r="T408" s="4" t="s">
        <v>22</v>
      </c>
      <c r="U408" s="4">
        <v>3</v>
      </c>
      <c r="V408" s="2" t="s">
        <v>2734</v>
      </c>
      <c r="W408" s="2" t="s">
        <v>2735</v>
      </c>
      <c r="X408" s="2" t="s">
        <v>1732</v>
      </c>
      <c r="Y408" s="2" t="s">
        <v>2736</v>
      </c>
      <c r="Z408" s="57" t="s">
        <v>2162</v>
      </c>
      <c r="AA408" s="2" t="s">
        <v>5038</v>
      </c>
    </row>
    <row r="409" spans="1:27" ht="14.25" customHeight="1">
      <c r="A409" s="4">
        <v>408</v>
      </c>
      <c r="B409" s="2" t="s">
        <v>7022</v>
      </c>
      <c r="C409" s="2" t="str">
        <f>"JBG-"&amp;(MID(C401,5,2)+1)</f>
        <v>JBG-53</v>
      </c>
      <c r="D409" s="4">
        <v>3</v>
      </c>
      <c r="E409" s="4" t="s">
        <v>17</v>
      </c>
      <c r="F409" s="2" t="s">
        <v>6856</v>
      </c>
      <c r="G409" s="2" t="s">
        <v>5493</v>
      </c>
      <c r="H409" s="4" t="s">
        <v>7006</v>
      </c>
      <c r="I409" s="2" t="s">
        <v>998</v>
      </c>
      <c r="J409" s="2" t="s">
        <v>20</v>
      </c>
      <c r="K409" s="4">
        <v>409</v>
      </c>
      <c r="L409" s="2" t="s">
        <v>6774</v>
      </c>
      <c r="M409" s="2" t="s">
        <v>5492</v>
      </c>
      <c r="N409" s="2" t="s">
        <v>5493</v>
      </c>
      <c r="O409" s="4" t="s">
        <v>17</v>
      </c>
      <c r="P409" s="4">
        <v>5</v>
      </c>
      <c r="Q409" s="37" t="s">
        <v>6141</v>
      </c>
      <c r="R409" s="4" t="s">
        <v>3567</v>
      </c>
      <c r="T409" s="4" t="s">
        <v>3567</v>
      </c>
      <c r="U409" s="4" t="s">
        <v>3567</v>
      </c>
      <c r="V409" s="2" t="s">
        <v>3567</v>
      </c>
      <c r="W409" s="2" t="s">
        <v>3567</v>
      </c>
      <c r="X409" s="2" t="s">
        <v>3567</v>
      </c>
      <c r="Y409" s="2" t="s">
        <v>3567</v>
      </c>
      <c r="Z409" s="57" t="s">
        <v>3567</v>
      </c>
      <c r="AA409" s="2" t="s">
        <v>3567</v>
      </c>
    </row>
    <row r="410" spans="1:27" ht="14.25" customHeight="1">
      <c r="A410" s="4">
        <v>409</v>
      </c>
      <c r="B410" s="2" t="s">
        <v>7022</v>
      </c>
      <c r="C410" s="2" t="str">
        <f>"JBT-"&amp;(MID(C408,5,3)+1)</f>
        <v>JBT-317</v>
      </c>
      <c r="D410" s="4">
        <v>4</v>
      </c>
      <c r="E410" s="4" t="s">
        <v>17</v>
      </c>
      <c r="F410" s="2" t="s">
        <v>1003</v>
      </c>
      <c r="G410" s="2" t="s">
        <v>1004</v>
      </c>
      <c r="H410" s="4" t="s">
        <v>2146</v>
      </c>
      <c r="I410" s="2" t="s">
        <v>366</v>
      </c>
      <c r="J410" s="2" t="s">
        <v>12</v>
      </c>
      <c r="K410" s="4">
        <v>411</v>
      </c>
      <c r="L410" s="2" t="s">
        <v>6775</v>
      </c>
      <c r="M410" s="2" t="s">
        <v>1003</v>
      </c>
      <c r="N410" s="2" t="s">
        <v>1004</v>
      </c>
      <c r="O410" s="4" t="s">
        <v>17</v>
      </c>
      <c r="P410" s="4">
        <v>6</v>
      </c>
      <c r="Q410" s="37" t="s">
        <v>6142</v>
      </c>
      <c r="R410" s="4">
        <v>2010</v>
      </c>
      <c r="S410" s="2" t="s">
        <v>1969</v>
      </c>
      <c r="T410" s="4" t="s">
        <v>17</v>
      </c>
      <c r="U410" s="4">
        <v>2</v>
      </c>
      <c r="V410" s="2" t="s">
        <v>2681</v>
      </c>
      <c r="W410" s="2" t="s">
        <v>2682</v>
      </c>
      <c r="X410" s="2" t="s">
        <v>1970</v>
      </c>
      <c r="Y410" s="2" t="s">
        <v>2683</v>
      </c>
      <c r="Z410" s="57" t="s">
        <v>2146</v>
      </c>
      <c r="AA410" s="2" t="s">
        <v>5039</v>
      </c>
    </row>
    <row r="411" spans="1:27" ht="14.25" customHeight="1">
      <c r="A411" s="4">
        <v>410</v>
      </c>
      <c r="B411" s="2" t="s">
        <v>7022</v>
      </c>
      <c r="C411" s="2" t="str">
        <f>"JBG-"&amp;(MID(C409,5,2)+1)</f>
        <v>JBG-54</v>
      </c>
      <c r="D411" s="4">
        <v>3</v>
      </c>
      <c r="E411" s="4" t="s">
        <v>17</v>
      </c>
      <c r="F411" s="2" t="s">
        <v>5620</v>
      </c>
      <c r="G411" s="2" t="s">
        <v>5621</v>
      </c>
      <c r="H411" s="4" t="s">
        <v>7006</v>
      </c>
      <c r="I411" s="2" t="s">
        <v>1432</v>
      </c>
      <c r="J411" s="2" t="s">
        <v>20</v>
      </c>
      <c r="K411" s="4">
        <v>472</v>
      </c>
      <c r="L411" s="2" t="s">
        <v>6853</v>
      </c>
      <c r="M411" s="2" t="s">
        <v>5620</v>
      </c>
      <c r="N411" s="2" t="s">
        <v>5621</v>
      </c>
      <c r="O411" s="4" t="s">
        <v>17</v>
      </c>
      <c r="P411" s="4" t="s">
        <v>5303</v>
      </c>
      <c r="Q411" s="37" t="s">
        <v>6187</v>
      </c>
      <c r="Z411" s="57"/>
    </row>
    <row r="412" spans="1:27" ht="14.25" customHeight="1">
      <c r="A412" s="4">
        <v>411</v>
      </c>
      <c r="B412" s="2" t="s">
        <v>7022</v>
      </c>
      <c r="C412" s="2" t="str">
        <f>"JBT-"&amp;(MID(C410,5,3)+1)</f>
        <v>JBT-318</v>
      </c>
      <c r="D412" s="4">
        <v>4</v>
      </c>
      <c r="E412" s="4" t="s">
        <v>22</v>
      </c>
      <c r="F412" s="2" t="s">
        <v>5623</v>
      </c>
      <c r="G412" s="2" t="s">
        <v>5624</v>
      </c>
      <c r="H412" s="4" t="s">
        <v>2146</v>
      </c>
      <c r="I412" s="2" t="s">
        <v>289</v>
      </c>
      <c r="J412" s="2" t="s">
        <v>12</v>
      </c>
      <c r="K412" s="4">
        <v>474</v>
      </c>
      <c r="L412" s="2" t="s">
        <v>6854</v>
      </c>
      <c r="M412" s="2" t="s">
        <v>5623</v>
      </c>
      <c r="N412" s="2" t="s">
        <v>5624</v>
      </c>
      <c r="O412" s="4" t="s">
        <v>22</v>
      </c>
      <c r="P412" s="4" t="s">
        <v>5308</v>
      </c>
      <c r="Q412" s="37" t="s">
        <v>6188</v>
      </c>
      <c r="Z412" s="57"/>
    </row>
    <row r="413" spans="1:27" ht="14.25" customHeight="1">
      <c r="A413" s="4">
        <v>412</v>
      </c>
      <c r="B413" s="2" t="s">
        <v>7022</v>
      </c>
      <c r="C413" s="2" t="str">
        <f t="shared" ref="C413" si="48">"JBT-"&amp;(MID(C412,5,3)+1)</f>
        <v>JBT-319</v>
      </c>
      <c r="D413" s="4">
        <v>4</v>
      </c>
      <c r="E413" s="4" t="s">
        <v>22</v>
      </c>
      <c r="F413" s="2" t="s">
        <v>5625</v>
      </c>
      <c r="G413" s="2" t="s">
        <v>5626</v>
      </c>
      <c r="H413" s="4" t="s">
        <v>2146</v>
      </c>
      <c r="I413" s="2" t="s">
        <v>291</v>
      </c>
      <c r="J413" s="2" t="s">
        <v>12</v>
      </c>
      <c r="K413" s="4">
        <v>475</v>
      </c>
      <c r="L413" s="2" t="s">
        <v>6855</v>
      </c>
      <c r="M413" s="2" t="s">
        <v>5625</v>
      </c>
      <c r="N413" s="2" t="s">
        <v>5626</v>
      </c>
      <c r="O413" s="4" t="s">
        <v>22</v>
      </c>
      <c r="P413" s="4" t="s">
        <v>5310</v>
      </c>
      <c r="Q413" s="37" t="s">
        <v>6189</v>
      </c>
      <c r="Z413" s="57"/>
    </row>
    <row r="414" spans="1:27" ht="14.25" customHeight="1">
      <c r="A414" s="4">
        <v>413</v>
      </c>
      <c r="B414" s="2" t="s">
        <v>7022</v>
      </c>
      <c r="C414" s="2" t="str">
        <f>"JBG-"&amp;(MID(C411,5,2)+1)</f>
        <v>JBG-55</v>
      </c>
      <c r="D414" s="4">
        <v>2</v>
      </c>
      <c r="E414" s="4" t="s">
        <v>17</v>
      </c>
      <c r="F414" s="2" t="s">
        <v>6601</v>
      </c>
      <c r="G414" s="2" t="s">
        <v>6582</v>
      </c>
      <c r="H414" s="4" t="s">
        <v>7006</v>
      </c>
      <c r="I414" s="2" t="s">
        <v>400</v>
      </c>
      <c r="J414" s="2" t="s">
        <v>20</v>
      </c>
      <c r="K414" s="4">
        <v>476</v>
      </c>
      <c r="L414" s="2" t="s">
        <v>2102</v>
      </c>
      <c r="M414" s="2" t="s">
        <v>5627</v>
      </c>
      <c r="N414" s="2" t="s">
        <v>5628</v>
      </c>
      <c r="O414" s="4" t="s">
        <v>17</v>
      </c>
      <c r="P414" s="4">
        <v>10</v>
      </c>
      <c r="Q414" s="37" t="s">
        <v>6844</v>
      </c>
      <c r="R414" s="4">
        <v>2640</v>
      </c>
      <c r="S414" s="2" t="s">
        <v>1881</v>
      </c>
      <c r="T414" s="4" t="s">
        <v>22</v>
      </c>
      <c r="U414" s="4">
        <v>1</v>
      </c>
      <c r="V414" s="2" t="s">
        <v>1882</v>
      </c>
      <c r="W414" s="2" t="s">
        <v>2980</v>
      </c>
      <c r="X414" s="2" t="s">
        <v>1883</v>
      </c>
      <c r="Y414" s="2" t="s">
        <v>2981</v>
      </c>
      <c r="Z414" s="57">
        <v>0</v>
      </c>
      <c r="AA414" s="2" t="s">
        <v>5016</v>
      </c>
    </row>
    <row r="415" spans="1:27" ht="14.25" customHeight="1">
      <c r="A415" s="4">
        <v>414</v>
      </c>
      <c r="B415" s="2" t="s">
        <v>7022</v>
      </c>
      <c r="C415" s="2" t="str">
        <f>"JBT-"&amp;(MID(C413,5,3)+1)</f>
        <v>JBT-320</v>
      </c>
      <c r="D415" s="4">
        <v>3</v>
      </c>
      <c r="E415" s="4" t="s">
        <v>17</v>
      </c>
      <c r="F415" s="2" t="s">
        <v>6583</v>
      </c>
      <c r="G415" s="2" t="s">
        <v>6584</v>
      </c>
      <c r="H415" s="4" t="s">
        <v>2281</v>
      </c>
      <c r="I415" s="2" t="s">
        <v>5633</v>
      </c>
      <c r="J415" s="2" t="s">
        <v>12</v>
      </c>
      <c r="K415" s="4">
        <v>478</v>
      </c>
      <c r="L415" s="2" t="s">
        <v>1982</v>
      </c>
      <c r="M415" s="2" t="s">
        <v>5634</v>
      </c>
      <c r="N415" s="2" t="s">
        <v>5635</v>
      </c>
      <c r="O415" s="4" t="s">
        <v>17</v>
      </c>
      <c r="P415" s="4">
        <v>11</v>
      </c>
      <c r="Q415" s="37" t="s">
        <v>6845</v>
      </c>
      <c r="R415" s="4">
        <v>2670</v>
      </c>
      <c r="S415" s="2" t="s">
        <v>1885</v>
      </c>
      <c r="T415" s="4" t="s">
        <v>17</v>
      </c>
      <c r="U415" s="4">
        <v>2</v>
      </c>
      <c r="V415" s="2" t="s">
        <v>2997</v>
      </c>
      <c r="W415" s="2" t="s">
        <v>2998</v>
      </c>
      <c r="X415" s="2" t="s">
        <v>1886</v>
      </c>
      <c r="Y415" s="2" t="s">
        <v>2999</v>
      </c>
      <c r="Z415" s="57" t="s">
        <v>2281</v>
      </c>
      <c r="AA415" s="2" t="s">
        <v>5017</v>
      </c>
    </row>
    <row r="416" spans="1:27" ht="14.25" customHeight="1">
      <c r="A416" s="4">
        <v>415</v>
      </c>
      <c r="B416" s="2" t="s">
        <v>7022</v>
      </c>
      <c r="C416" s="2" t="str">
        <f t="shared" ref="C416:C421" si="49">"JBT-"&amp;(MID(C415,5,3)+1)</f>
        <v>JBT-321</v>
      </c>
      <c r="D416" s="4">
        <v>3</v>
      </c>
      <c r="E416" s="4" t="s">
        <v>17</v>
      </c>
      <c r="F416" s="2" t="s">
        <v>6585</v>
      </c>
      <c r="G416" s="2" t="s">
        <v>6586</v>
      </c>
      <c r="H416" s="4" t="s">
        <v>2281</v>
      </c>
      <c r="I416" s="2" t="s">
        <v>5636</v>
      </c>
      <c r="J416" s="2" t="s">
        <v>12</v>
      </c>
      <c r="K416" s="4">
        <v>479</v>
      </c>
      <c r="L416" s="2" t="s">
        <v>1983</v>
      </c>
      <c r="M416" s="2" t="s">
        <v>5637</v>
      </c>
      <c r="N416" s="2" t="s">
        <v>5638</v>
      </c>
      <c r="O416" s="4" t="s">
        <v>17</v>
      </c>
      <c r="P416" s="4">
        <v>11</v>
      </c>
      <c r="Q416" s="37" t="s">
        <v>6846</v>
      </c>
      <c r="R416" s="4">
        <v>2660</v>
      </c>
      <c r="S416" s="2" t="s">
        <v>1888</v>
      </c>
      <c r="T416" s="4" t="s">
        <v>17</v>
      </c>
      <c r="U416" s="4">
        <v>2</v>
      </c>
      <c r="V416" s="2" t="s">
        <v>2992</v>
      </c>
      <c r="W416" s="2" t="s">
        <v>2993</v>
      </c>
      <c r="X416" s="2" t="s">
        <v>1889</v>
      </c>
      <c r="Y416" s="2" t="s">
        <v>2994</v>
      </c>
      <c r="Z416" s="57" t="s">
        <v>2281</v>
      </c>
      <c r="AA416" s="2" t="s">
        <v>5018</v>
      </c>
    </row>
    <row r="417" spans="1:27" ht="14.25" customHeight="1">
      <c r="A417" s="4">
        <v>416</v>
      </c>
      <c r="B417" s="2" t="s">
        <v>7022</v>
      </c>
      <c r="C417" s="2" t="str">
        <f t="shared" si="49"/>
        <v>JBT-322</v>
      </c>
      <c r="D417" s="4">
        <v>3</v>
      </c>
      <c r="E417" s="4" t="s">
        <v>22</v>
      </c>
      <c r="F417" s="2" t="s">
        <v>1445</v>
      </c>
      <c r="G417" s="2" t="s">
        <v>6587</v>
      </c>
      <c r="H417" s="4" t="s">
        <v>2281</v>
      </c>
      <c r="I417" s="2" t="s">
        <v>404</v>
      </c>
      <c r="J417" s="2" t="s">
        <v>12</v>
      </c>
      <c r="K417" s="4">
        <v>480</v>
      </c>
      <c r="L417" s="2" t="s">
        <v>1984</v>
      </c>
      <c r="M417" s="2" t="s">
        <v>5639</v>
      </c>
      <c r="N417" s="2" t="s">
        <v>5640</v>
      </c>
      <c r="O417" s="4" t="s">
        <v>22</v>
      </c>
      <c r="P417" s="4">
        <v>6</v>
      </c>
      <c r="Q417" s="60" t="s">
        <v>6711</v>
      </c>
      <c r="R417" s="4">
        <v>2690</v>
      </c>
      <c r="S417" s="2" t="s">
        <v>1894</v>
      </c>
      <c r="T417" s="4" t="s">
        <v>22</v>
      </c>
      <c r="U417" s="4">
        <v>2</v>
      </c>
      <c r="V417" s="2" t="s">
        <v>3008</v>
      </c>
      <c r="W417" s="2" t="s">
        <v>3009</v>
      </c>
      <c r="X417" s="2" t="s">
        <v>1895</v>
      </c>
      <c r="Y417" s="2" t="s">
        <v>3010</v>
      </c>
      <c r="Z417" s="57" t="s">
        <v>2281</v>
      </c>
      <c r="AA417" s="2" t="s">
        <v>5020</v>
      </c>
    </row>
    <row r="418" spans="1:27" ht="14.25" customHeight="1">
      <c r="A418" s="4">
        <v>417</v>
      </c>
      <c r="B418" s="2" t="s">
        <v>7022</v>
      </c>
      <c r="C418" s="2" t="str">
        <f t="shared" si="49"/>
        <v>JBT-323</v>
      </c>
      <c r="D418" s="4">
        <v>3</v>
      </c>
      <c r="E418" s="4" t="s">
        <v>22</v>
      </c>
      <c r="F418" s="2" t="s">
        <v>6588</v>
      </c>
      <c r="G418" s="2" t="s">
        <v>6589</v>
      </c>
      <c r="H418" s="4" t="s">
        <v>2281</v>
      </c>
      <c r="I418" s="2" t="s">
        <v>5641</v>
      </c>
      <c r="J418" s="2" t="s">
        <v>12</v>
      </c>
      <c r="K418" s="4">
        <v>481</v>
      </c>
      <c r="L418" s="2" t="s">
        <v>1985</v>
      </c>
      <c r="M418" s="2" t="s">
        <v>5642</v>
      </c>
      <c r="N418" s="2" t="s">
        <v>5643</v>
      </c>
      <c r="O418" s="4" t="s">
        <v>22</v>
      </c>
      <c r="P418" s="4">
        <v>11</v>
      </c>
      <c r="Q418" s="37" t="s">
        <v>6850</v>
      </c>
      <c r="R418" s="4">
        <v>2650</v>
      </c>
      <c r="S418" s="2" t="s">
        <v>1906</v>
      </c>
      <c r="T418" s="4" t="s">
        <v>22</v>
      </c>
      <c r="U418" s="4">
        <v>2</v>
      </c>
      <c r="V418" s="2" t="s">
        <v>2985</v>
      </c>
      <c r="W418" s="2" t="s">
        <v>2986</v>
      </c>
      <c r="X418" s="2" t="s">
        <v>1907</v>
      </c>
      <c r="Y418" s="2" t="s">
        <v>2987</v>
      </c>
      <c r="Z418" s="57" t="s">
        <v>2281</v>
      </c>
      <c r="AA418" s="2" t="s">
        <v>5025</v>
      </c>
    </row>
    <row r="419" spans="1:27" ht="14.25" customHeight="1">
      <c r="A419" s="4">
        <v>418</v>
      </c>
      <c r="B419" s="2" t="s">
        <v>7022</v>
      </c>
      <c r="C419" s="2" t="str">
        <f t="shared" si="49"/>
        <v>JBT-324</v>
      </c>
      <c r="D419" s="4">
        <v>3</v>
      </c>
      <c r="E419" s="4" t="s">
        <v>22</v>
      </c>
      <c r="F419" s="2" t="s">
        <v>1447</v>
      </c>
      <c r="G419" s="2" t="s">
        <v>6590</v>
      </c>
      <c r="H419" s="4" t="s">
        <v>2281</v>
      </c>
      <c r="I419" s="2" t="s">
        <v>406</v>
      </c>
      <c r="J419" s="2" t="s">
        <v>12</v>
      </c>
      <c r="K419" s="4">
        <v>482</v>
      </c>
      <c r="L419" s="2" t="s">
        <v>1987</v>
      </c>
      <c r="M419" s="2" t="s">
        <v>5645</v>
      </c>
      <c r="N419" s="2" t="s">
        <v>5646</v>
      </c>
      <c r="O419" s="4" t="s">
        <v>22</v>
      </c>
      <c r="P419" s="4">
        <v>11</v>
      </c>
      <c r="Q419" s="37" t="s">
        <v>6847</v>
      </c>
      <c r="R419" s="4">
        <v>2680</v>
      </c>
      <c r="S419" s="2" t="s">
        <v>1891</v>
      </c>
      <c r="T419" s="4" t="s">
        <v>22</v>
      </c>
      <c r="U419" s="4">
        <v>2</v>
      </c>
      <c r="V419" s="2" t="s">
        <v>3002</v>
      </c>
      <c r="W419" s="2" t="s">
        <v>3003</v>
      </c>
      <c r="X419" s="2" t="s">
        <v>1892</v>
      </c>
      <c r="Y419" s="2" t="s">
        <v>3004</v>
      </c>
      <c r="Z419" s="57" t="s">
        <v>2281</v>
      </c>
      <c r="AA419" s="2" t="s">
        <v>5019</v>
      </c>
    </row>
    <row r="420" spans="1:27" ht="14.25" customHeight="1">
      <c r="A420" s="4">
        <v>419</v>
      </c>
      <c r="B420" s="2" t="s">
        <v>7022</v>
      </c>
      <c r="C420" s="2" t="str">
        <f t="shared" si="49"/>
        <v>JBT-325</v>
      </c>
      <c r="D420" s="4">
        <v>3</v>
      </c>
      <c r="E420" s="4" t="s">
        <v>17</v>
      </c>
      <c r="F420" s="2" t="s">
        <v>1449</v>
      </c>
      <c r="G420" s="2" t="s">
        <v>6591</v>
      </c>
      <c r="H420" s="4" t="s">
        <v>2281</v>
      </c>
      <c r="I420" s="2" t="s">
        <v>408</v>
      </c>
      <c r="J420" s="2" t="s">
        <v>12</v>
      </c>
      <c r="K420" s="4">
        <v>483</v>
      </c>
      <c r="L420" s="2" t="s">
        <v>1989</v>
      </c>
      <c r="M420" s="2" t="s">
        <v>5647</v>
      </c>
      <c r="N420" s="2" t="s">
        <v>5648</v>
      </c>
      <c r="O420" s="4" t="s">
        <v>17</v>
      </c>
      <c r="P420" s="4">
        <v>11</v>
      </c>
      <c r="Q420" s="37" t="s">
        <v>6848</v>
      </c>
      <c r="R420" s="4">
        <v>2700</v>
      </c>
      <c r="S420" s="2" t="s">
        <v>1897</v>
      </c>
      <c r="T420" s="4" t="s">
        <v>22</v>
      </c>
      <c r="U420" s="4">
        <v>2</v>
      </c>
      <c r="V420" s="2" t="s">
        <v>3014</v>
      </c>
      <c r="W420" s="2" t="s">
        <v>3015</v>
      </c>
      <c r="X420" s="2" t="s">
        <v>1898</v>
      </c>
      <c r="Y420" s="2" t="s">
        <v>3016</v>
      </c>
      <c r="Z420" s="57" t="s">
        <v>2281</v>
      </c>
      <c r="AA420" s="2" t="s">
        <v>5022</v>
      </c>
    </row>
    <row r="421" spans="1:27" ht="14.25" customHeight="1">
      <c r="A421" s="4">
        <v>420</v>
      </c>
      <c r="B421" s="2" t="s">
        <v>7022</v>
      </c>
      <c r="C421" s="2" t="str">
        <f t="shared" si="49"/>
        <v>JBT-326</v>
      </c>
      <c r="D421" s="4">
        <v>3</v>
      </c>
      <c r="E421" s="4" t="s">
        <v>22</v>
      </c>
      <c r="F421" s="2" t="s">
        <v>1452</v>
      </c>
      <c r="G421" s="2" t="s">
        <v>6592</v>
      </c>
      <c r="H421" s="4" t="s">
        <v>2281</v>
      </c>
      <c r="I421" s="2" t="s">
        <v>410</v>
      </c>
      <c r="J421" s="2" t="s">
        <v>12</v>
      </c>
      <c r="K421" s="4">
        <v>484</v>
      </c>
      <c r="L421" s="2" t="s">
        <v>1992</v>
      </c>
      <c r="M421" s="2" t="s">
        <v>5650</v>
      </c>
      <c r="N421" s="2" t="s">
        <v>5651</v>
      </c>
      <c r="O421" s="4" t="s">
        <v>22</v>
      </c>
      <c r="P421" s="4">
        <v>11</v>
      </c>
      <c r="Q421" s="37" t="s">
        <v>6849</v>
      </c>
      <c r="R421" s="4">
        <v>2730</v>
      </c>
      <c r="S421" s="2" t="s">
        <v>1903</v>
      </c>
      <c r="T421" s="4" t="s">
        <v>22</v>
      </c>
      <c r="U421" s="4">
        <v>2</v>
      </c>
      <c r="V421" s="2" t="s">
        <v>3029</v>
      </c>
      <c r="W421" s="2" t="s">
        <v>3030</v>
      </c>
      <c r="X421" s="2" t="s">
        <v>1904</v>
      </c>
      <c r="Y421" s="2" t="s">
        <v>3031</v>
      </c>
      <c r="Z421" s="57" t="s">
        <v>2281</v>
      </c>
      <c r="AA421" s="2" t="s">
        <v>5024</v>
      </c>
    </row>
    <row r="422" spans="1:27" ht="14.25" customHeight="1">
      <c r="A422" s="4">
        <v>421</v>
      </c>
      <c r="B422" s="2" t="s">
        <v>7022</v>
      </c>
      <c r="C422" s="2" t="str">
        <f>"JBG-"&amp;(MID(C414,5,2)+1)</f>
        <v>JBG-56</v>
      </c>
      <c r="D422" s="4">
        <v>2</v>
      </c>
      <c r="E422" s="4" t="s">
        <v>17</v>
      </c>
      <c r="F422" s="2" t="s">
        <v>6602</v>
      </c>
      <c r="G422" s="2" t="s">
        <v>6593</v>
      </c>
      <c r="H422" s="4" t="s">
        <v>7006</v>
      </c>
      <c r="I422" s="2" t="s">
        <v>400</v>
      </c>
      <c r="J422" s="2" t="s">
        <v>20</v>
      </c>
      <c r="K422" s="4">
        <v>485</v>
      </c>
      <c r="L422" s="2" t="s">
        <v>2103</v>
      </c>
      <c r="M422" s="2" t="s">
        <v>5652</v>
      </c>
      <c r="N422" s="2" t="s">
        <v>5653</v>
      </c>
      <c r="O422" s="4" t="s">
        <v>17</v>
      </c>
      <c r="P422" s="4">
        <v>5</v>
      </c>
      <c r="Q422" s="37" t="s">
        <v>6782</v>
      </c>
      <c r="R422" s="4" t="s">
        <v>3567</v>
      </c>
      <c r="T422" s="4" t="s">
        <v>3567</v>
      </c>
      <c r="U422" s="4" t="s">
        <v>3567</v>
      </c>
      <c r="V422" s="2" t="s">
        <v>3567</v>
      </c>
      <c r="W422" s="2" t="s">
        <v>3567</v>
      </c>
      <c r="X422" s="2" t="s">
        <v>3567</v>
      </c>
      <c r="Y422" s="2" t="s">
        <v>3567</v>
      </c>
      <c r="Z422" s="57" t="s">
        <v>3567</v>
      </c>
      <c r="AA422" s="2" t="s">
        <v>3567</v>
      </c>
    </row>
    <row r="423" spans="1:27" ht="14.25" customHeight="1">
      <c r="A423" s="4">
        <v>422</v>
      </c>
      <c r="B423" s="2" t="s">
        <v>7022</v>
      </c>
      <c r="C423" s="2" t="str">
        <f>"JBT-"&amp;(MID(C421,5,3)+1)</f>
        <v>JBT-327</v>
      </c>
      <c r="D423" s="4">
        <v>3</v>
      </c>
      <c r="E423" s="4" t="s">
        <v>17</v>
      </c>
      <c r="F423" s="2" t="s">
        <v>6594</v>
      </c>
      <c r="G423" s="2" t="s">
        <v>6595</v>
      </c>
      <c r="H423" s="4" t="s">
        <v>2281</v>
      </c>
      <c r="I423" s="2" t="s">
        <v>404</v>
      </c>
      <c r="J423" s="2" t="s">
        <v>12</v>
      </c>
      <c r="K423" s="4">
        <v>487</v>
      </c>
      <c r="L423" s="2" t="s">
        <v>1993</v>
      </c>
      <c r="M423" s="2" t="s">
        <v>5656</v>
      </c>
      <c r="N423" s="2" t="s">
        <v>5657</v>
      </c>
      <c r="O423" s="4" t="s">
        <v>17</v>
      </c>
      <c r="P423" s="4">
        <v>6</v>
      </c>
      <c r="Q423" s="60" t="s">
        <v>6712</v>
      </c>
      <c r="R423" s="4">
        <v>2750</v>
      </c>
      <c r="S423" s="2" t="s">
        <v>4178</v>
      </c>
      <c r="T423" s="4" t="s">
        <v>17</v>
      </c>
      <c r="U423" s="4">
        <v>2</v>
      </c>
      <c r="V423" s="2" t="s">
        <v>3042</v>
      </c>
      <c r="W423" s="2" t="s">
        <v>3043</v>
      </c>
      <c r="X423" s="2" t="s">
        <v>3044</v>
      </c>
      <c r="Y423" s="2" t="s">
        <v>3045</v>
      </c>
      <c r="Z423" s="57" t="s">
        <v>2281</v>
      </c>
      <c r="AA423" s="2" t="s">
        <v>5021</v>
      </c>
    </row>
    <row r="424" spans="1:27" ht="14.25" customHeight="1">
      <c r="A424" s="4">
        <v>423</v>
      </c>
      <c r="B424" s="2" t="s">
        <v>7022</v>
      </c>
      <c r="C424" s="2" t="str">
        <f>"JBG-"&amp;(MID(C422,5,2)+1)</f>
        <v>JBG-57</v>
      </c>
      <c r="D424" s="4">
        <v>2</v>
      </c>
      <c r="E424" s="4" t="s">
        <v>942</v>
      </c>
      <c r="F424" s="2" t="s">
        <v>6927</v>
      </c>
      <c r="G424" s="2" t="s">
        <v>6365</v>
      </c>
      <c r="H424" s="4" t="s">
        <v>7006</v>
      </c>
      <c r="I424" s="55" t="s">
        <v>1411</v>
      </c>
      <c r="J424" s="55" t="s">
        <v>20</v>
      </c>
      <c r="K424" s="4">
        <v>452</v>
      </c>
      <c r="L424" s="55" t="s">
        <v>6701</v>
      </c>
      <c r="M424" s="55" t="s">
        <v>5586</v>
      </c>
      <c r="N424" s="55" t="s">
        <v>5587</v>
      </c>
      <c r="O424" s="56" t="s">
        <v>942</v>
      </c>
      <c r="P424" s="4">
        <v>5</v>
      </c>
      <c r="Q424" s="55" t="s">
        <v>6176</v>
      </c>
      <c r="R424" s="4">
        <v>2800</v>
      </c>
      <c r="S424" s="2" t="s">
        <v>1844</v>
      </c>
      <c r="T424" s="4" t="s">
        <v>942</v>
      </c>
      <c r="U424" s="4">
        <v>1</v>
      </c>
      <c r="V424" s="2" t="s">
        <v>1845</v>
      </c>
      <c r="W424" s="2" t="s">
        <v>3065</v>
      </c>
      <c r="X424" s="2" t="s">
        <v>3066</v>
      </c>
      <c r="Y424" s="2" t="s">
        <v>3067</v>
      </c>
      <c r="Z424" s="57">
        <v>0</v>
      </c>
      <c r="AA424" s="2" t="s">
        <v>5005</v>
      </c>
    </row>
    <row r="425" spans="1:27" ht="14.25" customHeight="1">
      <c r="A425" s="4">
        <v>424</v>
      </c>
      <c r="B425" s="2" t="s">
        <v>7022</v>
      </c>
      <c r="C425" s="2" t="str">
        <f>"JBT-"&amp;(MID(C423,5,3)+1)</f>
        <v>JBT-328</v>
      </c>
      <c r="D425" s="4">
        <v>3</v>
      </c>
      <c r="E425" s="4" t="s">
        <v>22</v>
      </c>
      <c r="F425" s="2" t="s">
        <v>1417</v>
      </c>
      <c r="G425" s="2" t="s">
        <v>6366</v>
      </c>
      <c r="H425" s="4" t="s">
        <v>2281</v>
      </c>
      <c r="I425" s="2" t="s">
        <v>266</v>
      </c>
      <c r="J425" s="2" t="s">
        <v>12</v>
      </c>
      <c r="K425" s="4">
        <v>454</v>
      </c>
      <c r="L425" s="2" t="s">
        <v>6675</v>
      </c>
      <c r="M425" s="2" t="s">
        <v>5590</v>
      </c>
      <c r="N425" s="2" t="s">
        <v>5591</v>
      </c>
      <c r="O425" s="4" t="s">
        <v>22</v>
      </c>
      <c r="P425" s="4">
        <v>6</v>
      </c>
      <c r="Q425" s="37" t="s">
        <v>6177</v>
      </c>
      <c r="R425" s="4">
        <v>2820</v>
      </c>
      <c r="S425" s="2" t="s">
        <v>1847</v>
      </c>
      <c r="T425" s="4" t="s">
        <v>22</v>
      </c>
      <c r="U425" s="4">
        <v>2</v>
      </c>
      <c r="V425" s="2" t="s">
        <v>3072</v>
      </c>
      <c r="W425" s="2" t="s">
        <v>3073</v>
      </c>
      <c r="X425" s="2" t="s">
        <v>1848</v>
      </c>
      <c r="Y425" s="2" t="s">
        <v>3074</v>
      </c>
      <c r="Z425" s="57" t="s">
        <v>2281</v>
      </c>
      <c r="AA425" s="2" t="s">
        <v>5006</v>
      </c>
    </row>
    <row r="426" spans="1:27" ht="14.25" customHeight="1">
      <c r="A426" s="4">
        <v>425</v>
      </c>
      <c r="B426" s="2" t="s">
        <v>7022</v>
      </c>
      <c r="C426" s="2" t="str">
        <f t="shared" ref="C426:C434" si="50">"JBT-"&amp;(MID(C425,5,3)+1)</f>
        <v>JBT-329</v>
      </c>
      <c r="D426" s="4">
        <v>3</v>
      </c>
      <c r="E426" s="4" t="s">
        <v>17</v>
      </c>
      <c r="F426" s="2" t="s">
        <v>1418</v>
      </c>
      <c r="G426" s="2" t="s">
        <v>813</v>
      </c>
      <c r="H426" s="4" t="s">
        <v>6914</v>
      </c>
      <c r="I426" s="2" t="s">
        <v>393</v>
      </c>
      <c r="J426" s="2" t="s">
        <v>12</v>
      </c>
      <c r="K426" s="4">
        <v>455</v>
      </c>
      <c r="L426" s="2" t="s">
        <v>6702</v>
      </c>
      <c r="M426" s="2" t="s">
        <v>5592</v>
      </c>
      <c r="N426" s="2" t="s">
        <v>813</v>
      </c>
      <c r="O426" s="4" t="s">
        <v>17</v>
      </c>
      <c r="P426" s="4">
        <v>6</v>
      </c>
      <c r="Q426" s="37" t="s">
        <v>6178</v>
      </c>
      <c r="R426" s="4" t="s">
        <v>3567</v>
      </c>
      <c r="T426" s="4" t="s">
        <v>3567</v>
      </c>
      <c r="U426" s="4" t="s">
        <v>3567</v>
      </c>
      <c r="V426" s="2" t="s">
        <v>3567</v>
      </c>
      <c r="W426" s="2" t="s">
        <v>3567</v>
      </c>
      <c r="X426" s="2" t="s">
        <v>3567</v>
      </c>
      <c r="Y426" s="2" t="s">
        <v>3567</v>
      </c>
      <c r="Z426" s="57" t="s">
        <v>3567</v>
      </c>
      <c r="AA426" s="2" t="s">
        <v>3567</v>
      </c>
    </row>
    <row r="427" spans="1:27" ht="14.25" customHeight="1">
      <c r="A427" s="4">
        <v>426</v>
      </c>
      <c r="B427" s="2" t="s">
        <v>7022</v>
      </c>
      <c r="C427" s="2" t="str">
        <f t="shared" si="50"/>
        <v>JBT-330</v>
      </c>
      <c r="D427" s="4">
        <v>3</v>
      </c>
      <c r="E427" s="4" t="s">
        <v>22</v>
      </c>
      <c r="F427" s="2" t="s">
        <v>1419</v>
      </c>
      <c r="G427" s="2" t="s">
        <v>6367</v>
      </c>
      <c r="H427" s="4" t="s">
        <v>2281</v>
      </c>
      <c r="I427" s="2" t="s">
        <v>271</v>
      </c>
      <c r="J427" s="2" t="s">
        <v>12</v>
      </c>
      <c r="K427" s="4">
        <v>456</v>
      </c>
      <c r="L427" s="2" t="s">
        <v>6703</v>
      </c>
      <c r="M427" s="2" t="s">
        <v>5593</v>
      </c>
      <c r="N427" s="2" t="s">
        <v>5594</v>
      </c>
      <c r="O427" s="4" t="s">
        <v>22</v>
      </c>
      <c r="P427" s="4">
        <v>6</v>
      </c>
      <c r="Q427" s="37" t="s">
        <v>6179</v>
      </c>
      <c r="R427" s="4">
        <v>2810</v>
      </c>
      <c r="S427" s="2" t="s">
        <v>1851</v>
      </c>
      <c r="T427" s="4" t="s">
        <v>22</v>
      </c>
      <c r="U427" s="4">
        <v>2</v>
      </c>
      <c r="V427" s="2" t="s">
        <v>3068</v>
      </c>
      <c r="W427" s="2" t="s">
        <v>3069</v>
      </c>
      <c r="X427" s="2" t="s">
        <v>1852</v>
      </c>
      <c r="Y427" s="2" t="s">
        <v>3070</v>
      </c>
      <c r="Z427" s="57" t="s">
        <v>2281</v>
      </c>
      <c r="AA427" s="2" t="s">
        <v>5007</v>
      </c>
    </row>
    <row r="428" spans="1:27" ht="14.25" customHeight="1">
      <c r="A428" s="4">
        <v>427</v>
      </c>
      <c r="B428" s="2" t="s">
        <v>7022</v>
      </c>
      <c r="C428" s="2" t="str">
        <f t="shared" si="50"/>
        <v>JBT-331</v>
      </c>
      <c r="D428" s="4">
        <v>3</v>
      </c>
      <c r="E428" s="4" t="s">
        <v>22</v>
      </c>
      <c r="F428" s="2" t="s">
        <v>1421</v>
      </c>
      <c r="G428" s="2" t="s">
        <v>6368</v>
      </c>
      <c r="H428" s="4" t="s">
        <v>2162</v>
      </c>
      <c r="I428" s="2" t="s">
        <v>273</v>
      </c>
      <c r="J428" s="2" t="s">
        <v>12</v>
      </c>
      <c r="K428" s="4">
        <v>457</v>
      </c>
      <c r="L428" s="2" t="s">
        <v>6704</v>
      </c>
      <c r="M428" s="2" t="s">
        <v>5595</v>
      </c>
      <c r="N428" s="2" t="s">
        <v>5596</v>
      </c>
      <c r="O428" s="4" t="s">
        <v>22</v>
      </c>
      <c r="P428" s="4">
        <v>6</v>
      </c>
      <c r="Q428" s="37" t="s">
        <v>6180</v>
      </c>
      <c r="R428" s="4">
        <v>2830</v>
      </c>
      <c r="S428" s="2" t="s">
        <v>1854</v>
      </c>
      <c r="T428" s="4" t="s">
        <v>22</v>
      </c>
      <c r="U428" s="4">
        <v>2</v>
      </c>
      <c r="V428" s="2" t="s">
        <v>3075</v>
      </c>
      <c r="W428" s="2" t="s">
        <v>3076</v>
      </c>
      <c r="X428" s="2" t="s">
        <v>1855</v>
      </c>
      <c r="Y428" s="2" t="s">
        <v>3077</v>
      </c>
      <c r="Z428" s="57" t="s">
        <v>2162</v>
      </c>
      <c r="AA428" s="2" t="s">
        <v>5008</v>
      </c>
    </row>
    <row r="429" spans="1:27" ht="14.25" customHeight="1">
      <c r="A429" s="4">
        <v>428</v>
      </c>
      <c r="B429" s="2" t="s">
        <v>7022</v>
      </c>
      <c r="C429" s="2" t="str">
        <f t="shared" si="50"/>
        <v>JBT-332</v>
      </c>
      <c r="D429" s="4">
        <v>3</v>
      </c>
      <c r="E429" s="4" t="s">
        <v>22</v>
      </c>
      <c r="F429" s="2" t="s">
        <v>818</v>
      </c>
      <c r="G429" s="2" t="s">
        <v>6377</v>
      </c>
      <c r="H429" s="4" t="s">
        <v>2162</v>
      </c>
      <c r="I429" s="2" t="s">
        <v>281</v>
      </c>
      <c r="J429" s="2" t="s">
        <v>12</v>
      </c>
      <c r="K429" s="4">
        <v>458</v>
      </c>
      <c r="L429" s="2" t="s">
        <v>6705</v>
      </c>
      <c r="M429" s="2" t="s">
        <v>818</v>
      </c>
      <c r="N429" s="2" t="s">
        <v>6377</v>
      </c>
      <c r="O429" s="4" t="s">
        <v>22</v>
      </c>
      <c r="P429" s="4">
        <v>6</v>
      </c>
      <c r="Q429" s="37" t="s">
        <v>6181</v>
      </c>
      <c r="R429" s="4" t="s">
        <v>3567</v>
      </c>
      <c r="T429" s="4" t="s">
        <v>3567</v>
      </c>
      <c r="U429" s="4" t="s">
        <v>3567</v>
      </c>
      <c r="V429" s="2" t="s">
        <v>3567</v>
      </c>
      <c r="W429" s="2" t="s">
        <v>3567</v>
      </c>
      <c r="X429" s="2" t="s">
        <v>3567</v>
      </c>
      <c r="Y429" s="2" t="s">
        <v>3567</v>
      </c>
      <c r="Z429" s="57" t="s">
        <v>3567</v>
      </c>
      <c r="AA429" s="2" t="s">
        <v>3567</v>
      </c>
    </row>
    <row r="430" spans="1:27" ht="14.25" customHeight="1">
      <c r="A430" s="4">
        <v>429</v>
      </c>
      <c r="B430" s="2" t="s">
        <v>7022</v>
      </c>
      <c r="C430" s="2" t="str">
        <f t="shared" si="50"/>
        <v>JBT-333</v>
      </c>
      <c r="D430" s="4">
        <v>3</v>
      </c>
      <c r="E430" s="4" t="s">
        <v>17</v>
      </c>
      <c r="F430" s="2" t="s">
        <v>1423</v>
      </c>
      <c r="G430" s="2" t="s">
        <v>1424</v>
      </c>
      <c r="H430" s="4" t="s">
        <v>2201</v>
      </c>
      <c r="I430" s="2" t="s">
        <v>820</v>
      </c>
      <c r="J430" s="2" t="s">
        <v>12</v>
      </c>
      <c r="K430" s="4">
        <v>459</v>
      </c>
      <c r="L430" s="2" t="s">
        <v>6706</v>
      </c>
      <c r="M430" s="2" t="s">
        <v>5599</v>
      </c>
      <c r="N430" s="2" t="s">
        <v>5600</v>
      </c>
      <c r="O430" s="4" t="s">
        <v>17</v>
      </c>
      <c r="P430" s="4">
        <v>6</v>
      </c>
      <c r="Q430" s="37" t="s">
        <v>6182</v>
      </c>
      <c r="R430" s="4" t="s">
        <v>3567</v>
      </c>
      <c r="T430" s="4" t="s">
        <v>3567</v>
      </c>
      <c r="U430" s="4" t="s">
        <v>3567</v>
      </c>
      <c r="V430" s="2" t="s">
        <v>3567</v>
      </c>
      <c r="W430" s="2" t="s">
        <v>3567</v>
      </c>
      <c r="X430" s="2" t="s">
        <v>3567</v>
      </c>
      <c r="Y430" s="2" t="s">
        <v>3567</v>
      </c>
      <c r="Z430" s="57" t="s">
        <v>3567</v>
      </c>
      <c r="AA430" s="2" t="s">
        <v>3567</v>
      </c>
    </row>
    <row r="431" spans="1:27" ht="14.25" customHeight="1">
      <c r="A431" s="4">
        <v>430</v>
      </c>
      <c r="B431" s="2" t="s">
        <v>7022</v>
      </c>
      <c r="C431" s="2" t="str">
        <f t="shared" si="50"/>
        <v>JBT-334</v>
      </c>
      <c r="D431" s="4">
        <v>3</v>
      </c>
      <c r="E431" s="4" t="s">
        <v>22</v>
      </c>
      <c r="F431" s="2" t="s">
        <v>1425</v>
      </c>
      <c r="G431" s="2" t="s">
        <v>6375</v>
      </c>
      <c r="H431" s="4" t="s">
        <v>2910</v>
      </c>
      <c r="I431" s="2" t="s">
        <v>396</v>
      </c>
      <c r="J431" s="2" t="s">
        <v>12</v>
      </c>
      <c r="K431" s="4">
        <v>460</v>
      </c>
      <c r="L431" s="2" t="s">
        <v>6707</v>
      </c>
      <c r="M431" s="2" t="s">
        <v>5601</v>
      </c>
      <c r="N431" s="2" t="s">
        <v>5602</v>
      </c>
      <c r="O431" s="4" t="s">
        <v>22</v>
      </c>
      <c r="P431" s="4">
        <v>6</v>
      </c>
      <c r="Q431" s="37" t="s">
        <v>6183</v>
      </c>
      <c r="R431" s="4">
        <v>2840</v>
      </c>
      <c r="S431" s="2" t="s">
        <v>1859</v>
      </c>
      <c r="T431" s="4" t="s">
        <v>17</v>
      </c>
      <c r="U431" s="4">
        <v>2</v>
      </c>
      <c r="V431" s="2" t="s">
        <v>3078</v>
      </c>
      <c r="W431" s="2" t="s">
        <v>3079</v>
      </c>
      <c r="X431" s="2" t="s">
        <v>3080</v>
      </c>
      <c r="Y431" s="2" t="s">
        <v>3081</v>
      </c>
      <c r="Z431" s="57" t="s">
        <v>2910</v>
      </c>
      <c r="AA431" s="2" t="s">
        <v>5009</v>
      </c>
    </row>
    <row r="432" spans="1:27" ht="14.25" customHeight="1">
      <c r="A432" s="4">
        <v>431</v>
      </c>
      <c r="B432" s="2" t="s">
        <v>7022</v>
      </c>
      <c r="C432" s="2" t="str">
        <f t="shared" si="50"/>
        <v>JBT-335</v>
      </c>
      <c r="D432" s="4">
        <v>3</v>
      </c>
      <c r="E432" s="4" t="s">
        <v>22</v>
      </c>
      <c r="F432" s="2" t="s">
        <v>1427</v>
      </c>
      <c r="G432" s="2" t="s">
        <v>1428</v>
      </c>
      <c r="H432" s="4" t="s">
        <v>2281</v>
      </c>
      <c r="I432" s="2" t="s">
        <v>825</v>
      </c>
      <c r="J432" s="2" t="s">
        <v>12</v>
      </c>
      <c r="K432" s="4">
        <v>461</v>
      </c>
      <c r="L432" s="2" t="s">
        <v>6708</v>
      </c>
      <c r="M432" s="2" t="s">
        <v>5603</v>
      </c>
      <c r="N432" s="2" t="s">
        <v>1428</v>
      </c>
      <c r="O432" s="4" t="s">
        <v>22</v>
      </c>
      <c r="P432" s="4">
        <v>6</v>
      </c>
      <c r="Q432" s="37" t="s">
        <v>6184</v>
      </c>
      <c r="R432" s="4" t="s">
        <v>3567</v>
      </c>
      <c r="T432" s="4" t="s">
        <v>3567</v>
      </c>
      <c r="U432" s="4" t="s">
        <v>3567</v>
      </c>
      <c r="V432" s="2" t="s">
        <v>3567</v>
      </c>
      <c r="W432" s="2" t="s">
        <v>3567</v>
      </c>
      <c r="X432" s="2" t="s">
        <v>3567</v>
      </c>
      <c r="Y432" s="2" t="s">
        <v>3567</v>
      </c>
      <c r="Z432" s="57" t="s">
        <v>3567</v>
      </c>
      <c r="AA432" s="2" t="s">
        <v>3567</v>
      </c>
    </row>
    <row r="433" spans="1:27" ht="14.25" customHeight="1">
      <c r="A433" s="4">
        <v>432</v>
      </c>
      <c r="B433" s="2" t="s">
        <v>7022</v>
      </c>
      <c r="C433" s="2" t="str">
        <f t="shared" si="50"/>
        <v>JBT-336</v>
      </c>
      <c r="D433" s="4">
        <v>3</v>
      </c>
      <c r="E433" s="4" t="s">
        <v>22</v>
      </c>
      <c r="F433" s="2" t="s">
        <v>1429</v>
      </c>
      <c r="G433" s="2" t="s">
        <v>6369</v>
      </c>
      <c r="H433" s="4" t="s">
        <v>6914</v>
      </c>
      <c r="I433" s="2" t="s">
        <v>284</v>
      </c>
      <c r="J433" s="2" t="s">
        <v>12</v>
      </c>
      <c r="K433" s="4">
        <v>462</v>
      </c>
      <c r="L433" s="2" t="s">
        <v>6709</v>
      </c>
      <c r="M433" s="2" t="s">
        <v>5604</v>
      </c>
      <c r="N433" s="2" t="s">
        <v>5605</v>
      </c>
      <c r="O433" s="4" t="s">
        <v>22</v>
      </c>
      <c r="P433" s="4">
        <v>6</v>
      </c>
      <c r="Q433" s="37" t="s">
        <v>6185</v>
      </c>
      <c r="R433" s="4" t="s">
        <v>3567</v>
      </c>
      <c r="T433" s="4" t="s">
        <v>3567</v>
      </c>
      <c r="U433" s="4" t="s">
        <v>3567</v>
      </c>
      <c r="V433" s="2" t="s">
        <v>3567</v>
      </c>
      <c r="W433" s="2" t="s">
        <v>3567</v>
      </c>
      <c r="X433" s="2" t="s">
        <v>3567</v>
      </c>
      <c r="Y433" s="2" t="s">
        <v>3567</v>
      </c>
      <c r="Z433" s="57" t="s">
        <v>3567</v>
      </c>
      <c r="AA433" s="2" t="s">
        <v>3567</v>
      </c>
    </row>
    <row r="434" spans="1:27" ht="14.25" customHeight="1">
      <c r="A434" s="4">
        <v>433</v>
      </c>
      <c r="B434" s="2" t="s">
        <v>7022</v>
      </c>
      <c r="C434" s="2" t="str">
        <f t="shared" si="50"/>
        <v>JBT-337</v>
      </c>
      <c r="D434" s="4">
        <v>3</v>
      </c>
      <c r="E434" s="4" t="s">
        <v>17</v>
      </c>
      <c r="F434" s="2" t="s">
        <v>1431</v>
      </c>
      <c r="G434" s="2" t="s">
        <v>5300</v>
      </c>
      <c r="H434" s="4" t="s">
        <v>2162</v>
      </c>
      <c r="I434" s="2" t="s">
        <v>285</v>
      </c>
      <c r="J434" s="2" t="s">
        <v>12</v>
      </c>
      <c r="K434" s="4">
        <v>463</v>
      </c>
      <c r="L434" s="2" t="s">
        <v>6710</v>
      </c>
      <c r="M434" s="2" t="s">
        <v>5606</v>
      </c>
      <c r="N434" s="2" t="s">
        <v>5300</v>
      </c>
      <c r="O434" s="4" t="s">
        <v>17</v>
      </c>
      <c r="P434" s="4">
        <v>6</v>
      </c>
      <c r="Q434" s="37" t="s">
        <v>6186</v>
      </c>
      <c r="R434" s="4" t="s">
        <v>3567</v>
      </c>
      <c r="T434" s="4" t="s">
        <v>3567</v>
      </c>
      <c r="U434" s="4" t="s">
        <v>3567</v>
      </c>
      <c r="V434" s="2" t="s">
        <v>3567</v>
      </c>
      <c r="W434" s="2" t="s">
        <v>3567</v>
      </c>
      <c r="X434" s="2" t="s">
        <v>3567</v>
      </c>
      <c r="Y434" s="2" t="s">
        <v>3567</v>
      </c>
      <c r="Z434" s="57" t="s">
        <v>3567</v>
      </c>
      <c r="AA434" s="2" t="s">
        <v>3567</v>
      </c>
    </row>
    <row r="435" spans="1:27" ht="14.25" customHeight="1">
      <c r="A435" s="4">
        <v>434</v>
      </c>
      <c r="B435" s="2" t="s">
        <v>7022</v>
      </c>
      <c r="C435" s="2" t="str">
        <f>"JBG-"&amp;(MID(C424,5,2)+1)</f>
        <v>JBG-58</v>
      </c>
      <c r="D435" s="4">
        <v>2</v>
      </c>
      <c r="E435" s="4" t="s">
        <v>71</v>
      </c>
      <c r="F435" s="2" t="s">
        <v>6929</v>
      </c>
      <c r="G435" s="2" t="s">
        <v>5608</v>
      </c>
      <c r="H435" s="4" t="s">
        <v>7006</v>
      </c>
      <c r="I435" s="2" t="s">
        <v>1411</v>
      </c>
      <c r="J435" s="2" t="s">
        <v>20</v>
      </c>
      <c r="K435" s="4">
        <v>452</v>
      </c>
      <c r="L435" s="2" t="s">
        <v>6701</v>
      </c>
      <c r="M435" s="2" t="s">
        <v>6930</v>
      </c>
      <c r="N435" s="2" t="s">
        <v>5608</v>
      </c>
      <c r="O435" s="4" t="s">
        <v>71</v>
      </c>
      <c r="P435" s="4">
        <v>5</v>
      </c>
      <c r="Q435" s="37" t="s">
        <v>6176</v>
      </c>
      <c r="R435" s="4">
        <v>2760</v>
      </c>
      <c r="S435" s="2" t="s">
        <v>6931</v>
      </c>
      <c r="T435" s="4" t="s">
        <v>942</v>
      </c>
      <c r="U435" s="4">
        <v>2</v>
      </c>
      <c r="V435" s="2" t="s">
        <v>3047</v>
      </c>
      <c r="W435" s="2" t="s">
        <v>3048</v>
      </c>
      <c r="X435" s="2" t="s">
        <v>3049</v>
      </c>
      <c r="Y435" s="2" t="s">
        <v>3050</v>
      </c>
      <c r="Z435" s="57">
        <v>0</v>
      </c>
      <c r="AA435" s="2" t="s">
        <v>6446</v>
      </c>
    </row>
    <row r="436" spans="1:27" ht="14.25" customHeight="1">
      <c r="A436" s="4">
        <v>435</v>
      </c>
      <c r="B436" s="2" t="s">
        <v>7022</v>
      </c>
      <c r="C436" s="2" t="str">
        <f>"JBT-"&amp;(MID(C434,5,3)+1)</f>
        <v>JBT-338</v>
      </c>
      <c r="D436" s="4">
        <v>3</v>
      </c>
      <c r="E436" s="4" t="s">
        <v>22</v>
      </c>
      <c r="F436" s="2" t="s">
        <v>6928</v>
      </c>
      <c r="G436" s="2" t="s">
        <v>6370</v>
      </c>
      <c r="H436" s="4" t="s">
        <v>2281</v>
      </c>
      <c r="I436" s="2" t="s">
        <v>266</v>
      </c>
      <c r="J436" s="2" t="s">
        <v>12</v>
      </c>
      <c r="K436" s="4">
        <v>454</v>
      </c>
      <c r="L436" s="2" t="s">
        <v>6675</v>
      </c>
      <c r="M436" s="2" t="s">
        <v>5611</v>
      </c>
      <c r="N436" s="2" t="s">
        <v>5612</v>
      </c>
      <c r="O436" s="4" t="s">
        <v>22</v>
      </c>
      <c r="P436" s="4">
        <v>6</v>
      </c>
      <c r="Q436" s="37" t="s">
        <v>6177</v>
      </c>
      <c r="R436" s="4">
        <v>2770</v>
      </c>
      <c r="S436" s="2" t="s">
        <v>6932</v>
      </c>
      <c r="T436" s="4" t="s">
        <v>17</v>
      </c>
      <c r="U436" s="4">
        <v>3</v>
      </c>
      <c r="V436" s="2" t="s">
        <v>3053</v>
      </c>
      <c r="W436" s="2" t="s">
        <v>3054</v>
      </c>
      <c r="X436" s="2" t="s">
        <v>3055</v>
      </c>
      <c r="Y436" s="2" t="s">
        <v>3056</v>
      </c>
      <c r="Z436" s="57" t="s">
        <v>2281</v>
      </c>
      <c r="AA436" s="2" t="s">
        <v>6447</v>
      </c>
    </row>
    <row r="437" spans="1:27" ht="14.25" customHeight="1">
      <c r="A437" s="4">
        <v>436</v>
      </c>
      <c r="B437" s="2" t="s">
        <v>7022</v>
      </c>
      <c r="C437" s="2" t="str">
        <f t="shared" ref="C437:C441" si="51">"JBT-"&amp;(MID(C436,5,3)+1)</f>
        <v>JBT-339</v>
      </c>
      <c r="D437" s="4">
        <v>3</v>
      </c>
      <c r="E437" s="4" t="s">
        <v>22</v>
      </c>
      <c r="F437" s="2" t="s">
        <v>6371</v>
      </c>
      <c r="G437" s="2" t="s">
        <v>6367</v>
      </c>
      <c r="H437" s="4" t="s">
        <v>2281</v>
      </c>
      <c r="I437" s="2" t="s">
        <v>271</v>
      </c>
      <c r="J437" s="2" t="s">
        <v>12</v>
      </c>
      <c r="K437" s="4">
        <v>456</v>
      </c>
      <c r="L437" s="2" t="s">
        <v>6703</v>
      </c>
      <c r="M437" s="2" t="s">
        <v>5613</v>
      </c>
      <c r="N437" s="2" t="s">
        <v>5594</v>
      </c>
      <c r="O437" s="4" t="s">
        <v>22</v>
      </c>
      <c r="P437" s="4">
        <v>6</v>
      </c>
      <c r="Q437" s="37" t="s">
        <v>6179</v>
      </c>
      <c r="R437" s="4" t="s">
        <v>3567</v>
      </c>
      <c r="T437" s="4" t="s">
        <v>3567</v>
      </c>
      <c r="U437" s="4" t="s">
        <v>3567</v>
      </c>
      <c r="V437" s="2" t="s">
        <v>3567</v>
      </c>
      <c r="W437" s="2" t="s">
        <v>3567</v>
      </c>
      <c r="X437" s="2" t="s">
        <v>3567</v>
      </c>
      <c r="Y437" s="2" t="s">
        <v>3567</v>
      </c>
      <c r="Z437" s="57" t="s">
        <v>3567</v>
      </c>
      <c r="AA437" s="2" t="s">
        <v>3567</v>
      </c>
    </row>
    <row r="438" spans="1:27" ht="14.25" customHeight="1">
      <c r="A438" s="4">
        <v>437</v>
      </c>
      <c r="B438" s="2" t="s">
        <v>7022</v>
      </c>
      <c r="C438" s="2" t="str">
        <f t="shared" si="51"/>
        <v>JBT-340</v>
      </c>
      <c r="D438" s="4">
        <v>3</v>
      </c>
      <c r="E438" s="4" t="s">
        <v>22</v>
      </c>
      <c r="F438" s="2" t="s">
        <v>6372</v>
      </c>
      <c r="G438" s="2" t="s">
        <v>6373</v>
      </c>
      <c r="H438" s="4" t="s">
        <v>2162</v>
      </c>
      <c r="I438" s="2" t="s">
        <v>273</v>
      </c>
      <c r="J438" s="2" t="s">
        <v>12</v>
      </c>
      <c r="K438" s="4">
        <v>457</v>
      </c>
      <c r="L438" s="2" t="s">
        <v>6704</v>
      </c>
      <c r="M438" s="2" t="s">
        <v>5614</v>
      </c>
      <c r="N438" s="2" t="s">
        <v>5615</v>
      </c>
      <c r="O438" s="4" t="s">
        <v>22</v>
      </c>
      <c r="P438" s="4">
        <v>6</v>
      </c>
      <c r="Q438" s="37" t="s">
        <v>6180</v>
      </c>
      <c r="R438" s="4">
        <v>2780</v>
      </c>
      <c r="S438" s="2" t="s">
        <v>6933</v>
      </c>
      <c r="T438" s="4" t="s">
        <v>22</v>
      </c>
      <c r="U438" s="4">
        <v>3</v>
      </c>
      <c r="V438" s="2" t="s">
        <v>3057</v>
      </c>
      <c r="W438" s="2" t="s">
        <v>3058</v>
      </c>
      <c r="X438" s="2" t="s">
        <v>3059</v>
      </c>
      <c r="Y438" s="2" t="s">
        <v>3060</v>
      </c>
      <c r="Z438" s="57" t="s">
        <v>2162</v>
      </c>
      <c r="AA438" s="2" t="s">
        <v>6448</v>
      </c>
    </row>
    <row r="439" spans="1:27" ht="14.25" customHeight="1">
      <c r="A439" s="4">
        <v>438</v>
      </c>
      <c r="B439" s="2" t="s">
        <v>7022</v>
      </c>
      <c r="C439" s="2" t="str">
        <f t="shared" si="51"/>
        <v>JBT-341</v>
      </c>
      <c r="D439" s="4">
        <v>3</v>
      </c>
      <c r="E439" s="4" t="s">
        <v>17</v>
      </c>
      <c r="F439" s="2" t="s">
        <v>5616</v>
      </c>
      <c r="G439" s="2" t="s">
        <v>5617</v>
      </c>
      <c r="H439" s="4" t="s">
        <v>2162</v>
      </c>
      <c r="I439" s="2" t="s">
        <v>281</v>
      </c>
      <c r="J439" s="2" t="s">
        <v>12</v>
      </c>
      <c r="K439" s="4">
        <v>458</v>
      </c>
      <c r="L439" s="2" t="s">
        <v>6705</v>
      </c>
      <c r="M439" s="2" t="s">
        <v>5616</v>
      </c>
      <c r="N439" s="2" t="s">
        <v>5617</v>
      </c>
      <c r="O439" s="4" t="s">
        <v>17</v>
      </c>
      <c r="P439" s="4">
        <v>6</v>
      </c>
      <c r="Q439" s="37" t="s">
        <v>6181</v>
      </c>
      <c r="R439" s="4" t="s">
        <v>3567</v>
      </c>
      <c r="T439" s="4" t="s">
        <v>3567</v>
      </c>
      <c r="U439" s="4" t="s">
        <v>3567</v>
      </c>
      <c r="V439" s="2" t="s">
        <v>3567</v>
      </c>
      <c r="W439" s="2" t="s">
        <v>3567</v>
      </c>
      <c r="X439" s="2" t="s">
        <v>3567</v>
      </c>
      <c r="Y439" s="2" t="s">
        <v>3567</v>
      </c>
      <c r="Z439" s="57" t="s">
        <v>3567</v>
      </c>
      <c r="AA439" s="2" t="s">
        <v>3567</v>
      </c>
    </row>
    <row r="440" spans="1:27" ht="14.25" customHeight="1">
      <c r="A440" s="4">
        <v>439</v>
      </c>
      <c r="B440" s="2" t="s">
        <v>7022</v>
      </c>
      <c r="C440" s="2" t="str">
        <f t="shared" si="51"/>
        <v>JBT-342</v>
      </c>
      <c r="D440" s="4">
        <v>3</v>
      </c>
      <c r="E440" s="4" t="s">
        <v>22</v>
      </c>
      <c r="F440" s="2" t="s">
        <v>6374</v>
      </c>
      <c r="G440" s="2" t="s">
        <v>6376</v>
      </c>
      <c r="H440" s="4" t="s">
        <v>7009</v>
      </c>
      <c r="I440" s="2" t="s">
        <v>396</v>
      </c>
      <c r="J440" s="2" t="s">
        <v>12</v>
      </c>
      <c r="K440" s="4">
        <v>460</v>
      </c>
      <c r="L440" s="2" t="s">
        <v>6707</v>
      </c>
      <c r="M440" s="2" t="s">
        <v>5618</v>
      </c>
      <c r="N440" s="2" t="s">
        <v>5619</v>
      </c>
      <c r="O440" s="4" t="s">
        <v>22</v>
      </c>
      <c r="P440" s="4">
        <v>6</v>
      </c>
      <c r="Q440" s="37" t="s">
        <v>6183</v>
      </c>
      <c r="R440" s="4" t="s">
        <v>3567</v>
      </c>
      <c r="T440" s="4" t="s">
        <v>3567</v>
      </c>
      <c r="U440" s="4" t="s">
        <v>3567</v>
      </c>
      <c r="V440" s="2" t="s">
        <v>3567</v>
      </c>
      <c r="W440" s="2" t="s">
        <v>3567</v>
      </c>
      <c r="X440" s="2" t="s">
        <v>3567</v>
      </c>
      <c r="Y440" s="2" t="s">
        <v>3567</v>
      </c>
      <c r="Z440" s="57" t="s">
        <v>3567</v>
      </c>
      <c r="AA440" s="2" t="s">
        <v>3567</v>
      </c>
    </row>
    <row r="441" spans="1:27" ht="14.25" customHeight="1">
      <c r="A441" s="4">
        <v>440</v>
      </c>
      <c r="B441" s="2" t="s">
        <v>7022</v>
      </c>
      <c r="C441" s="2" t="str">
        <f t="shared" si="51"/>
        <v>JBT-343</v>
      </c>
      <c r="D441" s="4">
        <v>3</v>
      </c>
      <c r="E441" s="4" t="s">
        <v>17</v>
      </c>
      <c r="F441" s="2" t="s">
        <v>1431</v>
      </c>
      <c r="G441" s="2" t="s">
        <v>5300</v>
      </c>
      <c r="H441" s="4" t="s">
        <v>2162</v>
      </c>
      <c r="I441" s="2" t="s">
        <v>285</v>
      </c>
      <c r="J441" s="2" t="s">
        <v>12</v>
      </c>
      <c r="K441" s="4">
        <v>463</v>
      </c>
      <c r="L441" s="2" t="s">
        <v>6710</v>
      </c>
      <c r="M441" s="2" t="s">
        <v>5606</v>
      </c>
      <c r="N441" s="2" t="s">
        <v>5300</v>
      </c>
      <c r="O441" s="4" t="s">
        <v>17</v>
      </c>
      <c r="P441" s="4">
        <v>6</v>
      </c>
      <c r="Q441" s="37" t="s">
        <v>6186</v>
      </c>
      <c r="R441" s="4">
        <v>2790</v>
      </c>
      <c r="S441" s="2" t="s">
        <v>6934</v>
      </c>
      <c r="T441" s="4" t="s">
        <v>17</v>
      </c>
      <c r="U441" s="4">
        <v>3</v>
      </c>
      <c r="V441" s="2" t="s">
        <v>3061</v>
      </c>
      <c r="W441" s="2" t="s">
        <v>3062</v>
      </c>
      <c r="X441" s="2" t="s">
        <v>3063</v>
      </c>
      <c r="Y441" s="2" t="s">
        <v>3064</v>
      </c>
      <c r="Z441" s="57" t="s">
        <v>2910</v>
      </c>
      <c r="AA441" s="2" t="s">
        <v>6449</v>
      </c>
    </row>
    <row r="442" spans="1:27" ht="14.25" customHeight="1">
      <c r="A442" s="4">
        <v>441</v>
      </c>
      <c r="B442" s="2" t="s">
        <v>7022</v>
      </c>
      <c r="C442" s="2" t="str">
        <f>"JBG-"&amp;(MID(C435,5,2)+1)</f>
        <v>JBG-59</v>
      </c>
      <c r="D442" s="4">
        <v>2</v>
      </c>
      <c r="E442" s="4" t="s">
        <v>71</v>
      </c>
      <c r="F442" s="2" t="s">
        <v>5658</v>
      </c>
      <c r="G442" s="2" t="s">
        <v>5659</v>
      </c>
      <c r="H442" s="4" t="s">
        <v>7006</v>
      </c>
      <c r="I442" s="2" t="s">
        <v>1454</v>
      </c>
      <c r="J442" s="2" t="s">
        <v>20</v>
      </c>
      <c r="K442" s="4">
        <v>488</v>
      </c>
      <c r="L442" s="2" t="s">
        <v>2104</v>
      </c>
      <c r="M442" s="2" t="s">
        <v>5658</v>
      </c>
      <c r="N442" s="2" t="s">
        <v>5659</v>
      </c>
      <c r="O442" s="4" t="s">
        <v>71</v>
      </c>
      <c r="P442" s="4">
        <v>5</v>
      </c>
      <c r="Q442" s="37" t="s">
        <v>6190</v>
      </c>
      <c r="R442" s="4" t="s">
        <v>3567</v>
      </c>
      <c r="T442" s="4" t="s">
        <v>3567</v>
      </c>
      <c r="U442" s="4" t="s">
        <v>3567</v>
      </c>
      <c r="V442" s="2" t="s">
        <v>3567</v>
      </c>
      <c r="W442" s="2" t="s">
        <v>3567</v>
      </c>
      <c r="X442" s="2" t="s">
        <v>3567</v>
      </c>
      <c r="Y442" s="2" t="s">
        <v>3567</v>
      </c>
      <c r="Z442" s="57" t="s">
        <v>3567</v>
      </c>
      <c r="AA442" s="2" t="s">
        <v>3567</v>
      </c>
    </row>
    <row r="443" spans="1:27" ht="14.25" customHeight="1">
      <c r="A443" s="4">
        <v>442</v>
      </c>
      <c r="B443" s="2" t="s">
        <v>7022</v>
      </c>
      <c r="C443" s="2" t="str">
        <f>"JBT-"&amp;(MID(C441,5,3)+1)</f>
        <v>JBT-344</v>
      </c>
      <c r="D443" s="4">
        <v>3</v>
      </c>
      <c r="E443" s="4" t="s">
        <v>17</v>
      </c>
      <c r="F443" s="2" t="s">
        <v>5662</v>
      </c>
      <c r="G443" s="2" t="s">
        <v>5663</v>
      </c>
      <c r="H443" s="4" t="s">
        <v>2162</v>
      </c>
      <c r="I443" s="2" t="s">
        <v>412</v>
      </c>
      <c r="J443" s="2" t="s">
        <v>12</v>
      </c>
      <c r="K443" s="4">
        <v>490</v>
      </c>
      <c r="L443" s="2" t="s">
        <v>1994</v>
      </c>
      <c r="M443" s="2" t="s">
        <v>5662</v>
      </c>
      <c r="N443" s="2" t="s">
        <v>5663</v>
      </c>
      <c r="O443" s="4" t="s">
        <v>17</v>
      </c>
      <c r="P443" s="4">
        <v>6</v>
      </c>
      <c r="Q443" s="37" t="s">
        <v>6191</v>
      </c>
      <c r="R443" s="4" t="s">
        <v>3567</v>
      </c>
      <c r="T443" s="4" t="s">
        <v>3567</v>
      </c>
      <c r="U443" s="4" t="s">
        <v>3567</v>
      </c>
      <c r="V443" s="2" t="s">
        <v>3567</v>
      </c>
      <c r="W443" s="2" t="s">
        <v>3567</v>
      </c>
      <c r="X443" s="2" t="s">
        <v>3567</v>
      </c>
      <c r="Y443" s="2" t="s">
        <v>3567</v>
      </c>
      <c r="Z443" s="57" t="s">
        <v>3567</v>
      </c>
      <c r="AA443" s="2" t="s">
        <v>3567</v>
      </c>
    </row>
    <row r="444" spans="1:27" ht="14.25" customHeight="1">
      <c r="A444" s="4">
        <v>443</v>
      </c>
      <c r="B444" s="2" t="s">
        <v>7022</v>
      </c>
      <c r="C444" s="2" t="str">
        <f t="shared" ref="C444:C446" si="52">"JBT-"&amp;(MID(C443,5,3)+1)</f>
        <v>JBT-345</v>
      </c>
      <c r="D444" s="4">
        <v>3</v>
      </c>
      <c r="E444" s="4" t="s">
        <v>17</v>
      </c>
      <c r="F444" s="2" t="s">
        <v>5664</v>
      </c>
      <c r="G444" s="2" t="s">
        <v>5665</v>
      </c>
      <c r="H444" s="4" t="s">
        <v>7007</v>
      </c>
      <c r="I444" s="2" t="s">
        <v>319</v>
      </c>
      <c r="J444" s="2" t="s">
        <v>12</v>
      </c>
      <c r="K444" s="4">
        <v>491</v>
      </c>
      <c r="L444" s="2" t="s">
        <v>1995</v>
      </c>
      <c r="M444" s="2" t="s">
        <v>5664</v>
      </c>
      <c r="N444" s="2" t="s">
        <v>5665</v>
      </c>
      <c r="O444" s="4" t="s">
        <v>17</v>
      </c>
      <c r="P444" s="4">
        <v>6</v>
      </c>
      <c r="Q444" s="37" t="s">
        <v>6192</v>
      </c>
      <c r="R444" s="4" t="s">
        <v>3567</v>
      </c>
      <c r="T444" s="4" t="s">
        <v>3567</v>
      </c>
      <c r="U444" s="4" t="s">
        <v>3567</v>
      </c>
      <c r="V444" s="2" t="s">
        <v>3567</v>
      </c>
      <c r="W444" s="2" t="s">
        <v>3567</v>
      </c>
      <c r="X444" s="2" t="s">
        <v>3567</v>
      </c>
      <c r="Y444" s="2" t="s">
        <v>3567</v>
      </c>
      <c r="Z444" s="57" t="s">
        <v>3567</v>
      </c>
      <c r="AA444" s="2" t="s">
        <v>3567</v>
      </c>
    </row>
    <row r="445" spans="1:27" ht="14.25" customHeight="1">
      <c r="A445" s="4">
        <v>444</v>
      </c>
      <c r="B445" s="2" t="s">
        <v>7022</v>
      </c>
      <c r="C445" s="2" t="str">
        <f t="shared" si="52"/>
        <v>JBT-346</v>
      </c>
      <c r="D445" s="4">
        <v>3</v>
      </c>
      <c r="E445" s="4" t="s">
        <v>22</v>
      </c>
      <c r="F445" s="2" t="s">
        <v>5666</v>
      </c>
      <c r="G445" s="2" t="s">
        <v>5667</v>
      </c>
      <c r="H445" s="4" t="s">
        <v>2281</v>
      </c>
      <c r="I445" s="2" t="s">
        <v>320</v>
      </c>
      <c r="J445" s="2" t="s">
        <v>12</v>
      </c>
      <c r="K445" s="4">
        <v>492</v>
      </c>
      <c r="L445" s="2" t="s">
        <v>1996</v>
      </c>
      <c r="M445" s="2" t="s">
        <v>5666</v>
      </c>
      <c r="N445" s="2" t="s">
        <v>5667</v>
      </c>
      <c r="O445" s="4" t="s">
        <v>22</v>
      </c>
      <c r="P445" s="4">
        <v>6</v>
      </c>
      <c r="Q445" s="37" t="s">
        <v>6193</v>
      </c>
      <c r="R445" s="4" t="s">
        <v>3567</v>
      </c>
      <c r="T445" s="4" t="s">
        <v>3567</v>
      </c>
      <c r="U445" s="4" t="s">
        <v>3567</v>
      </c>
      <c r="V445" s="2" t="s">
        <v>3567</v>
      </c>
      <c r="W445" s="2" t="s">
        <v>3567</v>
      </c>
      <c r="X445" s="2" t="s">
        <v>3567</v>
      </c>
      <c r="Y445" s="2" t="s">
        <v>3567</v>
      </c>
      <c r="Z445" s="57" t="s">
        <v>3567</v>
      </c>
      <c r="AA445" s="2" t="s">
        <v>3567</v>
      </c>
    </row>
    <row r="446" spans="1:27" ht="14.25" customHeight="1">
      <c r="A446" s="4">
        <v>445</v>
      </c>
      <c r="B446" s="2" t="s">
        <v>7022</v>
      </c>
      <c r="C446" s="2" t="str">
        <f t="shared" si="52"/>
        <v>JBT-347</v>
      </c>
      <c r="D446" s="4">
        <v>3</v>
      </c>
      <c r="E446" s="4" t="s">
        <v>22</v>
      </c>
      <c r="F446" s="2" t="s">
        <v>5668</v>
      </c>
      <c r="G446" s="2" t="s">
        <v>5669</v>
      </c>
      <c r="H446" s="4" t="s">
        <v>2162</v>
      </c>
      <c r="I446" s="2" t="s">
        <v>321</v>
      </c>
      <c r="J446" s="2" t="s">
        <v>12</v>
      </c>
      <c r="K446" s="4">
        <v>493</v>
      </c>
      <c r="L446" s="2" t="s">
        <v>1997</v>
      </c>
      <c r="M446" s="2" t="s">
        <v>5668</v>
      </c>
      <c r="N446" s="2" t="s">
        <v>5669</v>
      </c>
      <c r="O446" s="4" t="s">
        <v>22</v>
      </c>
      <c r="P446" s="4">
        <v>6</v>
      </c>
      <c r="Q446" s="37" t="s">
        <v>6194</v>
      </c>
      <c r="R446" s="4" t="s">
        <v>3567</v>
      </c>
      <c r="T446" s="4" t="s">
        <v>3567</v>
      </c>
      <c r="U446" s="4" t="s">
        <v>3567</v>
      </c>
      <c r="V446" s="2" t="s">
        <v>3567</v>
      </c>
      <c r="W446" s="2" t="s">
        <v>3567</v>
      </c>
      <c r="X446" s="2" t="s">
        <v>3567</v>
      </c>
      <c r="Y446" s="2" t="s">
        <v>3567</v>
      </c>
      <c r="Z446" s="57" t="s">
        <v>3567</v>
      </c>
      <c r="AA446" s="2" t="s">
        <v>3567</v>
      </c>
    </row>
    <row r="447" spans="1:27" ht="14.25" customHeight="1">
      <c r="A447" s="4">
        <v>446</v>
      </c>
      <c r="B447" s="2" t="s">
        <v>7022</v>
      </c>
      <c r="C447" s="2" t="str">
        <f>"JBG-"&amp;(MID(C442,5,2)+1)</f>
        <v>JBG-60</v>
      </c>
      <c r="D447" s="4">
        <v>2</v>
      </c>
      <c r="E447" s="4" t="s">
        <v>71</v>
      </c>
      <c r="F447" s="2" t="s">
        <v>5670</v>
      </c>
      <c r="G447" s="2" t="s">
        <v>5671</v>
      </c>
      <c r="H447" s="4" t="s">
        <v>7006</v>
      </c>
      <c r="I447" s="2" t="s">
        <v>325</v>
      </c>
      <c r="J447" s="2" t="s">
        <v>20</v>
      </c>
      <c r="K447" s="4">
        <v>488</v>
      </c>
      <c r="L447" s="2" t="s">
        <v>2104</v>
      </c>
      <c r="M447" s="2" t="s">
        <v>5670</v>
      </c>
      <c r="N447" s="2" t="s">
        <v>5671</v>
      </c>
      <c r="O447" s="4" t="s">
        <v>71</v>
      </c>
      <c r="P447" s="4">
        <v>6</v>
      </c>
      <c r="Q447" s="37" t="s">
        <v>6195</v>
      </c>
      <c r="R447" s="4" t="s">
        <v>3567</v>
      </c>
      <c r="T447" s="4" t="s">
        <v>3567</v>
      </c>
      <c r="U447" s="4" t="s">
        <v>3567</v>
      </c>
      <c r="V447" s="2" t="s">
        <v>3567</v>
      </c>
      <c r="W447" s="2" t="s">
        <v>3567</v>
      </c>
      <c r="X447" s="2" t="s">
        <v>3567</v>
      </c>
      <c r="Y447" s="2" t="s">
        <v>3567</v>
      </c>
      <c r="Z447" s="57" t="s">
        <v>3567</v>
      </c>
      <c r="AA447" s="2" t="s">
        <v>3567</v>
      </c>
    </row>
    <row r="448" spans="1:27" ht="14.25" customHeight="1">
      <c r="A448" s="4">
        <v>447</v>
      </c>
      <c r="B448" s="2" t="s">
        <v>7022</v>
      </c>
      <c r="C448" s="2" t="str">
        <f>"JBT-"&amp;(MID(C446,5,3)+1)</f>
        <v>JBT-348</v>
      </c>
      <c r="D448" s="4">
        <v>3</v>
      </c>
      <c r="E448" s="4" t="s">
        <v>22</v>
      </c>
      <c r="F448" s="2" t="s">
        <v>5674</v>
      </c>
      <c r="G448" s="2" t="s">
        <v>5675</v>
      </c>
      <c r="H448" s="4" t="s">
        <v>2281</v>
      </c>
      <c r="I448" s="2" t="s">
        <v>266</v>
      </c>
      <c r="J448" s="2" t="s">
        <v>12</v>
      </c>
      <c r="K448" s="4">
        <v>490</v>
      </c>
      <c r="L448" s="2" t="s">
        <v>1994</v>
      </c>
      <c r="M448" s="2" t="s">
        <v>5674</v>
      </c>
      <c r="N448" s="2" t="s">
        <v>5675</v>
      </c>
      <c r="O448" s="4" t="s">
        <v>22</v>
      </c>
      <c r="P448" s="4">
        <v>7</v>
      </c>
      <c r="Q448" s="37" t="s">
        <v>6196</v>
      </c>
      <c r="R448" s="4" t="s">
        <v>3567</v>
      </c>
      <c r="T448" s="4" t="s">
        <v>3567</v>
      </c>
      <c r="U448" s="4" t="s">
        <v>3567</v>
      </c>
      <c r="V448" s="2" t="s">
        <v>3567</v>
      </c>
      <c r="W448" s="2" t="s">
        <v>3567</v>
      </c>
      <c r="X448" s="2" t="s">
        <v>3567</v>
      </c>
      <c r="Y448" s="2" t="s">
        <v>3567</v>
      </c>
      <c r="Z448" s="57" t="s">
        <v>3567</v>
      </c>
      <c r="AA448" s="2" t="s">
        <v>3567</v>
      </c>
    </row>
    <row r="449" spans="1:27" ht="14.25" customHeight="1">
      <c r="A449" s="4">
        <v>448</v>
      </c>
      <c r="B449" s="2" t="s">
        <v>7022</v>
      </c>
      <c r="C449" s="2" t="str">
        <f t="shared" ref="C449:C450" si="53">"JBT-"&amp;(MID(C448,5,3)+1)</f>
        <v>JBT-349</v>
      </c>
      <c r="D449" s="4">
        <v>3</v>
      </c>
      <c r="E449" s="4" t="s">
        <v>22</v>
      </c>
      <c r="F449" s="2" t="s">
        <v>5676</v>
      </c>
      <c r="G449" s="2" t="s">
        <v>5677</v>
      </c>
      <c r="H449" s="4" t="s">
        <v>7009</v>
      </c>
      <c r="I449" s="2" t="s">
        <v>268</v>
      </c>
      <c r="J449" s="2" t="s">
        <v>12</v>
      </c>
      <c r="K449" s="4">
        <v>491</v>
      </c>
      <c r="L449" s="2" t="s">
        <v>1995</v>
      </c>
      <c r="M449" s="2" t="s">
        <v>5676</v>
      </c>
      <c r="N449" s="2" t="s">
        <v>5677</v>
      </c>
      <c r="O449" s="4" t="s">
        <v>22</v>
      </c>
      <c r="P449" s="4">
        <v>7</v>
      </c>
      <c r="Q449" s="37" t="s">
        <v>6197</v>
      </c>
      <c r="R449" s="4" t="s">
        <v>3567</v>
      </c>
      <c r="T449" s="4" t="s">
        <v>3567</v>
      </c>
      <c r="U449" s="4" t="s">
        <v>3567</v>
      </c>
      <c r="V449" s="2" t="s">
        <v>3567</v>
      </c>
      <c r="W449" s="2" t="s">
        <v>3567</v>
      </c>
      <c r="X449" s="2" t="s">
        <v>3567</v>
      </c>
      <c r="Y449" s="2" t="s">
        <v>3567</v>
      </c>
      <c r="Z449" s="57" t="s">
        <v>3567</v>
      </c>
      <c r="AA449" s="2" t="s">
        <v>3567</v>
      </c>
    </row>
    <row r="450" spans="1:27" ht="14.25" customHeight="1">
      <c r="A450" s="4">
        <v>449</v>
      </c>
      <c r="B450" s="2" t="s">
        <v>7022</v>
      </c>
      <c r="C450" s="2" t="str">
        <f t="shared" si="53"/>
        <v>JBT-350</v>
      </c>
      <c r="D450" s="4">
        <v>3</v>
      </c>
      <c r="E450" s="4" t="s">
        <v>22</v>
      </c>
      <c r="F450" s="2" t="s">
        <v>5678</v>
      </c>
      <c r="G450" s="2" t="s">
        <v>5679</v>
      </c>
      <c r="H450" s="4" t="s">
        <v>2162</v>
      </c>
      <c r="I450" s="2" t="s">
        <v>273</v>
      </c>
      <c r="J450" s="2" t="s">
        <v>12</v>
      </c>
      <c r="K450" s="4">
        <v>492</v>
      </c>
      <c r="L450" s="2" t="s">
        <v>1996</v>
      </c>
      <c r="M450" s="2" t="s">
        <v>5678</v>
      </c>
      <c r="N450" s="2" t="s">
        <v>5679</v>
      </c>
      <c r="O450" s="4" t="s">
        <v>22</v>
      </c>
      <c r="P450" s="4">
        <v>7</v>
      </c>
      <c r="Q450" s="37" t="s">
        <v>6198</v>
      </c>
      <c r="R450" s="4" t="s">
        <v>3567</v>
      </c>
      <c r="T450" s="4" t="s">
        <v>3567</v>
      </c>
      <c r="U450" s="4" t="s">
        <v>3567</v>
      </c>
      <c r="V450" s="2" t="s">
        <v>3567</v>
      </c>
      <c r="W450" s="2" t="s">
        <v>3567</v>
      </c>
      <c r="X450" s="2" t="s">
        <v>3567</v>
      </c>
      <c r="Y450" s="2" t="s">
        <v>3567</v>
      </c>
      <c r="Z450" s="57" t="s">
        <v>3567</v>
      </c>
      <c r="AA450" s="2" t="s">
        <v>3567</v>
      </c>
    </row>
    <row r="451" spans="1:27" ht="14.25" customHeight="1">
      <c r="A451" s="4">
        <v>450</v>
      </c>
      <c r="B451" s="2" t="s">
        <v>7022</v>
      </c>
      <c r="I451" s="2" t="s">
        <v>5720</v>
      </c>
      <c r="J451" s="2" t="s">
        <v>20</v>
      </c>
      <c r="K451" s="4">
        <v>527</v>
      </c>
      <c r="L451" s="2" t="s">
        <v>6813</v>
      </c>
      <c r="M451" s="2" t="s">
        <v>5721</v>
      </c>
      <c r="N451" s="2" t="s">
        <v>5722</v>
      </c>
      <c r="O451" s="4" t="s">
        <v>17</v>
      </c>
      <c r="P451" s="4">
        <v>5</v>
      </c>
      <c r="Q451" s="37" t="s">
        <v>6215</v>
      </c>
      <c r="R451" s="4" t="s">
        <v>3567</v>
      </c>
      <c r="T451" s="4" t="s">
        <v>3567</v>
      </c>
      <c r="U451" s="4" t="s">
        <v>3567</v>
      </c>
      <c r="V451" s="2" t="s">
        <v>3567</v>
      </c>
      <c r="W451" s="2" t="s">
        <v>3567</v>
      </c>
      <c r="X451" s="2" t="s">
        <v>3567</v>
      </c>
      <c r="Y451" s="2" t="s">
        <v>3567</v>
      </c>
      <c r="Z451" s="57" t="s">
        <v>3567</v>
      </c>
      <c r="AA451" s="2" t="s">
        <v>3567</v>
      </c>
    </row>
    <row r="452" spans="1:27" ht="14.25" customHeight="1">
      <c r="A452" s="4">
        <v>451</v>
      </c>
      <c r="B452" s="2" t="s">
        <v>7022</v>
      </c>
      <c r="C452" s="2" t="str">
        <f>"JBT-"&amp;(MID(C450,5,3)+1)</f>
        <v>JBT-351</v>
      </c>
      <c r="D452" s="4">
        <v>2</v>
      </c>
      <c r="E452" s="4" t="s">
        <v>22</v>
      </c>
      <c r="F452" s="2" t="s">
        <v>5729</v>
      </c>
      <c r="G452" s="2" t="s">
        <v>5730</v>
      </c>
      <c r="H452" s="4" t="s">
        <v>2162</v>
      </c>
      <c r="I452" s="2" t="s">
        <v>5728</v>
      </c>
      <c r="J452" s="2" t="s">
        <v>12</v>
      </c>
      <c r="K452" s="4">
        <v>529</v>
      </c>
      <c r="L452" s="2" t="s">
        <v>2029</v>
      </c>
      <c r="M452" s="2" t="s">
        <v>5729</v>
      </c>
      <c r="N452" s="2" t="s">
        <v>5730</v>
      </c>
      <c r="O452" s="4" t="s">
        <v>22</v>
      </c>
      <c r="P452" s="4">
        <v>6</v>
      </c>
      <c r="Q452" s="37" t="s">
        <v>6216</v>
      </c>
      <c r="R452" s="4" t="s">
        <v>3567</v>
      </c>
      <c r="T452" s="4" t="s">
        <v>3567</v>
      </c>
      <c r="U452" s="4" t="s">
        <v>3567</v>
      </c>
      <c r="V452" s="2" t="s">
        <v>3567</v>
      </c>
      <c r="W452" s="2" t="s">
        <v>3567</v>
      </c>
      <c r="X452" s="2" t="s">
        <v>3567</v>
      </c>
      <c r="Y452" s="2" t="s">
        <v>3567</v>
      </c>
      <c r="Z452" s="57" t="s">
        <v>3567</v>
      </c>
      <c r="AA452" s="2" t="s">
        <v>3567</v>
      </c>
    </row>
    <row r="453" spans="1:27" ht="14.25" customHeight="1">
      <c r="A453" s="4">
        <v>452</v>
      </c>
      <c r="B453" s="2" t="s">
        <v>7022</v>
      </c>
      <c r="C453" s="2" t="str">
        <f t="shared" ref="C453" si="54">"JBT-"&amp;(MID(C452,5,3)+1)</f>
        <v>JBT-352</v>
      </c>
      <c r="D453" s="4">
        <v>2</v>
      </c>
      <c r="E453" s="4" t="s">
        <v>17</v>
      </c>
      <c r="F453" s="2" t="s">
        <v>5732</v>
      </c>
      <c r="G453" s="2" t="s">
        <v>5733</v>
      </c>
      <c r="H453" s="4" t="s">
        <v>2201</v>
      </c>
      <c r="I453" s="2" t="s">
        <v>5731</v>
      </c>
      <c r="J453" s="2" t="s">
        <v>12</v>
      </c>
      <c r="K453" s="4">
        <v>530</v>
      </c>
      <c r="L453" s="2" t="s">
        <v>2030</v>
      </c>
      <c r="M453" s="2" t="s">
        <v>5732</v>
      </c>
      <c r="N453" s="2" t="s">
        <v>5733</v>
      </c>
      <c r="O453" s="4" t="s">
        <v>17</v>
      </c>
      <c r="P453" s="4">
        <v>6</v>
      </c>
      <c r="Q453" s="37" t="s">
        <v>6217</v>
      </c>
      <c r="R453" s="4">
        <v>1200</v>
      </c>
      <c r="S453" s="2" t="s">
        <v>6936</v>
      </c>
      <c r="T453" s="4" t="s">
        <v>17</v>
      </c>
      <c r="U453" s="4">
        <v>1</v>
      </c>
      <c r="V453" s="2" t="s">
        <v>2256</v>
      </c>
      <c r="W453" s="2" t="s">
        <v>2257</v>
      </c>
      <c r="X453" s="2" t="s">
        <v>2258</v>
      </c>
      <c r="Y453" s="2" t="s">
        <v>2259</v>
      </c>
      <c r="Z453" s="57" t="s">
        <v>2201</v>
      </c>
      <c r="AA453" s="2" t="s">
        <v>6388</v>
      </c>
    </row>
    <row r="454" spans="1:27" ht="14.25" customHeight="1">
      <c r="A454" s="4">
        <v>453</v>
      </c>
      <c r="B454" s="2" t="s">
        <v>2100</v>
      </c>
      <c r="C454" s="2" t="str">
        <f>"JBG-"&amp;(MID(C447,5,2)+1)</f>
        <v>JBG-61</v>
      </c>
      <c r="D454" s="4">
        <v>2</v>
      </c>
      <c r="E454" s="4" t="s">
        <v>942</v>
      </c>
      <c r="F454" s="2" t="s">
        <v>2100</v>
      </c>
      <c r="G454" s="2" t="s">
        <v>1024</v>
      </c>
      <c r="H454" s="4" t="s">
        <v>7006</v>
      </c>
      <c r="I454" s="2" t="s">
        <v>1019</v>
      </c>
      <c r="J454" s="2" t="s">
        <v>20</v>
      </c>
      <c r="K454" s="4">
        <v>531</v>
      </c>
      <c r="L454" s="2" t="s">
        <v>2111</v>
      </c>
      <c r="M454" s="2" t="s">
        <v>5734</v>
      </c>
      <c r="N454" s="2" t="s">
        <v>1024</v>
      </c>
      <c r="O454" s="4" t="s">
        <v>942</v>
      </c>
      <c r="P454" s="4">
        <v>4</v>
      </c>
      <c r="Q454" s="37" t="s">
        <v>6218</v>
      </c>
      <c r="R454" s="4">
        <v>2940</v>
      </c>
      <c r="S454" s="2" t="s">
        <v>3708</v>
      </c>
      <c r="T454" s="4" t="s">
        <v>942</v>
      </c>
      <c r="U454" s="4">
        <v>1</v>
      </c>
      <c r="V454" s="2" t="s">
        <v>3123</v>
      </c>
      <c r="W454" s="2" t="s">
        <v>3124</v>
      </c>
      <c r="X454" s="2" t="s">
        <v>3125</v>
      </c>
      <c r="Y454" s="2" t="s">
        <v>3126</v>
      </c>
      <c r="Z454" s="57">
        <v>0</v>
      </c>
      <c r="AA454" s="2" t="s">
        <v>6450</v>
      </c>
    </row>
    <row r="455" spans="1:27" ht="14.25" customHeight="1">
      <c r="A455" s="4">
        <v>454</v>
      </c>
      <c r="B455" s="2" t="s">
        <v>2100</v>
      </c>
      <c r="C455" s="2" t="str">
        <f>"JBT-"&amp;(MID(C453,5,3)+1)</f>
        <v>JBT-353</v>
      </c>
      <c r="D455" s="4">
        <v>3</v>
      </c>
      <c r="E455" s="4" t="s">
        <v>22</v>
      </c>
      <c r="F455" s="2" t="s">
        <v>1025</v>
      </c>
      <c r="G455" s="2" t="s">
        <v>1026</v>
      </c>
      <c r="H455" s="4" t="s">
        <v>2138</v>
      </c>
      <c r="I455" s="2" t="s">
        <v>425</v>
      </c>
      <c r="J455" s="2" t="s">
        <v>12</v>
      </c>
      <c r="K455" s="4">
        <v>533</v>
      </c>
      <c r="L455" s="2" t="s">
        <v>2032</v>
      </c>
      <c r="M455" s="2" t="s">
        <v>1025</v>
      </c>
      <c r="N455" s="2" t="s">
        <v>1026</v>
      </c>
      <c r="O455" s="4" t="s">
        <v>22</v>
      </c>
      <c r="P455" s="4">
        <v>5</v>
      </c>
      <c r="Q455" s="37" t="s">
        <v>6219</v>
      </c>
      <c r="R455" s="4">
        <v>2950</v>
      </c>
      <c r="S455" s="8" t="s">
        <v>3686</v>
      </c>
      <c r="T455" s="4" t="s">
        <v>22</v>
      </c>
      <c r="U455" s="4">
        <v>2</v>
      </c>
      <c r="V455" s="2" t="s">
        <v>3130</v>
      </c>
      <c r="W455" s="2" t="s">
        <v>3131</v>
      </c>
      <c r="X455" s="2" t="s">
        <v>3132</v>
      </c>
      <c r="Y455" s="2" t="s">
        <v>3133</v>
      </c>
      <c r="Z455" s="57" t="s">
        <v>2138</v>
      </c>
      <c r="AA455" s="2" t="s">
        <v>6451</v>
      </c>
    </row>
    <row r="456" spans="1:27" ht="14.25" customHeight="1">
      <c r="A456" s="4">
        <v>455</v>
      </c>
      <c r="B456" s="2" t="s">
        <v>2100</v>
      </c>
      <c r="C456" s="2" t="str">
        <f t="shared" ref="C456" si="55">"JBT-"&amp;(MID(C455,5,3)+1)</f>
        <v>JBT-354</v>
      </c>
      <c r="D456" s="4">
        <v>3</v>
      </c>
      <c r="E456" s="4" t="s">
        <v>17</v>
      </c>
      <c r="F456" s="2" t="s">
        <v>1028</v>
      </c>
      <c r="G456" s="2" t="s">
        <v>2101</v>
      </c>
      <c r="H456" s="4" t="s">
        <v>2162</v>
      </c>
      <c r="I456" s="2" t="s">
        <v>1027</v>
      </c>
      <c r="J456" s="2" t="s">
        <v>12</v>
      </c>
      <c r="K456" s="4">
        <v>534</v>
      </c>
      <c r="L456" s="2" t="s">
        <v>2034</v>
      </c>
      <c r="M456" s="2" t="s">
        <v>1028</v>
      </c>
      <c r="N456" s="2" t="s">
        <v>2101</v>
      </c>
      <c r="O456" s="4" t="s">
        <v>17</v>
      </c>
      <c r="P456" s="4">
        <v>5</v>
      </c>
      <c r="Q456" s="37" t="s">
        <v>6220</v>
      </c>
      <c r="R456" s="4" t="s">
        <v>3567</v>
      </c>
      <c r="S456" s="8"/>
      <c r="T456" s="4" t="s">
        <v>3567</v>
      </c>
      <c r="U456" s="4" t="s">
        <v>3567</v>
      </c>
      <c r="V456" s="2" t="s">
        <v>3567</v>
      </c>
      <c r="W456" s="2" t="s">
        <v>3567</v>
      </c>
      <c r="X456" s="2" t="s">
        <v>3567</v>
      </c>
      <c r="Y456" s="2" t="s">
        <v>3567</v>
      </c>
      <c r="Z456" s="57" t="s">
        <v>3567</v>
      </c>
      <c r="AA456" s="2" t="s">
        <v>3567</v>
      </c>
    </row>
    <row r="457" spans="1:27" ht="14.25" customHeight="1">
      <c r="A457" s="4">
        <v>456</v>
      </c>
      <c r="B457" s="2" t="s">
        <v>2100</v>
      </c>
      <c r="I457" s="2" t="s">
        <v>5739</v>
      </c>
      <c r="J457" s="2" t="s">
        <v>20</v>
      </c>
      <c r="K457" s="4">
        <v>535</v>
      </c>
      <c r="L457" s="2" t="s">
        <v>6814</v>
      </c>
      <c r="M457" s="2" t="s">
        <v>5740</v>
      </c>
      <c r="N457" s="2" t="s">
        <v>5741</v>
      </c>
      <c r="O457" s="4" t="s">
        <v>71</v>
      </c>
      <c r="P457" s="4">
        <v>5</v>
      </c>
      <c r="Q457" s="37" t="s">
        <v>6221</v>
      </c>
      <c r="R457" s="4" t="s">
        <v>3567</v>
      </c>
      <c r="T457" s="4" t="s">
        <v>3567</v>
      </c>
      <c r="U457" s="4" t="s">
        <v>3567</v>
      </c>
      <c r="V457" s="2" t="s">
        <v>3567</v>
      </c>
      <c r="W457" s="2" t="s">
        <v>3567</v>
      </c>
      <c r="X457" s="2" t="s">
        <v>3567</v>
      </c>
      <c r="Y457" s="2" t="s">
        <v>3567</v>
      </c>
      <c r="Z457" s="57" t="s">
        <v>3567</v>
      </c>
      <c r="AA457" s="2" t="s">
        <v>3567</v>
      </c>
    </row>
    <row r="458" spans="1:27" ht="14.25" customHeight="1">
      <c r="A458" s="4">
        <v>457</v>
      </c>
      <c r="B458" s="2" t="s">
        <v>2100</v>
      </c>
      <c r="C458" s="2" t="str">
        <f>"JBT-"&amp;(MID(C456,5,3)+1)</f>
        <v>JBT-355</v>
      </c>
      <c r="D458" s="4">
        <v>3</v>
      </c>
      <c r="E458" s="4" t="s">
        <v>17</v>
      </c>
      <c r="F458" s="2" t="s">
        <v>5744</v>
      </c>
      <c r="G458" s="2" t="s">
        <v>5745</v>
      </c>
      <c r="H458" s="4" t="s">
        <v>7007</v>
      </c>
      <c r="I458" s="2" t="s">
        <v>75</v>
      </c>
      <c r="J458" s="2" t="s">
        <v>12</v>
      </c>
      <c r="K458" s="4">
        <v>537</v>
      </c>
      <c r="L458" s="2" t="s">
        <v>6815</v>
      </c>
      <c r="M458" s="2" t="s">
        <v>5744</v>
      </c>
      <c r="N458" s="2" t="s">
        <v>5745</v>
      </c>
      <c r="O458" s="4" t="s">
        <v>17</v>
      </c>
      <c r="P458" s="4">
        <v>6</v>
      </c>
      <c r="Q458" s="37" t="s">
        <v>6222</v>
      </c>
      <c r="R458" s="4" t="s">
        <v>3567</v>
      </c>
      <c r="T458" s="4" t="s">
        <v>3567</v>
      </c>
      <c r="U458" s="4" t="s">
        <v>3567</v>
      </c>
      <c r="V458" s="2" t="s">
        <v>3567</v>
      </c>
      <c r="W458" s="2" t="s">
        <v>3567</v>
      </c>
      <c r="X458" s="2" t="s">
        <v>3567</v>
      </c>
      <c r="Y458" s="2" t="s">
        <v>3567</v>
      </c>
      <c r="Z458" s="57" t="s">
        <v>3567</v>
      </c>
      <c r="AA458" s="2" t="s">
        <v>3567</v>
      </c>
    </row>
    <row r="459" spans="1:27" ht="14.25" customHeight="1">
      <c r="A459" s="4">
        <v>458</v>
      </c>
      <c r="B459" s="2" t="s">
        <v>2100</v>
      </c>
      <c r="C459" s="2" t="str">
        <f t="shared" ref="C459:C460" si="56">"JBT-"&amp;(MID(C458,5,3)+1)</f>
        <v>JBT-356</v>
      </c>
      <c r="D459" s="4">
        <v>3</v>
      </c>
      <c r="E459" s="4" t="s">
        <v>17</v>
      </c>
      <c r="F459" s="2" t="s">
        <v>5746</v>
      </c>
      <c r="G459" s="2" t="s">
        <v>5747</v>
      </c>
      <c r="H459" s="4" t="s">
        <v>2201</v>
      </c>
      <c r="I459" s="2" t="s">
        <v>76</v>
      </c>
      <c r="J459" s="2" t="s">
        <v>12</v>
      </c>
      <c r="K459" s="4">
        <v>538</v>
      </c>
      <c r="L459" s="2" t="s">
        <v>6816</v>
      </c>
      <c r="M459" s="2" t="s">
        <v>5746</v>
      </c>
      <c r="N459" s="2" t="s">
        <v>5747</v>
      </c>
      <c r="O459" s="4" t="s">
        <v>17</v>
      </c>
      <c r="P459" s="4">
        <v>6</v>
      </c>
      <c r="Q459" s="37" t="s">
        <v>6223</v>
      </c>
      <c r="R459" s="4">
        <v>2960</v>
      </c>
      <c r="S459" s="2" t="s">
        <v>4219</v>
      </c>
      <c r="T459" s="4" t="s">
        <v>17</v>
      </c>
      <c r="U459" s="4">
        <v>2</v>
      </c>
      <c r="V459" s="2" t="s">
        <v>3135</v>
      </c>
      <c r="W459" s="2" t="s">
        <v>3136</v>
      </c>
      <c r="X459" s="2" t="s">
        <v>3137</v>
      </c>
      <c r="Y459" s="2" t="s">
        <v>3138</v>
      </c>
      <c r="Z459" s="57" t="s">
        <v>2201</v>
      </c>
      <c r="AA459" s="2" t="s">
        <v>6452</v>
      </c>
    </row>
    <row r="460" spans="1:27" ht="14.25" customHeight="1">
      <c r="A460" s="4">
        <v>459</v>
      </c>
      <c r="B460" s="2" t="s">
        <v>2100</v>
      </c>
      <c r="C460" s="2" t="str">
        <f t="shared" si="56"/>
        <v>JBT-357</v>
      </c>
      <c r="D460" s="4">
        <v>3</v>
      </c>
      <c r="E460" s="4" t="s">
        <v>17</v>
      </c>
      <c r="F460" s="2" t="s">
        <v>5748</v>
      </c>
      <c r="G460" s="2" t="s">
        <v>5749</v>
      </c>
      <c r="H460" s="4" t="s">
        <v>2162</v>
      </c>
      <c r="I460" s="2" t="s">
        <v>77</v>
      </c>
      <c r="J460" s="2" t="s">
        <v>12</v>
      </c>
      <c r="K460" s="4">
        <v>539</v>
      </c>
      <c r="L460" s="2" t="s">
        <v>6817</v>
      </c>
      <c r="M460" s="2" t="s">
        <v>5748</v>
      </c>
      <c r="N460" s="2" t="s">
        <v>5749</v>
      </c>
      <c r="O460" s="4" t="s">
        <v>17</v>
      </c>
      <c r="P460" s="4">
        <v>6</v>
      </c>
      <c r="Q460" s="37" t="s">
        <v>6224</v>
      </c>
      <c r="R460" s="4" t="s">
        <v>3567</v>
      </c>
      <c r="T460" s="4" t="s">
        <v>3567</v>
      </c>
      <c r="U460" s="4" t="s">
        <v>3567</v>
      </c>
      <c r="V460" s="2" t="s">
        <v>3567</v>
      </c>
      <c r="W460" s="2" t="s">
        <v>3567</v>
      </c>
      <c r="X460" s="2" t="s">
        <v>3567</v>
      </c>
      <c r="Y460" s="2" t="s">
        <v>3567</v>
      </c>
      <c r="Z460" s="57" t="s">
        <v>3567</v>
      </c>
      <c r="AA460" s="2" t="s">
        <v>3567</v>
      </c>
    </row>
    <row r="461" spans="1:27" ht="14.25" customHeight="1">
      <c r="A461" s="4">
        <v>460</v>
      </c>
      <c r="B461" s="2" t="s">
        <v>2100</v>
      </c>
      <c r="C461" s="2" t="str">
        <f>"JBG-"&amp;(MID(C454,5,2)+1)</f>
        <v>JBG-62</v>
      </c>
      <c r="D461" s="4">
        <v>3</v>
      </c>
      <c r="E461" s="4" t="s">
        <v>17</v>
      </c>
      <c r="F461" s="2" t="s">
        <v>4863</v>
      </c>
      <c r="G461" s="2" t="s">
        <v>1039</v>
      </c>
      <c r="H461" s="4" t="s">
        <v>7006</v>
      </c>
      <c r="I461" s="2" t="s">
        <v>427</v>
      </c>
      <c r="J461" s="2" t="s">
        <v>20</v>
      </c>
      <c r="K461" s="4">
        <v>542</v>
      </c>
      <c r="L461" s="2" t="s">
        <v>2112</v>
      </c>
      <c r="M461" s="2" t="s">
        <v>1036</v>
      </c>
      <c r="N461" s="2" t="s">
        <v>1039</v>
      </c>
      <c r="O461" s="4" t="s">
        <v>17</v>
      </c>
      <c r="P461" s="4">
        <v>6</v>
      </c>
      <c r="Q461" s="37" t="s">
        <v>6226</v>
      </c>
      <c r="R461" s="4" t="s">
        <v>3567</v>
      </c>
      <c r="T461" s="4" t="s">
        <v>3567</v>
      </c>
      <c r="U461" s="4" t="s">
        <v>3567</v>
      </c>
      <c r="V461" s="2" t="s">
        <v>3567</v>
      </c>
      <c r="W461" s="2" t="s">
        <v>3567</v>
      </c>
      <c r="X461" s="2" t="s">
        <v>3567</v>
      </c>
      <c r="Y461" s="2" t="s">
        <v>3567</v>
      </c>
      <c r="Z461" s="57" t="s">
        <v>3567</v>
      </c>
      <c r="AA461" s="2" t="s">
        <v>3567</v>
      </c>
    </row>
    <row r="462" spans="1:27" ht="14.25" customHeight="1">
      <c r="A462" s="4">
        <v>461</v>
      </c>
      <c r="B462" s="2" t="s">
        <v>2100</v>
      </c>
      <c r="C462" s="2" t="str">
        <f>"JBT-"&amp;(MID(C460,5,3)+1)</f>
        <v>JBT-358</v>
      </c>
      <c r="D462" s="4">
        <v>4</v>
      </c>
      <c r="E462" s="4" t="s">
        <v>17</v>
      </c>
      <c r="F462" s="2" t="s">
        <v>4894</v>
      </c>
      <c r="G462" s="2" t="s">
        <v>1041</v>
      </c>
      <c r="H462" s="4" t="s">
        <v>6914</v>
      </c>
      <c r="I462" s="2" t="s">
        <v>80</v>
      </c>
      <c r="J462" s="2" t="s">
        <v>12</v>
      </c>
      <c r="K462" s="4">
        <v>544</v>
      </c>
      <c r="L462" s="2" t="s">
        <v>2038</v>
      </c>
      <c r="M462" s="2" t="s">
        <v>1040</v>
      </c>
      <c r="N462" s="2" t="s">
        <v>1041</v>
      </c>
      <c r="O462" s="4" t="s">
        <v>17</v>
      </c>
      <c r="P462" s="4">
        <v>7</v>
      </c>
      <c r="Q462" s="37" t="s">
        <v>6227</v>
      </c>
      <c r="R462" s="4" t="s">
        <v>3567</v>
      </c>
      <c r="T462" s="4" t="s">
        <v>3567</v>
      </c>
      <c r="U462" s="4" t="s">
        <v>3567</v>
      </c>
      <c r="V462" s="2" t="s">
        <v>3567</v>
      </c>
      <c r="W462" s="2" t="s">
        <v>3567</v>
      </c>
      <c r="X462" s="2" t="s">
        <v>3567</v>
      </c>
      <c r="Y462" s="2" t="s">
        <v>3567</v>
      </c>
      <c r="Z462" s="57" t="s">
        <v>3567</v>
      </c>
      <c r="AA462" s="2" t="s">
        <v>3567</v>
      </c>
    </row>
    <row r="463" spans="1:27" ht="14.25" customHeight="1">
      <c r="A463" s="4">
        <v>462</v>
      </c>
      <c r="B463" s="2" t="s">
        <v>2100</v>
      </c>
      <c r="C463" s="2" t="str">
        <f>"JBT-"&amp;(MID(C462,5,3)+1)</f>
        <v>JBT-359</v>
      </c>
      <c r="D463" s="4">
        <v>4</v>
      </c>
      <c r="E463" s="4" t="s">
        <v>17</v>
      </c>
      <c r="F463" s="2" t="s">
        <v>4895</v>
      </c>
      <c r="G463" s="2" t="s">
        <v>1528</v>
      </c>
      <c r="H463" s="4" t="s">
        <v>6914</v>
      </c>
      <c r="I463" s="2" t="s">
        <v>451</v>
      </c>
      <c r="J463" s="2" t="s">
        <v>12</v>
      </c>
      <c r="K463" s="4">
        <v>545</v>
      </c>
      <c r="L463" s="2" t="s">
        <v>2041</v>
      </c>
      <c r="M463" s="2" t="s">
        <v>1527</v>
      </c>
      <c r="N463" s="2" t="s">
        <v>1528</v>
      </c>
      <c r="O463" s="4" t="s">
        <v>17</v>
      </c>
      <c r="P463" s="4">
        <v>7</v>
      </c>
      <c r="Q463" s="37" t="s">
        <v>6228</v>
      </c>
      <c r="R463" s="4" t="s">
        <v>3567</v>
      </c>
      <c r="T463" s="4" t="s">
        <v>3567</v>
      </c>
      <c r="U463" s="4" t="s">
        <v>3567</v>
      </c>
      <c r="V463" s="2" t="s">
        <v>3567</v>
      </c>
      <c r="W463" s="2" t="s">
        <v>3567</v>
      </c>
      <c r="X463" s="2" t="s">
        <v>3567</v>
      </c>
      <c r="Y463" s="2" t="s">
        <v>3567</v>
      </c>
      <c r="Z463" s="57" t="s">
        <v>3567</v>
      </c>
      <c r="AA463" s="2" t="s">
        <v>3567</v>
      </c>
    </row>
    <row r="464" spans="1:27" ht="14.25" customHeight="1">
      <c r="A464" s="4">
        <v>463</v>
      </c>
      <c r="B464" s="2" t="s">
        <v>2100</v>
      </c>
      <c r="C464" s="2" t="str">
        <f>"JBT-"&amp;(MID(C463,5,3)+1)</f>
        <v>JBT-360</v>
      </c>
      <c r="D464" s="4">
        <v>4</v>
      </c>
      <c r="E464" s="4" t="s">
        <v>17</v>
      </c>
      <c r="F464" s="2" t="s">
        <v>4896</v>
      </c>
      <c r="G464" s="2" t="s">
        <v>1530</v>
      </c>
      <c r="H464" s="4" t="s">
        <v>6914</v>
      </c>
      <c r="I464" s="2" t="s">
        <v>85</v>
      </c>
      <c r="J464" s="2" t="s">
        <v>12</v>
      </c>
      <c r="K464" s="4">
        <v>546</v>
      </c>
      <c r="L464" s="2" t="s">
        <v>2046</v>
      </c>
      <c r="M464" s="2" t="s">
        <v>1529</v>
      </c>
      <c r="N464" s="2" t="s">
        <v>1530</v>
      </c>
      <c r="O464" s="4" t="s">
        <v>17</v>
      </c>
      <c r="P464" s="4">
        <v>7</v>
      </c>
      <c r="Q464" s="37" t="s">
        <v>6229</v>
      </c>
      <c r="R464" s="4" t="s">
        <v>3567</v>
      </c>
      <c r="T464" s="4" t="s">
        <v>3567</v>
      </c>
      <c r="U464" s="4" t="s">
        <v>3567</v>
      </c>
      <c r="V464" s="2" t="s">
        <v>3567</v>
      </c>
      <c r="W464" s="2" t="s">
        <v>3567</v>
      </c>
      <c r="X464" s="2" t="s">
        <v>3567</v>
      </c>
      <c r="Y464" s="2" t="s">
        <v>3567</v>
      </c>
      <c r="Z464" s="57" t="s">
        <v>3567</v>
      </c>
      <c r="AA464" s="2" t="s">
        <v>3567</v>
      </c>
    </row>
    <row r="465" spans="1:27" ht="14.25" customHeight="1">
      <c r="A465" s="4">
        <v>464</v>
      </c>
      <c r="B465" s="2" t="s">
        <v>2100</v>
      </c>
      <c r="C465" s="2" t="str">
        <f>"JBG-"&amp;(MID(C461,5,2)+1)</f>
        <v>JBG-63</v>
      </c>
      <c r="D465" s="4">
        <v>3</v>
      </c>
      <c r="E465" s="4" t="s">
        <v>17</v>
      </c>
      <c r="F465" s="2" t="s">
        <v>4864</v>
      </c>
      <c r="G465" s="2" t="s">
        <v>1045</v>
      </c>
      <c r="H465" s="4" t="s">
        <v>7006</v>
      </c>
      <c r="I465" s="2" t="s">
        <v>429</v>
      </c>
      <c r="J465" s="2" t="s">
        <v>20</v>
      </c>
      <c r="K465" s="4">
        <v>547</v>
      </c>
      <c r="L465" s="2" t="s">
        <v>2113</v>
      </c>
      <c r="M465" s="2" t="s">
        <v>1042</v>
      </c>
      <c r="N465" s="2" t="s">
        <v>1045</v>
      </c>
      <c r="O465" s="4" t="s">
        <v>17</v>
      </c>
      <c r="P465" s="4">
        <v>7</v>
      </c>
      <c r="Q465" s="37" t="s">
        <v>6231</v>
      </c>
      <c r="R465" s="4">
        <v>3045</v>
      </c>
      <c r="T465" s="4" t="s">
        <v>17</v>
      </c>
      <c r="U465" s="4" t="s">
        <v>3567</v>
      </c>
      <c r="V465" s="2" t="s">
        <v>3567</v>
      </c>
      <c r="W465" s="2" t="s">
        <v>3567</v>
      </c>
      <c r="X465" s="2" t="s">
        <v>3567</v>
      </c>
      <c r="Y465" s="2" t="s">
        <v>3567</v>
      </c>
      <c r="Z465" s="57" t="s">
        <v>3567</v>
      </c>
      <c r="AA465" s="2" t="s">
        <v>6542</v>
      </c>
    </row>
    <row r="466" spans="1:27" ht="14.25" customHeight="1">
      <c r="A466" s="4">
        <v>465</v>
      </c>
      <c r="B466" s="2" t="s">
        <v>2100</v>
      </c>
      <c r="C466" s="2" t="str">
        <f>"JBT-"&amp;(MID(C464,5,3)+1)</f>
        <v>JBT-361</v>
      </c>
      <c r="D466" s="4">
        <v>4</v>
      </c>
      <c r="E466" s="4" t="s">
        <v>17</v>
      </c>
      <c r="F466" s="2" t="s">
        <v>4897</v>
      </c>
      <c r="G466" s="2" t="s">
        <v>1047</v>
      </c>
      <c r="H466" s="4" t="s">
        <v>2211</v>
      </c>
      <c r="I466" s="2" t="s">
        <v>80</v>
      </c>
      <c r="J466" s="2" t="s">
        <v>12</v>
      </c>
      <c r="K466" s="4">
        <v>549</v>
      </c>
      <c r="L466" s="2" t="s">
        <v>2047</v>
      </c>
      <c r="M466" s="2" t="s">
        <v>1046</v>
      </c>
      <c r="N466" s="2" t="s">
        <v>1047</v>
      </c>
      <c r="O466" s="4" t="s">
        <v>17</v>
      </c>
      <c r="P466" s="4">
        <v>6</v>
      </c>
      <c r="Q466" s="37" t="s">
        <v>6230</v>
      </c>
      <c r="R466" s="4">
        <v>3050</v>
      </c>
      <c r="S466" s="2" t="s">
        <v>1986</v>
      </c>
      <c r="T466" s="4" t="s">
        <v>17</v>
      </c>
      <c r="U466" s="4">
        <v>2</v>
      </c>
      <c r="V466" s="2" t="s">
        <v>1941</v>
      </c>
      <c r="W466" s="2" t="s">
        <v>3193</v>
      </c>
      <c r="X466" s="2" t="s">
        <v>3194</v>
      </c>
      <c r="Y466" s="2" t="s">
        <v>3195</v>
      </c>
      <c r="Z466" s="57" t="s">
        <v>2211</v>
      </c>
      <c r="AA466" s="2" t="s">
        <v>5042</v>
      </c>
    </row>
    <row r="467" spans="1:27" ht="14.25" customHeight="1">
      <c r="A467" s="4">
        <v>466</v>
      </c>
      <c r="B467" s="2" t="s">
        <v>2100</v>
      </c>
      <c r="C467" s="2" t="str">
        <f>"JBT-"&amp;(MID(C466,5,3)+1)</f>
        <v>JBT-362</v>
      </c>
      <c r="D467" s="4">
        <v>4</v>
      </c>
      <c r="E467" s="4" t="s">
        <v>17</v>
      </c>
      <c r="F467" s="2" t="s">
        <v>4898</v>
      </c>
      <c r="G467" s="2" t="s">
        <v>1049</v>
      </c>
      <c r="H467" s="4" t="s">
        <v>2211</v>
      </c>
      <c r="I467" s="2" t="s">
        <v>451</v>
      </c>
      <c r="J467" s="2" t="s">
        <v>12</v>
      </c>
      <c r="K467" s="4">
        <v>550</v>
      </c>
      <c r="L467" s="2" t="s">
        <v>2050</v>
      </c>
      <c r="M467" s="2" t="s">
        <v>1048</v>
      </c>
      <c r="N467" s="2" t="s">
        <v>1049</v>
      </c>
      <c r="O467" s="4" t="s">
        <v>17</v>
      </c>
      <c r="P467" s="4">
        <v>7</v>
      </c>
      <c r="Q467" s="37" t="s">
        <v>6232</v>
      </c>
      <c r="R467" s="4">
        <v>3060</v>
      </c>
      <c r="S467" s="2" t="s">
        <v>1988</v>
      </c>
      <c r="T467" s="4" t="s">
        <v>17</v>
      </c>
      <c r="U467" s="4">
        <v>2</v>
      </c>
      <c r="V467" s="2" t="s">
        <v>3198</v>
      </c>
      <c r="W467" s="2" t="s">
        <v>3199</v>
      </c>
      <c r="X467" s="2" t="s">
        <v>3200</v>
      </c>
      <c r="Y467" s="2" t="s">
        <v>3201</v>
      </c>
      <c r="Z467" s="57" t="s">
        <v>2211</v>
      </c>
      <c r="AA467" s="2" t="s">
        <v>5043</v>
      </c>
    </row>
    <row r="468" spans="1:27" ht="14.25" customHeight="1">
      <c r="A468" s="4">
        <v>467</v>
      </c>
      <c r="B468" s="2" t="s">
        <v>2100</v>
      </c>
      <c r="C468" s="2" t="str">
        <f>"JBT-"&amp;(MID(C467,5,3)+1)</f>
        <v>JBT-363</v>
      </c>
      <c r="D468" s="4">
        <v>4</v>
      </c>
      <c r="E468" s="4" t="s">
        <v>17</v>
      </c>
      <c r="F468" s="2" t="s">
        <v>4899</v>
      </c>
      <c r="G468" s="2" t="s">
        <v>1532</v>
      </c>
      <c r="H468" s="4" t="s">
        <v>6914</v>
      </c>
      <c r="I468" s="2" t="s">
        <v>85</v>
      </c>
      <c r="J468" s="2" t="s">
        <v>12</v>
      </c>
      <c r="K468" s="4">
        <v>551</v>
      </c>
      <c r="L468" s="2" t="s">
        <v>2053</v>
      </c>
      <c r="M468" s="2" t="s">
        <v>1531</v>
      </c>
      <c r="N468" s="2" t="s">
        <v>1532</v>
      </c>
      <c r="O468" s="4" t="s">
        <v>17</v>
      </c>
      <c r="P468" s="4">
        <v>7</v>
      </c>
      <c r="Q468" s="37" t="s">
        <v>6233</v>
      </c>
      <c r="R468" s="4" t="s">
        <v>3567</v>
      </c>
      <c r="T468" s="4" t="s">
        <v>3567</v>
      </c>
      <c r="U468" s="4" t="s">
        <v>3567</v>
      </c>
      <c r="V468" s="2" t="s">
        <v>3567</v>
      </c>
      <c r="W468" s="2" t="s">
        <v>3567</v>
      </c>
      <c r="X468" s="2" t="s">
        <v>3567</v>
      </c>
      <c r="Y468" s="2" t="s">
        <v>3567</v>
      </c>
      <c r="Z468" s="57" t="s">
        <v>3567</v>
      </c>
      <c r="AA468" s="2" t="s">
        <v>3567</v>
      </c>
    </row>
    <row r="469" spans="1:27" ht="14.25" customHeight="1">
      <c r="A469" s="4">
        <v>468</v>
      </c>
      <c r="B469" s="2" t="s">
        <v>2100</v>
      </c>
      <c r="C469" s="2" t="str">
        <f>"JBG-"&amp;(MID(C465,5,2)+1)</f>
        <v>JBG-64</v>
      </c>
      <c r="D469" s="4">
        <v>3</v>
      </c>
      <c r="E469" s="4" t="s">
        <v>71</v>
      </c>
      <c r="F469" s="2" t="s">
        <v>4865</v>
      </c>
      <c r="G469" s="2" t="s">
        <v>1054</v>
      </c>
      <c r="H469" s="4" t="s">
        <v>7006</v>
      </c>
      <c r="I469" s="2" t="s">
        <v>1050</v>
      </c>
      <c r="J469" s="2" t="s">
        <v>20</v>
      </c>
      <c r="K469" s="4">
        <v>552</v>
      </c>
      <c r="L469" s="2" t="s">
        <v>6784</v>
      </c>
      <c r="M469" s="2" t="s">
        <v>1051</v>
      </c>
      <c r="N469" s="2" t="s">
        <v>1054</v>
      </c>
      <c r="O469" s="4" t="s">
        <v>71</v>
      </c>
      <c r="P469" s="4">
        <v>7</v>
      </c>
      <c r="Q469" s="37" t="s">
        <v>6235</v>
      </c>
      <c r="R469" s="4">
        <v>2970</v>
      </c>
      <c r="S469" s="8" t="s">
        <v>3140</v>
      </c>
      <c r="T469" s="4" t="s">
        <v>17</v>
      </c>
      <c r="U469" s="4">
        <v>2</v>
      </c>
      <c r="V469" s="2" t="s">
        <v>3141</v>
      </c>
      <c r="W469" s="2" t="s">
        <v>3142</v>
      </c>
      <c r="X469" s="2" t="s">
        <v>3143</v>
      </c>
      <c r="Y469" s="2" t="s">
        <v>3144</v>
      </c>
      <c r="Z469" s="57">
        <v>0</v>
      </c>
      <c r="AA469" s="2" t="s">
        <v>5040</v>
      </c>
    </row>
    <row r="470" spans="1:27" ht="14.25" customHeight="1">
      <c r="A470" s="4">
        <v>469</v>
      </c>
      <c r="B470" s="2" t="s">
        <v>2100</v>
      </c>
      <c r="C470" s="2" t="str">
        <f>"JBT-"&amp;(MID(C468,5,3)+1)</f>
        <v>JBT-364</v>
      </c>
      <c r="D470" s="4">
        <v>4</v>
      </c>
      <c r="E470" s="4" t="s">
        <v>22</v>
      </c>
      <c r="F470" s="2" t="s">
        <v>4900</v>
      </c>
      <c r="G470" s="2" t="s">
        <v>1056</v>
      </c>
      <c r="H470" s="4" t="s">
        <v>2138</v>
      </c>
      <c r="I470" s="2" t="s">
        <v>80</v>
      </c>
      <c r="J470" s="2" t="s">
        <v>12</v>
      </c>
      <c r="K470" s="4">
        <v>554</v>
      </c>
      <c r="L470" s="2" t="s">
        <v>6785</v>
      </c>
      <c r="M470" s="2" t="s">
        <v>1055</v>
      </c>
      <c r="N470" s="2" t="s">
        <v>1056</v>
      </c>
      <c r="O470" s="4" t="s">
        <v>22</v>
      </c>
      <c r="P470" s="4">
        <v>6</v>
      </c>
      <c r="Q470" s="37" t="s">
        <v>6234</v>
      </c>
      <c r="R470" s="4">
        <v>2980</v>
      </c>
      <c r="S470" s="8" t="s">
        <v>3147</v>
      </c>
      <c r="T470" s="4" t="s">
        <v>22</v>
      </c>
      <c r="U470" s="4">
        <v>3</v>
      </c>
      <c r="V470" s="2" t="s">
        <v>3148</v>
      </c>
      <c r="W470" s="2" t="s">
        <v>3149</v>
      </c>
      <c r="X470" s="2" t="s">
        <v>1981</v>
      </c>
      <c r="Y470" s="2" t="s">
        <v>3150</v>
      </c>
      <c r="Z470" s="57" t="s">
        <v>2138</v>
      </c>
      <c r="AA470" s="2" t="s">
        <v>5041</v>
      </c>
    </row>
    <row r="471" spans="1:27" ht="14.25" customHeight="1">
      <c r="A471" s="4">
        <v>470</v>
      </c>
      <c r="B471" s="2" t="s">
        <v>2100</v>
      </c>
      <c r="C471" s="2" t="str">
        <f>"JBT-"&amp;(MID(C470,5,3)+1)</f>
        <v>JBT-365</v>
      </c>
      <c r="D471" s="4">
        <v>4</v>
      </c>
      <c r="E471" s="4" t="s">
        <v>17</v>
      </c>
      <c r="F471" s="2" t="s">
        <v>4901</v>
      </c>
      <c r="G471" s="2" t="s">
        <v>1058</v>
      </c>
      <c r="H471" s="4" t="s">
        <v>6914</v>
      </c>
      <c r="I471" s="2" t="s">
        <v>451</v>
      </c>
      <c r="J471" s="2" t="s">
        <v>12</v>
      </c>
      <c r="K471" s="4">
        <v>555</v>
      </c>
      <c r="L471" s="2" t="s">
        <v>6786</v>
      </c>
      <c r="M471" s="2" t="s">
        <v>1057</v>
      </c>
      <c r="N471" s="2" t="s">
        <v>1058</v>
      </c>
      <c r="O471" s="4" t="s">
        <v>17</v>
      </c>
      <c r="P471" s="4">
        <v>7</v>
      </c>
      <c r="Q471" s="37" t="s">
        <v>6236</v>
      </c>
      <c r="R471" s="4" t="s">
        <v>3567</v>
      </c>
      <c r="T471" s="4" t="s">
        <v>3567</v>
      </c>
      <c r="U471" s="4" t="s">
        <v>3567</v>
      </c>
      <c r="V471" s="2" t="s">
        <v>3567</v>
      </c>
      <c r="W471" s="2" t="s">
        <v>3567</v>
      </c>
      <c r="X471" s="2" t="s">
        <v>3567</v>
      </c>
      <c r="Y471" s="2" t="s">
        <v>3567</v>
      </c>
      <c r="Z471" s="57" t="s">
        <v>3567</v>
      </c>
      <c r="AA471" s="2" t="s">
        <v>3567</v>
      </c>
    </row>
    <row r="472" spans="1:27" ht="14.25" customHeight="1">
      <c r="A472" s="4">
        <v>471</v>
      </c>
      <c r="B472" s="2" t="s">
        <v>2100</v>
      </c>
      <c r="C472" s="2" t="str">
        <f t="shared" ref="C472:C477" si="57">"JBT-"&amp;(MID(C471,5,3)+1)</f>
        <v>JBT-366</v>
      </c>
      <c r="D472" s="4">
        <v>4</v>
      </c>
      <c r="E472" s="4" t="s">
        <v>17</v>
      </c>
      <c r="F472" s="2" t="s">
        <v>4902</v>
      </c>
      <c r="G472" s="2" t="s">
        <v>1535</v>
      </c>
      <c r="H472" s="4" t="s">
        <v>6914</v>
      </c>
      <c r="I472" s="2" t="s">
        <v>85</v>
      </c>
      <c r="J472" s="2" t="s">
        <v>12</v>
      </c>
      <c r="K472" s="4">
        <v>557</v>
      </c>
      <c r="L472" s="2" t="s">
        <v>6787</v>
      </c>
      <c r="M472" s="2" t="s">
        <v>1534</v>
      </c>
      <c r="N472" s="2" t="s">
        <v>1535</v>
      </c>
      <c r="O472" s="4" t="s">
        <v>17</v>
      </c>
      <c r="P472" s="4">
        <v>7</v>
      </c>
      <c r="Q472" s="37" t="s">
        <v>6238</v>
      </c>
      <c r="R472" s="4" t="s">
        <v>3567</v>
      </c>
      <c r="T472" s="4" t="s">
        <v>3567</v>
      </c>
      <c r="U472" s="4" t="s">
        <v>3567</v>
      </c>
      <c r="V472" s="2" t="s">
        <v>3567</v>
      </c>
      <c r="W472" s="2" t="s">
        <v>3567</v>
      </c>
      <c r="X472" s="2" t="s">
        <v>3567</v>
      </c>
      <c r="Y472" s="2" t="s">
        <v>3567</v>
      </c>
      <c r="Z472" s="57" t="s">
        <v>3567</v>
      </c>
      <c r="AA472" s="2" t="s">
        <v>3567</v>
      </c>
    </row>
    <row r="473" spans="1:27" ht="14.25" customHeight="1">
      <c r="A473" s="4">
        <v>472</v>
      </c>
      <c r="B473" s="2" t="s">
        <v>2100</v>
      </c>
      <c r="C473" s="2" t="str">
        <f t="shared" si="57"/>
        <v>JBT-367</v>
      </c>
      <c r="D473" s="4">
        <v>4</v>
      </c>
      <c r="E473" s="4" t="s">
        <v>22</v>
      </c>
      <c r="F473" s="2" t="s">
        <v>4903</v>
      </c>
      <c r="G473" s="2" t="s">
        <v>431</v>
      </c>
      <c r="H473" s="4" t="s">
        <v>2162</v>
      </c>
      <c r="I473" s="2" t="s">
        <v>89</v>
      </c>
      <c r="J473" s="2" t="s">
        <v>12</v>
      </c>
      <c r="K473" s="4">
        <v>558</v>
      </c>
      <c r="L473" s="2" t="s">
        <v>6788</v>
      </c>
      <c r="M473" s="2" t="s">
        <v>1059</v>
      </c>
      <c r="N473" s="2" t="s">
        <v>431</v>
      </c>
      <c r="O473" s="4" t="s">
        <v>22</v>
      </c>
      <c r="P473" s="4">
        <v>7</v>
      </c>
      <c r="Q473" s="37" t="s">
        <v>6239</v>
      </c>
      <c r="R473" s="4">
        <v>2990</v>
      </c>
      <c r="S473" s="2" t="s">
        <v>1990</v>
      </c>
      <c r="T473" s="4" t="s">
        <v>17</v>
      </c>
      <c r="U473" s="4">
        <v>3</v>
      </c>
      <c r="V473" s="2" t="s">
        <v>3152</v>
      </c>
      <c r="W473" s="2" t="s">
        <v>3153</v>
      </c>
      <c r="X473" s="2" t="s">
        <v>1991</v>
      </c>
      <c r="Y473" s="2" t="s">
        <v>3154</v>
      </c>
      <c r="Z473" s="57" t="s">
        <v>2162</v>
      </c>
      <c r="AA473" s="2" t="s">
        <v>5044</v>
      </c>
    </row>
    <row r="474" spans="1:27" ht="14.25" customHeight="1">
      <c r="A474" s="4">
        <v>473</v>
      </c>
      <c r="B474" s="2" t="s">
        <v>2100</v>
      </c>
      <c r="C474" s="2" t="str">
        <f t="shared" si="57"/>
        <v>JBT-368</v>
      </c>
      <c r="D474" s="4">
        <v>4</v>
      </c>
      <c r="E474" s="4" t="s">
        <v>17</v>
      </c>
      <c r="F474" s="2" t="s">
        <v>4904</v>
      </c>
      <c r="G474" s="2" t="s">
        <v>1061</v>
      </c>
      <c r="H474" s="4" t="s">
        <v>6914</v>
      </c>
      <c r="I474" s="2" t="s">
        <v>92</v>
      </c>
      <c r="J474" s="2" t="s">
        <v>12</v>
      </c>
      <c r="K474" s="4">
        <v>559</v>
      </c>
      <c r="L474" s="2" t="s">
        <v>6789</v>
      </c>
      <c r="M474" s="2" t="s">
        <v>1060</v>
      </c>
      <c r="N474" s="2" t="s">
        <v>1061</v>
      </c>
      <c r="O474" s="4" t="s">
        <v>17</v>
      </c>
      <c r="P474" s="4">
        <v>7</v>
      </c>
      <c r="Q474" s="37" t="s">
        <v>6240</v>
      </c>
      <c r="R474" s="4" t="s">
        <v>3567</v>
      </c>
      <c r="T474" s="4" t="s">
        <v>3567</v>
      </c>
      <c r="U474" s="4" t="s">
        <v>3567</v>
      </c>
      <c r="V474" s="2" t="s">
        <v>3567</v>
      </c>
      <c r="W474" s="2" t="s">
        <v>3567</v>
      </c>
      <c r="X474" s="2" t="s">
        <v>3567</v>
      </c>
      <c r="Y474" s="2" t="s">
        <v>3567</v>
      </c>
      <c r="Z474" s="57" t="s">
        <v>3567</v>
      </c>
      <c r="AA474" s="2" t="s">
        <v>3567</v>
      </c>
    </row>
    <row r="475" spans="1:27" ht="14.25" customHeight="1">
      <c r="A475" s="4">
        <v>474</v>
      </c>
      <c r="B475" s="2" t="s">
        <v>2100</v>
      </c>
      <c r="C475" s="2" t="str">
        <f t="shared" si="57"/>
        <v>JBT-369</v>
      </c>
      <c r="D475" s="4">
        <v>4</v>
      </c>
      <c r="E475" s="4" t="s">
        <v>22</v>
      </c>
      <c r="F475" s="2" t="s">
        <v>4905</v>
      </c>
      <c r="G475" s="2" t="s">
        <v>431</v>
      </c>
      <c r="H475" s="4" t="s">
        <v>2162</v>
      </c>
      <c r="I475" s="2" t="s">
        <v>96</v>
      </c>
      <c r="J475" s="2" t="s">
        <v>12</v>
      </c>
      <c r="K475" s="4">
        <v>560</v>
      </c>
      <c r="L475" s="2" t="s">
        <v>6790</v>
      </c>
      <c r="M475" s="2" t="s">
        <v>1064</v>
      </c>
      <c r="N475" s="2" t="s">
        <v>431</v>
      </c>
      <c r="O475" s="4" t="s">
        <v>22</v>
      </c>
      <c r="P475" s="4">
        <v>7</v>
      </c>
      <c r="Q475" s="37" t="s">
        <v>6241</v>
      </c>
      <c r="R475" s="4" t="s">
        <v>3567</v>
      </c>
      <c r="T475" s="4" t="s">
        <v>3567</v>
      </c>
      <c r="U475" s="4" t="s">
        <v>3567</v>
      </c>
      <c r="V475" s="2" t="s">
        <v>3567</v>
      </c>
      <c r="W475" s="2" t="s">
        <v>3567</v>
      </c>
      <c r="X475" s="2" t="s">
        <v>3567</v>
      </c>
      <c r="Y475" s="2" t="s">
        <v>3567</v>
      </c>
      <c r="Z475" s="57" t="s">
        <v>3567</v>
      </c>
      <c r="AA475" s="2" t="s">
        <v>3567</v>
      </c>
    </row>
    <row r="476" spans="1:27" ht="14.25" customHeight="1">
      <c r="A476" s="4">
        <v>475</v>
      </c>
      <c r="B476" s="2" t="s">
        <v>2100</v>
      </c>
      <c r="C476" s="2" t="str">
        <f t="shared" si="57"/>
        <v>JBT-370</v>
      </c>
      <c r="D476" s="4">
        <v>3</v>
      </c>
      <c r="E476" s="4" t="s">
        <v>22</v>
      </c>
      <c r="F476" s="2" t="s">
        <v>4907</v>
      </c>
      <c r="G476" s="2" t="s">
        <v>1104</v>
      </c>
      <c r="H476" s="4" t="s">
        <v>2281</v>
      </c>
      <c r="I476" s="2" t="s">
        <v>271</v>
      </c>
      <c r="J476" s="2" t="s">
        <v>12</v>
      </c>
      <c r="K476" s="4">
        <v>596</v>
      </c>
      <c r="L476" s="2" t="s">
        <v>6783</v>
      </c>
      <c r="M476" s="2" t="s">
        <v>1103</v>
      </c>
      <c r="N476" s="2" t="s">
        <v>1104</v>
      </c>
      <c r="O476" s="4" t="s">
        <v>22</v>
      </c>
      <c r="P476" s="4">
        <v>7</v>
      </c>
      <c r="Q476" s="37" t="s">
        <v>6255</v>
      </c>
      <c r="R476" s="4">
        <v>3040</v>
      </c>
      <c r="S476" s="2" t="s">
        <v>2019</v>
      </c>
      <c r="T476" s="4" t="s">
        <v>22</v>
      </c>
      <c r="U476" s="4">
        <v>2</v>
      </c>
      <c r="V476" s="2" t="s">
        <v>3187</v>
      </c>
      <c r="W476" s="2" t="s">
        <v>3188</v>
      </c>
      <c r="X476" s="2" t="s">
        <v>3189</v>
      </c>
      <c r="Y476" s="2" t="s">
        <v>3190</v>
      </c>
      <c r="Z476" s="57" t="s">
        <v>2281</v>
      </c>
      <c r="AA476" s="2" t="s">
        <v>5055</v>
      </c>
    </row>
    <row r="477" spans="1:27" ht="14.25" customHeight="1">
      <c r="A477" s="4">
        <v>476</v>
      </c>
      <c r="B477" s="2" t="s">
        <v>2100</v>
      </c>
      <c r="C477" s="2" t="str">
        <f t="shared" si="57"/>
        <v>JBT-371</v>
      </c>
      <c r="D477" s="4">
        <v>3</v>
      </c>
      <c r="E477" s="4" t="s">
        <v>17</v>
      </c>
      <c r="F477" s="2" t="s">
        <v>4908</v>
      </c>
      <c r="G477" s="2" t="s">
        <v>1112</v>
      </c>
      <c r="H477" s="4" t="s">
        <v>2281</v>
      </c>
      <c r="I477" s="2" t="s">
        <v>825</v>
      </c>
      <c r="J477" s="2" t="s">
        <v>12</v>
      </c>
      <c r="K477" s="4">
        <v>600</v>
      </c>
      <c r="L477" s="2" t="s">
        <v>6807</v>
      </c>
      <c r="M477" s="2" t="s">
        <v>7003</v>
      </c>
      <c r="N477" s="2" t="s">
        <v>1112</v>
      </c>
      <c r="O477" s="4" t="s">
        <v>17</v>
      </c>
      <c r="P477" s="4">
        <v>7</v>
      </c>
      <c r="Q477" s="37" t="s">
        <v>6259</v>
      </c>
      <c r="R477" s="27">
        <v>3035</v>
      </c>
      <c r="S477" s="26" t="s">
        <v>7004</v>
      </c>
      <c r="T477" s="27" t="s">
        <v>17</v>
      </c>
      <c r="U477" s="27">
        <v>2</v>
      </c>
      <c r="V477" s="26" t="s">
        <v>3181</v>
      </c>
      <c r="W477" s="26" t="s">
        <v>3182</v>
      </c>
      <c r="X477" s="26" t="s">
        <v>3183</v>
      </c>
      <c r="Y477" s="26" t="s">
        <v>3184</v>
      </c>
      <c r="Z477" s="65" t="s">
        <v>2281</v>
      </c>
      <c r="AA477" s="26" t="s">
        <v>6453</v>
      </c>
    </row>
    <row r="478" spans="1:27" ht="14.25" customHeight="1">
      <c r="A478" s="4">
        <v>477</v>
      </c>
      <c r="B478" s="2" t="s">
        <v>2100</v>
      </c>
      <c r="I478" s="2" t="s">
        <v>437</v>
      </c>
      <c r="J478" s="2" t="s">
        <v>20</v>
      </c>
      <c r="K478" s="4">
        <v>584</v>
      </c>
      <c r="L478" s="2" t="s">
        <v>6795</v>
      </c>
      <c r="M478" s="2" t="s">
        <v>1078</v>
      </c>
      <c r="N478" s="2" t="s">
        <v>1082</v>
      </c>
      <c r="O478" s="4" t="s">
        <v>22</v>
      </c>
      <c r="P478" s="4">
        <v>5</v>
      </c>
      <c r="Q478" s="37" t="s">
        <v>6246</v>
      </c>
      <c r="R478" s="4" t="s">
        <v>3567</v>
      </c>
      <c r="T478" s="4" t="s">
        <v>3567</v>
      </c>
      <c r="U478" s="4" t="s">
        <v>3567</v>
      </c>
      <c r="V478" s="2" t="s">
        <v>3567</v>
      </c>
      <c r="W478" s="2" t="s">
        <v>3567</v>
      </c>
      <c r="X478" s="2" t="s">
        <v>3567</v>
      </c>
      <c r="Y478" s="2" t="s">
        <v>3567</v>
      </c>
      <c r="Z478" s="57" t="s">
        <v>3567</v>
      </c>
      <c r="AA478" s="2" t="s">
        <v>3567</v>
      </c>
    </row>
    <row r="479" spans="1:27" ht="14.25" customHeight="1">
      <c r="A479" s="4">
        <v>478</v>
      </c>
      <c r="B479" s="2" t="s">
        <v>2100</v>
      </c>
      <c r="C479" s="2" t="str">
        <f>"JBT-"&amp;(MID(C477,5,3)+1)</f>
        <v>JBT-372</v>
      </c>
      <c r="D479" s="4">
        <v>3</v>
      </c>
      <c r="E479" s="4" t="s">
        <v>17</v>
      </c>
      <c r="F479" s="2" t="s">
        <v>1084</v>
      </c>
      <c r="G479" s="2" t="s">
        <v>1542</v>
      </c>
      <c r="H479" s="4" t="s">
        <v>7011</v>
      </c>
      <c r="I479" s="2" t="s">
        <v>438</v>
      </c>
      <c r="J479" s="2" t="s">
        <v>12</v>
      </c>
      <c r="K479" s="4">
        <v>586</v>
      </c>
      <c r="L479" s="2" t="s">
        <v>6796</v>
      </c>
      <c r="M479" s="2" t="s">
        <v>1084</v>
      </c>
      <c r="N479" s="2" t="s">
        <v>1542</v>
      </c>
      <c r="O479" s="4" t="s">
        <v>17</v>
      </c>
      <c r="P479" s="4">
        <v>6</v>
      </c>
      <c r="Q479" s="37" t="s">
        <v>6247</v>
      </c>
      <c r="R479" s="4" t="s">
        <v>3567</v>
      </c>
      <c r="T479" s="4" t="s">
        <v>3567</v>
      </c>
      <c r="U479" s="4" t="s">
        <v>3567</v>
      </c>
      <c r="V479" s="2" t="s">
        <v>3567</v>
      </c>
      <c r="W479" s="2" t="s">
        <v>3567</v>
      </c>
      <c r="X479" s="2" t="s">
        <v>3567</v>
      </c>
      <c r="Y479" s="2" t="s">
        <v>3567</v>
      </c>
      <c r="Z479" s="57" t="s">
        <v>3567</v>
      </c>
      <c r="AA479" s="2" t="s">
        <v>3567</v>
      </c>
    </row>
    <row r="480" spans="1:27" ht="14.25" customHeight="1">
      <c r="A480" s="4">
        <v>479</v>
      </c>
      <c r="B480" s="2" t="s">
        <v>2100</v>
      </c>
      <c r="C480" s="2" t="str">
        <f t="shared" ref="C480:C483" si="58">"JBT-"&amp;(MID(C479,5,3)+1)</f>
        <v>JBT-373</v>
      </c>
      <c r="D480" s="4">
        <v>3</v>
      </c>
      <c r="E480" s="4" t="s">
        <v>17</v>
      </c>
      <c r="F480" s="2" t="s">
        <v>1086</v>
      </c>
      <c r="G480" s="2" t="s">
        <v>1544</v>
      </c>
      <c r="H480" s="4" t="s">
        <v>7011</v>
      </c>
      <c r="I480" s="2" t="s">
        <v>439</v>
      </c>
      <c r="J480" s="2" t="s">
        <v>12</v>
      </c>
      <c r="K480" s="4">
        <v>587</v>
      </c>
      <c r="L480" s="2" t="s">
        <v>6797</v>
      </c>
      <c r="M480" s="2" t="s">
        <v>1086</v>
      </c>
      <c r="N480" s="2" t="s">
        <v>1544</v>
      </c>
      <c r="O480" s="4" t="s">
        <v>17</v>
      </c>
      <c r="P480" s="4">
        <v>6</v>
      </c>
      <c r="Q480" s="37" t="s">
        <v>6248</v>
      </c>
      <c r="R480" s="4" t="s">
        <v>3567</v>
      </c>
      <c r="T480" s="4" t="s">
        <v>3567</v>
      </c>
      <c r="U480" s="4" t="s">
        <v>3567</v>
      </c>
      <c r="V480" s="2" t="s">
        <v>3567</v>
      </c>
      <c r="W480" s="2" t="s">
        <v>3567</v>
      </c>
      <c r="X480" s="2" t="s">
        <v>3567</v>
      </c>
      <c r="Y480" s="2" t="s">
        <v>3567</v>
      </c>
      <c r="Z480" s="57" t="s">
        <v>3567</v>
      </c>
      <c r="AA480" s="2" t="s">
        <v>3567</v>
      </c>
    </row>
    <row r="481" spans="1:27" ht="14.25" customHeight="1">
      <c r="A481" s="4">
        <v>480</v>
      </c>
      <c r="B481" s="2" t="s">
        <v>2100</v>
      </c>
      <c r="C481" s="2" t="str">
        <f t="shared" si="58"/>
        <v>JBT-374</v>
      </c>
      <c r="D481" s="4">
        <v>3</v>
      </c>
      <c r="E481" s="4" t="s">
        <v>17</v>
      </c>
      <c r="F481" s="2" t="s">
        <v>4906</v>
      </c>
      <c r="G481" s="2" t="s">
        <v>1088</v>
      </c>
      <c r="H481" s="4" t="s">
        <v>7011</v>
      </c>
      <c r="I481" s="2" t="s">
        <v>440</v>
      </c>
      <c r="J481" s="2" t="s">
        <v>12</v>
      </c>
      <c r="K481" s="4">
        <v>588</v>
      </c>
      <c r="L481" s="2" t="s">
        <v>6798</v>
      </c>
      <c r="M481" s="2" t="s">
        <v>1087</v>
      </c>
      <c r="N481" s="2" t="s">
        <v>1088</v>
      </c>
      <c r="O481" s="4" t="s">
        <v>17</v>
      </c>
      <c r="P481" s="4">
        <v>6</v>
      </c>
      <c r="Q481" s="37" t="s">
        <v>6249</v>
      </c>
      <c r="R481" s="4" t="s">
        <v>3567</v>
      </c>
      <c r="T481" s="4" t="s">
        <v>3567</v>
      </c>
      <c r="U481" s="4" t="s">
        <v>3567</v>
      </c>
      <c r="V481" s="2" t="s">
        <v>3567</v>
      </c>
      <c r="W481" s="2" t="s">
        <v>3567</v>
      </c>
      <c r="X481" s="2" t="s">
        <v>3567</v>
      </c>
      <c r="Y481" s="2" t="s">
        <v>3567</v>
      </c>
      <c r="Z481" s="57" t="s">
        <v>3567</v>
      </c>
      <c r="AA481" s="2" t="s">
        <v>3567</v>
      </c>
    </row>
    <row r="482" spans="1:27" ht="14.25" customHeight="1">
      <c r="A482" s="4">
        <v>481</v>
      </c>
      <c r="B482" s="2" t="s">
        <v>2100</v>
      </c>
      <c r="C482" s="2" t="str">
        <f t="shared" si="58"/>
        <v>JBT-375</v>
      </c>
      <c r="D482" s="4">
        <v>3</v>
      </c>
      <c r="E482" s="4" t="s">
        <v>22</v>
      </c>
      <c r="F482" s="2" t="s">
        <v>1089</v>
      </c>
      <c r="G482" s="2" t="s">
        <v>442</v>
      </c>
      <c r="H482" s="4" t="s">
        <v>3167</v>
      </c>
      <c r="I482" s="2" t="s">
        <v>441</v>
      </c>
      <c r="J482" s="2" t="s">
        <v>12</v>
      </c>
      <c r="K482" s="4">
        <v>589</v>
      </c>
      <c r="L482" s="2" t="s">
        <v>6799</v>
      </c>
      <c r="M482" s="2" t="s">
        <v>1089</v>
      </c>
      <c r="N482" s="2" t="s">
        <v>442</v>
      </c>
      <c r="O482" s="4" t="s">
        <v>22</v>
      </c>
      <c r="P482" s="4">
        <v>6</v>
      </c>
      <c r="Q482" s="37" t="s">
        <v>6250</v>
      </c>
      <c r="R482" s="4">
        <v>3020</v>
      </c>
      <c r="S482" s="2" t="s">
        <v>2011</v>
      </c>
      <c r="T482" s="4" t="s">
        <v>22</v>
      </c>
      <c r="U482" s="4">
        <v>2</v>
      </c>
      <c r="V482" s="2" t="s">
        <v>3165</v>
      </c>
      <c r="W482" s="2" t="s">
        <v>3166</v>
      </c>
      <c r="X482" s="2" t="s">
        <v>2012</v>
      </c>
      <c r="Y482" s="2" t="s">
        <v>3168</v>
      </c>
      <c r="Z482" s="57" t="s">
        <v>3167</v>
      </c>
      <c r="AA482" s="2" t="s">
        <v>5053</v>
      </c>
    </row>
    <row r="483" spans="1:27" ht="14.25" customHeight="1">
      <c r="A483" s="4">
        <v>482</v>
      </c>
      <c r="B483" s="2" t="s">
        <v>2100</v>
      </c>
      <c r="C483" s="2" t="str">
        <f t="shared" si="58"/>
        <v>JBT-376</v>
      </c>
      <c r="D483" s="4">
        <v>3</v>
      </c>
      <c r="E483" s="4" t="s">
        <v>4915</v>
      </c>
      <c r="F483" s="2" t="s">
        <v>2108</v>
      </c>
      <c r="G483" s="2" t="s">
        <v>2109</v>
      </c>
      <c r="H483" s="4" t="s">
        <v>2162</v>
      </c>
      <c r="K483" s="67">
        <v>589</v>
      </c>
      <c r="M483" s="2" t="s">
        <v>2108</v>
      </c>
      <c r="N483" s="2" t="s">
        <v>2109</v>
      </c>
      <c r="P483" s="4">
        <v>7</v>
      </c>
      <c r="Q483" s="37" t="s">
        <v>6363</v>
      </c>
      <c r="R483" s="4">
        <v>3030</v>
      </c>
      <c r="S483" s="2" t="s">
        <v>2014</v>
      </c>
      <c r="T483" s="4" t="s">
        <v>22</v>
      </c>
      <c r="U483" s="4">
        <v>2</v>
      </c>
      <c r="V483" s="2" t="s">
        <v>3174</v>
      </c>
      <c r="W483" s="2" t="s">
        <v>3175</v>
      </c>
      <c r="X483" s="2" t="s">
        <v>2015</v>
      </c>
      <c r="Y483" s="2" t="s">
        <v>3176</v>
      </c>
      <c r="Z483" s="57" t="s">
        <v>2162</v>
      </c>
      <c r="AA483" s="2" t="s">
        <v>5054</v>
      </c>
    </row>
    <row r="484" spans="1:27" ht="14.25" customHeight="1">
      <c r="A484" s="4">
        <v>483</v>
      </c>
      <c r="B484" s="2" t="s">
        <v>2100</v>
      </c>
      <c r="C484" s="2" t="str">
        <f>"JBG-"&amp;(MID(C469,5,2)+1)</f>
        <v>JBG-65</v>
      </c>
      <c r="D484" s="4">
        <v>3</v>
      </c>
      <c r="E484" s="4" t="s">
        <v>22</v>
      </c>
      <c r="F484" s="2" t="s">
        <v>4866</v>
      </c>
      <c r="G484" s="2" t="s">
        <v>1095</v>
      </c>
      <c r="H484" s="4" t="s">
        <v>7006</v>
      </c>
      <c r="I484" s="2" t="s">
        <v>1090</v>
      </c>
      <c r="J484" s="2" t="s">
        <v>20</v>
      </c>
      <c r="K484" s="4">
        <v>590</v>
      </c>
      <c r="L484" s="2" t="s">
        <v>6800</v>
      </c>
      <c r="M484" s="2" t="s">
        <v>1091</v>
      </c>
      <c r="N484" s="2" t="s">
        <v>1095</v>
      </c>
      <c r="O484" s="4" t="s">
        <v>22</v>
      </c>
      <c r="P484" s="4">
        <v>5</v>
      </c>
      <c r="Q484" s="37" t="s">
        <v>6251</v>
      </c>
      <c r="R484" s="4" t="s">
        <v>3567</v>
      </c>
      <c r="T484" s="4" t="s">
        <v>3567</v>
      </c>
      <c r="U484" s="4" t="s">
        <v>3567</v>
      </c>
      <c r="V484" s="2" t="s">
        <v>3567</v>
      </c>
      <c r="W484" s="2" t="s">
        <v>3567</v>
      </c>
      <c r="X484" s="2" t="s">
        <v>3567</v>
      </c>
      <c r="Y484" s="2" t="s">
        <v>3567</v>
      </c>
      <c r="Z484" s="57" t="s">
        <v>3567</v>
      </c>
      <c r="AA484" s="2" t="s">
        <v>3567</v>
      </c>
    </row>
    <row r="485" spans="1:27" ht="14.25" customHeight="1">
      <c r="A485" s="4">
        <v>484</v>
      </c>
      <c r="B485" s="2" t="s">
        <v>2100</v>
      </c>
      <c r="C485" s="2" t="str">
        <f>"JBT-"&amp;(MID(C483,5,3)+1)</f>
        <v>JBT-377</v>
      </c>
      <c r="D485" s="4">
        <v>4</v>
      </c>
      <c r="E485" s="4" t="s">
        <v>22</v>
      </c>
      <c r="F485" s="2" t="s">
        <v>1096</v>
      </c>
      <c r="G485" s="2" t="s">
        <v>1097</v>
      </c>
      <c r="H485" s="4" t="s">
        <v>2162</v>
      </c>
      <c r="I485" s="2" t="s">
        <v>445</v>
      </c>
      <c r="J485" s="2" t="s">
        <v>12</v>
      </c>
      <c r="K485" s="4">
        <v>592</v>
      </c>
      <c r="L485" s="2" t="s">
        <v>6801</v>
      </c>
      <c r="M485" s="2" t="s">
        <v>1096</v>
      </c>
      <c r="N485" s="2" t="s">
        <v>1097</v>
      </c>
      <c r="O485" s="4" t="s">
        <v>22</v>
      </c>
      <c r="P485" s="4">
        <v>6</v>
      </c>
      <c r="Q485" s="37" t="s">
        <v>6252</v>
      </c>
      <c r="R485" s="4" t="s">
        <v>3567</v>
      </c>
      <c r="T485" s="4" t="s">
        <v>3567</v>
      </c>
      <c r="U485" s="4" t="s">
        <v>3567</v>
      </c>
      <c r="V485" s="2" t="s">
        <v>3567</v>
      </c>
      <c r="W485" s="2" t="s">
        <v>3567</v>
      </c>
      <c r="X485" s="2" t="s">
        <v>3567</v>
      </c>
      <c r="Y485" s="2" t="s">
        <v>3567</v>
      </c>
      <c r="Z485" s="57" t="s">
        <v>3567</v>
      </c>
      <c r="AA485" s="2" t="s">
        <v>3567</v>
      </c>
    </row>
    <row r="486" spans="1:27" ht="14.25" customHeight="1">
      <c r="A486" s="4">
        <v>485</v>
      </c>
      <c r="B486" s="2" t="s">
        <v>2100</v>
      </c>
      <c r="C486" s="2" t="str">
        <f>"JBG-"&amp;(MID(C484,5,2)+1)</f>
        <v>JBG-66</v>
      </c>
      <c r="D486" s="4">
        <v>3</v>
      </c>
      <c r="E486" s="4" t="s">
        <v>22</v>
      </c>
      <c r="F486" s="2" t="s">
        <v>4867</v>
      </c>
      <c r="G486" s="2" t="s">
        <v>1101</v>
      </c>
      <c r="H486" s="4" t="s">
        <v>7006</v>
      </c>
      <c r="I486" s="2" t="s">
        <v>446</v>
      </c>
      <c r="J486" s="2" t="s">
        <v>20</v>
      </c>
      <c r="K486" s="4">
        <v>593</v>
      </c>
      <c r="L486" s="2" t="s">
        <v>6802</v>
      </c>
      <c r="M486" s="2" t="s">
        <v>1098</v>
      </c>
      <c r="N486" s="2" t="s">
        <v>1101</v>
      </c>
      <c r="O486" s="4" t="s">
        <v>22</v>
      </c>
      <c r="P486" s="4">
        <v>6</v>
      </c>
      <c r="Q486" s="37" t="s">
        <v>6253</v>
      </c>
      <c r="R486" s="4">
        <v>3300</v>
      </c>
      <c r="S486" s="2" t="s">
        <v>7001</v>
      </c>
      <c r="T486" s="4" t="s">
        <v>942</v>
      </c>
      <c r="U486" s="4">
        <v>2</v>
      </c>
      <c r="V486" s="2" t="s">
        <v>3314</v>
      </c>
      <c r="W486" s="2" t="s">
        <v>3315</v>
      </c>
      <c r="X486" s="2" t="s">
        <v>3316</v>
      </c>
      <c r="Y486" s="2" t="s">
        <v>3317</v>
      </c>
      <c r="Z486" s="57">
        <v>0</v>
      </c>
      <c r="AA486" s="2" t="s">
        <v>6456</v>
      </c>
    </row>
    <row r="487" spans="1:27" ht="14.25" customHeight="1">
      <c r="A487" s="4">
        <v>486</v>
      </c>
      <c r="B487" s="2" t="s">
        <v>2100</v>
      </c>
      <c r="C487" s="2" t="str">
        <f>"JBT-"&amp;(MID(C485,5,3)+1)</f>
        <v>JBT-378</v>
      </c>
      <c r="D487" s="4">
        <v>4</v>
      </c>
      <c r="E487" s="4" t="s">
        <v>17</v>
      </c>
      <c r="F487" s="2" t="s">
        <v>1102</v>
      </c>
      <c r="G487" s="2" t="s">
        <v>813</v>
      </c>
      <c r="H487" s="4" t="s">
        <v>2162</v>
      </c>
      <c r="I487" s="2" t="s">
        <v>393</v>
      </c>
      <c r="J487" s="2" t="s">
        <v>12</v>
      </c>
      <c r="K487" s="4">
        <v>595</v>
      </c>
      <c r="L487" s="2" t="s">
        <v>6803</v>
      </c>
      <c r="M487" s="2" t="s">
        <v>1102</v>
      </c>
      <c r="N487" s="2" t="s">
        <v>813</v>
      </c>
      <c r="O487" s="4" t="s">
        <v>17</v>
      </c>
      <c r="P487" s="4">
        <v>7</v>
      </c>
      <c r="Q487" s="37" t="s">
        <v>6254</v>
      </c>
      <c r="R487" s="4">
        <v>3360</v>
      </c>
      <c r="S487" s="2" t="s">
        <v>7000</v>
      </c>
      <c r="T487" s="4" t="s">
        <v>17</v>
      </c>
      <c r="U487" s="4">
        <v>3</v>
      </c>
      <c r="V487" s="2" t="s">
        <v>3337</v>
      </c>
      <c r="W487" s="2" t="s">
        <v>3338</v>
      </c>
      <c r="X487" s="2" t="s">
        <v>3339</v>
      </c>
      <c r="Y487" s="2" t="s">
        <v>3340</v>
      </c>
      <c r="Z487" s="57" t="s">
        <v>2162</v>
      </c>
      <c r="AA487" s="2" t="s">
        <v>6458</v>
      </c>
    </row>
    <row r="488" spans="1:27" ht="14.25" customHeight="1">
      <c r="A488" s="4">
        <v>487</v>
      </c>
      <c r="B488" s="2" t="s">
        <v>2100</v>
      </c>
      <c r="C488" s="2" t="str">
        <f t="shared" ref="C488:C491" si="59">"JBT-"&amp;(MID(C487,5,3)+1)</f>
        <v>JBT-379</v>
      </c>
      <c r="D488" s="4">
        <v>4</v>
      </c>
      <c r="E488" s="4" t="s">
        <v>22</v>
      </c>
      <c r="F488" s="2" t="s">
        <v>1105</v>
      </c>
      <c r="G488" s="2" t="s">
        <v>1106</v>
      </c>
      <c r="H488" s="4" t="s">
        <v>2162</v>
      </c>
      <c r="I488" s="2" t="s">
        <v>273</v>
      </c>
      <c r="J488" s="2" t="s">
        <v>12</v>
      </c>
      <c r="K488" s="4">
        <v>597</v>
      </c>
      <c r="L488" s="2" t="s">
        <v>6804</v>
      </c>
      <c r="M488" s="2" t="s">
        <v>1105</v>
      </c>
      <c r="N488" s="2" t="s">
        <v>1106</v>
      </c>
      <c r="O488" s="4" t="s">
        <v>22</v>
      </c>
      <c r="P488" s="4">
        <v>7</v>
      </c>
      <c r="Q488" s="37" t="s">
        <v>6256</v>
      </c>
      <c r="R488" s="4">
        <v>3310</v>
      </c>
      <c r="S488" s="2" t="s">
        <v>2021</v>
      </c>
      <c r="T488" s="4" t="s">
        <v>22</v>
      </c>
      <c r="U488" s="4">
        <v>3</v>
      </c>
      <c r="V488" s="2" t="s">
        <v>3322</v>
      </c>
      <c r="W488" s="2" t="s">
        <v>3323</v>
      </c>
      <c r="X488" s="2" t="s">
        <v>2022</v>
      </c>
      <c r="Y488" s="2" t="s">
        <v>3324</v>
      </c>
      <c r="Z488" s="57" t="s">
        <v>2162</v>
      </c>
      <c r="AA488" s="2" t="s">
        <v>5056</v>
      </c>
    </row>
    <row r="489" spans="1:27" ht="14.25" customHeight="1">
      <c r="A489" s="4">
        <v>488</v>
      </c>
      <c r="B489" s="2" t="s">
        <v>2100</v>
      </c>
      <c r="C489" s="2" t="str">
        <f t="shared" si="59"/>
        <v>JBT-380</v>
      </c>
      <c r="D489" s="4">
        <v>4</v>
      </c>
      <c r="E489" s="4" t="s">
        <v>17</v>
      </c>
      <c r="F489" s="2" t="s">
        <v>1107</v>
      </c>
      <c r="G489" s="2" t="s">
        <v>1108</v>
      </c>
      <c r="H489" s="4" t="s">
        <v>2201</v>
      </c>
      <c r="I489" s="2" t="s">
        <v>820</v>
      </c>
      <c r="J489" s="2" t="s">
        <v>12</v>
      </c>
      <c r="K489" s="4">
        <v>598</v>
      </c>
      <c r="L489" s="2" t="s">
        <v>6805</v>
      </c>
      <c r="M489" s="2" t="s">
        <v>1107</v>
      </c>
      <c r="N489" s="2" t="s">
        <v>1108</v>
      </c>
      <c r="O489" s="4" t="s">
        <v>17</v>
      </c>
      <c r="P489" s="4">
        <v>7</v>
      </c>
      <c r="Q489" s="37" t="s">
        <v>6257</v>
      </c>
      <c r="R489" s="4" t="s">
        <v>3567</v>
      </c>
      <c r="T489" s="4" t="s">
        <v>3567</v>
      </c>
      <c r="U489" s="4" t="s">
        <v>3567</v>
      </c>
      <c r="V489" s="2" t="s">
        <v>3567</v>
      </c>
      <c r="W489" s="2" t="s">
        <v>3567</v>
      </c>
      <c r="X489" s="2" t="s">
        <v>3567</v>
      </c>
      <c r="Y489" s="2" t="s">
        <v>3567</v>
      </c>
      <c r="Z489" s="57" t="s">
        <v>3567</v>
      </c>
      <c r="AA489" s="2" t="s">
        <v>3567</v>
      </c>
    </row>
    <row r="490" spans="1:27" ht="14.25" customHeight="1">
      <c r="A490" s="4">
        <v>489</v>
      </c>
      <c r="B490" s="2" t="s">
        <v>2100</v>
      </c>
      <c r="C490" s="2" t="str">
        <f t="shared" si="59"/>
        <v>JBT-381</v>
      </c>
      <c r="D490" s="4">
        <v>4</v>
      </c>
      <c r="E490" s="4" t="s">
        <v>17</v>
      </c>
      <c r="F490" s="2" t="s">
        <v>1109</v>
      </c>
      <c r="G490" s="2" t="s">
        <v>1110</v>
      </c>
      <c r="H490" s="4" t="s">
        <v>2910</v>
      </c>
      <c r="I490" s="2" t="s">
        <v>396</v>
      </c>
      <c r="J490" s="2" t="s">
        <v>12</v>
      </c>
      <c r="K490" s="4">
        <v>599</v>
      </c>
      <c r="L490" s="2" t="s">
        <v>6806</v>
      </c>
      <c r="M490" s="2" t="s">
        <v>1109</v>
      </c>
      <c r="N490" s="2" t="s">
        <v>1110</v>
      </c>
      <c r="O490" s="4" t="s">
        <v>22</v>
      </c>
      <c r="P490" s="4">
        <v>7</v>
      </c>
      <c r="Q490" s="37" t="s">
        <v>6258</v>
      </c>
      <c r="R490" s="4">
        <v>3320</v>
      </c>
      <c r="S490" s="2" t="s">
        <v>2025</v>
      </c>
      <c r="T490" s="4" t="s">
        <v>17</v>
      </c>
      <c r="U490" s="4">
        <v>3</v>
      </c>
      <c r="V490" s="2" t="s">
        <v>3326</v>
      </c>
      <c r="W490" s="2" t="s">
        <v>3327</v>
      </c>
      <c r="X490" s="2" t="s">
        <v>3328</v>
      </c>
      <c r="Y490" s="2" t="s">
        <v>3329</v>
      </c>
      <c r="Z490" s="57" t="s">
        <v>2910</v>
      </c>
      <c r="AA490" s="2" t="s">
        <v>5057</v>
      </c>
    </row>
    <row r="491" spans="1:27" ht="14.25" customHeight="1">
      <c r="A491" s="4">
        <v>490</v>
      </c>
      <c r="B491" s="2" t="s">
        <v>2100</v>
      </c>
      <c r="C491" s="2" t="str">
        <f t="shared" si="59"/>
        <v>JBT-382</v>
      </c>
      <c r="D491" s="4">
        <v>4</v>
      </c>
      <c r="E491" s="4" t="s">
        <v>17</v>
      </c>
      <c r="F491" s="2" t="s">
        <v>3159</v>
      </c>
      <c r="H491" s="4" t="s">
        <v>2138</v>
      </c>
      <c r="K491" s="4" t="s">
        <v>3567</v>
      </c>
      <c r="O491" s="68"/>
      <c r="P491" s="68" t="s">
        <v>3567</v>
      </c>
      <c r="Q491" s="69"/>
      <c r="R491" s="4">
        <v>3000</v>
      </c>
      <c r="S491" s="8" t="s">
        <v>3157</v>
      </c>
      <c r="T491" s="4" t="s">
        <v>17</v>
      </c>
      <c r="U491" s="4">
        <v>2</v>
      </c>
      <c r="V491" s="2" t="s">
        <v>3158</v>
      </c>
      <c r="W491" s="2" t="s">
        <v>3159</v>
      </c>
      <c r="X491" s="2" t="s">
        <v>3143</v>
      </c>
      <c r="Y491" s="2" t="s">
        <v>3160</v>
      </c>
      <c r="Z491" s="57" t="s">
        <v>2138</v>
      </c>
      <c r="AA491" s="2" t="s">
        <v>5045</v>
      </c>
    </row>
    <row r="492" spans="1:27" ht="14.25" customHeight="1">
      <c r="A492" s="4">
        <v>491</v>
      </c>
      <c r="B492" s="2" t="s">
        <v>2100</v>
      </c>
      <c r="C492" s="2" t="str">
        <f>C491&amp;"-1"</f>
        <v>JBT-382-1</v>
      </c>
      <c r="D492" s="4">
        <v>5</v>
      </c>
      <c r="E492" s="4" t="s">
        <v>17</v>
      </c>
      <c r="F492" s="2" t="s">
        <v>2352</v>
      </c>
      <c r="H492" s="4" t="s">
        <v>2162</v>
      </c>
      <c r="K492" s="4" t="s">
        <v>3567</v>
      </c>
      <c r="O492" s="68"/>
      <c r="P492" s="68" t="s">
        <v>3567</v>
      </c>
      <c r="Q492" s="69"/>
      <c r="R492" s="4">
        <v>3010</v>
      </c>
      <c r="S492" s="8" t="s">
        <v>3161</v>
      </c>
      <c r="T492" s="4" t="s">
        <v>17</v>
      </c>
      <c r="U492" s="4">
        <v>3</v>
      </c>
      <c r="V492" s="2" t="s">
        <v>3162</v>
      </c>
      <c r="W492" s="2" t="s">
        <v>2352</v>
      </c>
      <c r="X492" s="2" t="s">
        <v>1981</v>
      </c>
      <c r="Y492" s="2" t="s">
        <v>3163</v>
      </c>
      <c r="Z492" s="57" t="s">
        <v>2162</v>
      </c>
      <c r="AA492" s="2" t="s">
        <v>5046</v>
      </c>
    </row>
    <row r="493" spans="1:27" ht="14.25" customHeight="1">
      <c r="A493" s="4">
        <v>492</v>
      </c>
      <c r="B493" s="2" t="s">
        <v>2100</v>
      </c>
      <c r="C493" s="2" t="str">
        <f>"JBG-"&amp;(MID(C486,5,2)+1)</f>
        <v>JBG-67</v>
      </c>
      <c r="D493" s="4">
        <v>3</v>
      </c>
      <c r="E493" s="4" t="s">
        <v>71</v>
      </c>
      <c r="F493" s="2" t="s">
        <v>6831</v>
      </c>
      <c r="G493" s="2" t="s">
        <v>450</v>
      </c>
      <c r="H493" s="4" t="s">
        <v>7006</v>
      </c>
      <c r="I493" s="2" t="s">
        <v>449</v>
      </c>
      <c r="J493" s="2" t="s">
        <v>20</v>
      </c>
      <c r="K493" s="4">
        <v>602</v>
      </c>
      <c r="L493" s="2" t="s">
        <v>6818</v>
      </c>
      <c r="M493" s="2" t="s">
        <v>1550</v>
      </c>
      <c r="N493" s="2" t="s">
        <v>450</v>
      </c>
      <c r="O493" s="4" t="s">
        <v>71</v>
      </c>
      <c r="P493" s="4">
        <v>6</v>
      </c>
      <c r="Q493" s="37" t="s">
        <v>6261</v>
      </c>
      <c r="R493" s="4" t="s">
        <v>3567</v>
      </c>
      <c r="T493" s="4" t="s">
        <v>3567</v>
      </c>
      <c r="U493" s="4" t="s">
        <v>3567</v>
      </c>
      <c r="V493" s="2" t="s">
        <v>3567</v>
      </c>
      <c r="W493" s="2" t="s">
        <v>3567</v>
      </c>
      <c r="X493" s="2" t="s">
        <v>3567</v>
      </c>
      <c r="Y493" s="2" t="s">
        <v>3567</v>
      </c>
      <c r="Z493" s="57" t="s">
        <v>3567</v>
      </c>
      <c r="AA493" s="2" t="s">
        <v>3567</v>
      </c>
    </row>
    <row r="494" spans="1:27" ht="14.25" customHeight="1">
      <c r="A494" s="4">
        <v>493</v>
      </c>
      <c r="B494" s="2" t="s">
        <v>2100</v>
      </c>
      <c r="C494" s="2" t="str">
        <f>"JBT-"&amp;(MID(C492,5,3)+1)</f>
        <v>JBT-383</v>
      </c>
      <c r="D494" s="4">
        <v>4</v>
      </c>
      <c r="E494" s="4" t="s">
        <v>22</v>
      </c>
      <c r="F494" s="2" t="s">
        <v>6832</v>
      </c>
      <c r="G494" s="2" t="s">
        <v>1554</v>
      </c>
      <c r="H494" s="4" t="s">
        <v>6914</v>
      </c>
      <c r="I494" s="2" t="s">
        <v>80</v>
      </c>
      <c r="J494" s="2" t="s">
        <v>12</v>
      </c>
      <c r="K494" s="4">
        <v>604</v>
      </c>
      <c r="L494" s="2" t="s">
        <v>6819</v>
      </c>
      <c r="M494" s="2" t="s">
        <v>1553</v>
      </c>
      <c r="N494" s="2" t="s">
        <v>1554</v>
      </c>
      <c r="O494" s="4" t="s">
        <v>22</v>
      </c>
      <c r="P494" s="4">
        <v>7</v>
      </c>
      <c r="Q494" s="37" t="s">
        <v>6262</v>
      </c>
      <c r="R494" s="4" t="s">
        <v>3567</v>
      </c>
      <c r="T494" s="4" t="s">
        <v>3567</v>
      </c>
      <c r="U494" s="4" t="s">
        <v>3567</v>
      </c>
      <c r="V494" s="2" t="s">
        <v>3567</v>
      </c>
      <c r="W494" s="2" t="s">
        <v>3567</v>
      </c>
      <c r="X494" s="2" t="s">
        <v>3567</v>
      </c>
      <c r="Y494" s="2" t="s">
        <v>3567</v>
      </c>
      <c r="Z494" s="57" t="s">
        <v>3567</v>
      </c>
      <c r="AA494" s="2" t="s">
        <v>3567</v>
      </c>
    </row>
    <row r="495" spans="1:27" ht="14.25" customHeight="1">
      <c r="A495" s="4">
        <v>494</v>
      </c>
      <c r="B495" s="2" t="s">
        <v>2100</v>
      </c>
      <c r="C495" s="2" t="str">
        <f>"JBT-"&amp;(MID(C494,5,3)+1)</f>
        <v>JBT-384</v>
      </c>
      <c r="D495" s="4">
        <v>4</v>
      </c>
      <c r="E495" s="4" t="s">
        <v>17</v>
      </c>
      <c r="F495" s="2" t="s">
        <v>6833</v>
      </c>
      <c r="G495" s="2" t="s">
        <v>1556</v>
      </c>
      <c r="H495" s="4" t="s">
        <v>2146</v>
      </c>
      <c r="I495" s="2" t="s">
        <v>82</v>
      </c>
      <c r="J495" s="2" t="s">
        <v>12</v>
      </c>
      <c r="K495" s="4">
        <v>605</v>
      </c>
      <c r="L495" s="2" t="s">
        <v>6820</v>
      </c>
      <c r="M495" s="2" t="s">
        <v>1555</v>
      </c>
      <c r="N495" s="2" t="s">
        <v>1556</v>
      </c>
      <c r="O495" s="4" t="s">
        <v>17</v>
      </c>
      <c r="P495" s="4">
        <v>7</v>
      </c>
      <c r="Q495" s="37" t="s">
        <v>6263</v>
      </c>
      <c r="R495" s="4" t="s">
        <v>3567</v>
      </c>
      <c r="T495" s="4" t="s">
        <v>3567</v>
      </c>
      <c r="U495" s="4" t="s">
        <v>3567</v>
      </c>
      <c r="V495" s="2" t="s">
        <v>3567</v>
      </c>
      <c r="W495" s="2" t="s">
        <v>3567</v>
      </c>
      <c r="X495" s="2" t="s">
        <v>3567</v>
      </c>
      <c r="Y495" s="2" t="s">
        <v>3567</v>
      </c>
      <c r="Z495" s="57" t="s">
        <v>3567</v>
      </c>
      <c r="AA495" s="2" t="s">
        <v>3567</v>
      </c>
    </row>
    <row r="496" spans="1:27" ht="14.25" customHeight="1">
      <c r="A496" s="4">
        <v>495</v>
      </c>
      <c r="B496" s="2" t="s">
        <v>2100</v>
      </c>
      <c r="C496" s="2" t="str">
        <f t="shared" ref="C496:C501" si="60">"JBT-"&amp;(MID(C495,5,3)+1)</f>
        <v>JBT-385</v>
      </c>
      <c r="D496" s="4">
        <v>4</v>
      </c>
      <c r="E496" s="4" t="s">
        <v>22</v>
      </c>
      <c r="F496" s="2" t="s">
        <v>6834</v>
      </c>
      <c r="G496" s="2" t="s">
        <v>1558</v>
      </c>
      <c r="H496" s="4" t="s">
        <v>6914</v>
      </c>
      <c r="I496" s="2" t="s">
        <v>451</v>
      </c>
      <c r="J496" s="2" t="s">
        <v>12</v>
      </c>
      <c r="K496" s="4">
        <v>606</v>
      </c>
      <c r="L496" s="2" t="s">
        <v>6821</v>
      </c>
      <c r="M496" s="2" t="s">
        <v>1557</v>
      </c>
      <c r="N496" s="2" t="s">
        <v>1558</v>
      </c>
      <c r="O496" s="4" t="s">
        <v>22</v>
      </c>
      <c r="P496" s="4">
        <v>7</v>
      </c>
      <c r="Q496" s="37" t="s">
        <v>6264</v>
      </c>
      <c r="R496" s="4" t="s">
        <v>3567</v>
      </c>
      <c r="T496" s="4" t="s">
        <v>3567</v>
      </c>
      <c r="U496" s="4" t="s">
        <v>3567</v>
      </c>
      <c r="V496" s="2" t="s">
        <v>3567</v>
      </c>
      <c r="W496" s="2" t="s">
        <v>3567</v>
      </c>
      <c r="X496" s="2" t="s">
        <v>3567</v>
      </c>
      <c r="Y496" s="2" t="s">
        <v>3567</v>
      </c>
      <c r="Z496" s="57" t="s">
        <v>3567</v>
      </c>
      <c r="AA496" s="2" t="s">
        <v>3567</v>
      </c>
    </row>
    <row r="497" spans="1:27" ht="14.25" customHeight="1">
      <c r="A497" s="4">
        <v>496</v>
      </c>
      <c r="B497" s="2" t="s">
        <v>2100</v>
      </c>
      <c r="C497" s="2" t="str">
        <f t="shared" si="60"/>
        <v>JBT-386</v>
      </c>
      <c r="D497" s="4">
        <v>4</v>
      </c>
      <c r="E497" s="4" t="s">
        <v>17</v>
      </c>
      <c r="F497" s="2" t="s">
        <v>6835</v>
      </c>
      <c r="G497" s="2" t="s">
        <v>1560</v>
      </c>
      <c r="H497" s="4" t="s">
        <v>6914</v>
      </c>
      <c r="I497" s="2" t="s">
        <v>85</v>
      </c>
      <c r="J497" s="2" t="s">
        <v>12</v>
      </c>
      <c r="K497" s="4">
        <v>607</v>
      </c>
      <c r="L497" s="2" t="s">
        <v>6822</v>
      </c>
      <c r="M497" s="2" t="s">
        <v>1559</v>
      </c>
      <c r="N497" s="2" t="s">
        <v>1560</v>
      </c>
      <c r="O497" s="4" t="s">
        <v>17</v>
      </c>
      <c r="P497" s="4">
        <v>7</v>
      </c>
      <c r="Q497" s="37" t="s">
        <v>6265</v>
      </c>
      <c r="R497" s="4" t="s">
        <v>3567</v>
      </c>
      <c r="T497" s="4" t="s">
        <v>3567</v>
      </c>
      <c r="U497" s="4" t="s">
        <v>3567</v>
      </c>
      <c r="V497" s="2" t="s">
        <v>3567</v>
      </c>
      <c r="W497" s="2" t="s">
        <v>3567</v>
      </c>
      <c r="X497" s="2" t="s">
        <v>3567</v>
      </c>
      <c r="Y497" s="2" t="s">
        <v>3567</v>
      </c>
      <c r="Z497" s="57" t="s">
        <v>3567</v>
      </c>
      <c r="AA497" s="2" t="s">
        <v>3567</v>
      </c>
    </row>
    <row r="498" spans="1:27" ht="14.25" customHeight="1">
      <c r="A498" s="4">
        <v>497</v>
      </c>
      <c r="B498" s="2" t="s">
        <v>2100</v>
      </c>
      <c r="C498" s="2" t="str">
        <f t="shared" si="60"/>
        <v>JBT-387</v>
      </c>
      <c r="D498" s="4">
        <v>4</v>
      </c>
      <c r="E498" s="4" t="s">
        <v>17</v>
      </c>
      <c r="F498" s="2" t="s">
        <v>6836</v>
      </c>
      <c r="G498" s="2" t="s">
        <v>1562</v>
      </c>
      <c r="H498" s="4" t="s">
        <v>7007</v>
      </c>
      <c r="I498" s="2" t="s">
        <v>87</v>
      </c>
      <c r="J498" s="2" t="s">
        <v>12</v>
      </c>
      <c r="K498" s="4">
        <v>608</v>
      </c>
      <c r="L498" s="2" t="s">
        <v>6823</v>
      </c>
      <c r="M498" s="2" t="s">
        <v>1561</v>
      </c>
      <c r="N498" s="2" t="s">
        <v>1562</v>
      </c>
      <c r="O498" s="4" t="s">
        <v>17</v>
      </c>
      <c r="P498" s="4">
        <v>7</v>
      </c>
      <c r="Q498" s="37" t="s">
        <v>6266</v>
      </c>
      <c r="R498" s="4" t="s">
        <v>3567</v>
      </c>
      <c r="T498" s="4" t="s">
        <v>3567</v>
      </c>
      <c r="U498" s="4" t="s">
        <v>3567</v>
      </c>
      <c r="V498" s="2" t="s">
        <v>3567</v>
      </c>
      <c r="W498" s="2" t="s">
        <v>3567</v>
      </c>
      <c r="X498" s="2" t="s">
        <v>3567</v>
      </c>
      <c r="Y498" s="2" t="s">
        <v>3567</v>
      </c>
      <c r="Z498" s="57" t="s">
        <v>3567</v>
      </c>
      <c r="AA498" s="2" t="s">
        <v>3567</v>
      </c>
    </row>
    <row r="499" spans="1:27" ht="14.25" customHeight="1">
      <c r="A499" s="4">
        <v>498</v>
      </c>
      <c r="B499" s="2" t="s">
        <v>2100</v>
      </c>
      <c r="C499" s="2" t="str">
        <f t="shared" si="60"/>
        <v>JBT-388</v>
      </c>
      <c r="D499" s="4">
        <v>4</v>
      </c>
      <c r="E499" s="4" t="s">
        <v>17</v>
      </c>
      <c r="F499" s="2" t="s">
        <v>4903</v>
      </c>
      <c r="G499" s="2" t="s">
        <v>5788</v>
      </c>
      <c r="H499" s="4" t="s">
        <v>2162</v>
      </c>
      <c r="I499" s="2" t="s">
        <v>89</v>
      </c>
      <c r="J499" s="2" t="s">
        <v>12</v>
      </c>
      <c r="K499" s="4">
        <v>609</v>
      </c>
      <c r="L499" s="2" t="s">
        <v>6824</v>
      </c>
      <c r="M499" s="2" t="s">
        <v>1059</v>
      </c>
      <c r="N499" s="2" t="s">
        <v>5788</v>
      </c>
      <c r="O499" s="4" t="s">
        <v>17</v>
      </c>
      <c r="P499" s="4">
        <v>7</v>
      </c>
      <c r="Q499" s="37" t="s">
        <v>6267</v>
      </c>
      <c r="R499" s="4" t="s">
        <v>3567</v>
      </c>
      <c r="T499" s="4" t="s">
        <v>3567</v>
      </c>
      <c r="U499" s="4" t="s">
        <v>3567</v>
      </c>
      <c r="V499" s="2" t="s">
        <v>3567</v>
      </c>
      <c r="W499" s="2" t="s">
        <v>3567</v>
      </c>
      <c r="X499" s="2" t="s">
        <v>3567</v>
      </c>
      <c r="Y499" s="2" t="s">
        <v>3567</v>
      </c>
      <c r="Z499" s="57" t="s">
        <v>3567</v>
      </c>
      <c r="AA499" s="2" t="s">
        <v>3567</v>
      </c>
    </row>
    <row r="500" spans="1:27" ht="14.25" customHeight="1">
      <c r="A500" s="4">
        <v>499</v>
      </c>
      <c r="B500" s="2" t="s">
        <v>2100</v>
      </c>
      <c r="C500" s="2" t="str">
        <f t="shared" si="60"/>
        <v>JBT-389</v>
      </c>
      <c r="D500" s="4">
        <v>4</v>
      </c>
      <c r="E500" s="4" t="s">
        <v>22</v>
      </c>
      <c r="F500" s="2" t="s">
        <v>6837</v>
      </c>
      <c r="G500" s="2" t="s">
        <v>1565</v>
      </c>
      <c r="H500" s="4" t="s">
        <v>6914</v>
      </c>
      <c r="I500" s="2" t="s">
        <v>1563</v>
      </c>
      <c r="J500" s="2" t="s">
        <v>12</v>
      </c>
      <c r="K500" s="4">
        <v>610</v>
      </c>
      <c r="L500" s="2" t="s">
        <v>6825</v>
      </c>
      <c r="M500" s="2" t="s">
        <v>1564</v>
      </c>
      <c r="N500" s="2" t="s">
        <v>1565</v>
      </c>
      <c r="O500" s="4" t="s">
        <v>22</v>
      </c>
      <c r="P500" s="4">
        <v>7</v>
      </c>
      <c r="Q500" s="37" t="s">
        <v>6268</v>
      </c>
      <c r="R500" s="4" t="s">
        <v>3567</v>
      </c>
      <c r="T500" s="4" t="s">
        <v>3567</v>
      </c>
      <c r="U500" s="4" t="s">
        <v>3567</v>
      </c>
      <c r="V500" s="2" t="s">
        <v>3567</v>
      </c>
      <c r="W500" s="2" t="s">
        <v>3567</v>
      </c>
      <c r="X500" s="2" t="s">
        <v>3567</v>
      </c>
      <c r="Y500" s="2" t="s">
        <v>3567</v>
      </c>
      <c r="Z500" s="57" t="s">
        <v>3567</v>
      </c>
      <c r="AA500" s="2" t="s">
        <v>3567</v>
      </c>
    </row>
    <row r="501" spans="1:27" ht="14.25" customHeight="1">
      <c r="A501" s="4">
        <v>500</v>
      </c>
      <c r="B501" s="2" t="s">
        <v>2100</v>
      </c>
      <c r="C501" s="2" t="str">
        <f t="shared" si="60"/>
        <v>JBT-390</v>
      </c>
      <c r="D501" s="4">
        <v>4</v>
      </c>
      <c r="E501" s="4" t="s">
        <v>17</v>
      </c>
      <c r="F501" s="2" t="s">
        <v>4905</v>
      </c>
      <c r="G501" s="2" t="s">
        <v>1566</v>
      </c>
      <c r="H501" s="4" t="s">
        <v>2162</v>
      </c>
      <c r="I501" s="2" t="s">
        <v>96</v>
      </c>
      <c r="J501" s="2" t="s">
        <v>12</v>
      </c>
      <c r="K501" s="4">
        <v>611</v>
      </c>
      <c r="L501" s="2" t="s">
        <v>6826</v>
      </c>
      <c r="M501" s="2" t="s">
        <v>1064</v>
      </c>
      <c r="N501" s="2" t="s">
        <v>1566</v>
      </c>
      <c r="O501" s="4" t="s">
        <v>17</v>
      </c>
      <c r="P501" s="4">
        <v>7</v>
      </c>
      <c r="Q501" s="37" t="s">
        <v>6269</v>
      </c>
      <c r="R501" s="4" t="s">
        <v>3567</v>
      </c>
      <c r="T501" s="4" t="s">
        <v>3567</v>
      </c>
      <c r="U501" s="4" t="s">
        <v>3567</v>
      </c>
      <c r="V501" s="2" t="s">
        <v>3567</v>
      </c>
      <c r="W501" s="2" t="s">
        <v>3567</v>
      </c>
      <c r="X501" s="2" t="s">
        <v>3567</v>
      </c>
      <c r="Y501" s="2" t="s">
        <v>3567</v>
      </c>
      <c r="Z501" s="57" t="s">
        <v>3567</v>
      </c>
      <c r="AA501" s="2" t="s">
        <v>3567</v>
      </c>
    </row>
    <row r="502" spans="1:27" ht="14.25" customHeight="1">
      <c r="A502" s="4">
        <v>501</v>
      </c>
      <c r="B502" s="2" t="s">
        <v>2100</v>
      </c>
      <c r="C502" s="2" t="str">
        <f>"JBG-"&amp;(MID(C493,5,2)+1)</f>
        <v>JBG-68</v>
      </c>
      <c r="D502" s="4">
        <v>3</v>
      </c>
      <c r="E502" s="4" t="s">
        <v>71</v>
      </c>
      <c r="F502" s="2" t="s">
        <v>4868</v>
      </c>
      <c r="G502" s="2" t="s">
        <v>4340</v>
      </c>
      <c r="H502" s="4" t="s">
        <v>7006</v>
      </c>
      <c r="I502" s="2" t="s">
        <v>453</v>
      </c>
      <c r="J502" s="2" t="s">
        <v>20</v>
      </c>
      <c r="K502" s="4">
        <v>612</v>
      </c>
      <c r="L502" s="2" t="s">
        <v>6731</v>
      </c>
      <c r="M502" s="2" t="s">
        <v>4415</v>
      </c>
      <c r="N502" s="2" t="s">
        <v>5790</v>
      </c>
      <c r="O502" s="68" t="s">
        <v>71</v>
      </c>
      <c r="P502" s="68">
        <v>5</v>
      </c>
      <c r="Q502" s="69" t="s">
        <v>6295</v>
      </c>
      <c r="R502" s="4">
        <v>3120</v>
      </c>
      <c r="S502" s="2" t="s">
        <v>2027</v>
      </c>
      <c r="T502" s="4" t="s">
        <v>71</v>
      </c>
      <c r="U502" s="4">
        <v>2</v>
      </c>
      <c r="V502" s="2" t="s">
        <v>3227</v>
      </c>
      <c r="W502" s="2" t="s">
        <v>3228</v>
      </c>
      <c r="X502" s="2" t="s">
        <v>2028</v>
      </c>
      <c r="Y502" s="2" t="s">
        <v>3229</v>
      </c>
      <c r="Z502" s="57">
        <v>0</v>
      </c>
      <c r="AA502" s="2" t="s">
        <v>5058</v>
      </c>
    </row>
    <row r="503" spans="1:27" ht="14.25" customHeight="1">
      <c r="A503" s="4">
        <v>502</v>
      </c>
      <c r="B503" s="2" t="s">
        <v>2100</v>
      </c>
      <c r="H503" s="4" t="s">
        <v>3567</v>
      </c>
      <c r="I503" s="2" t="s">
        <v>378</v>
      </c>
      <c r="J503" s="2" t="s">
        <v>12</v>
      </c>
      <c r="K503" s="4">
        <v>614</v>
      </c>
      <c r="L503" s="2" t="s">
        <v>6732</v>
      </c>
      <c r="M503" s="2" t="s">
        <v>5792</v>
      </c>
      <c r="N503" s="2" t="s">
        <v>5793</v>
      </c>
      <c r="O503" s="4" t="s">
        <v>22</v>
      </c>
      <c r="P503" s="4">
        <v>6</v>
      </c>
      <c r="Q503" s="37" t="s">
        <v>6296</v>
      </c>
      <c r="R503" s="4" t="s">
        <v>3567</v>
      </c>
      <c r="T503" s="4" t="s">
        <v>3567</v>
      </c>
      <c r="U503" s="4" t="s">
        <v>3567</v>
      </c>
      <c r="V503" s="2" t="s">
        <v>3567</v>
      </c>
      <c r="W503" s="2" t="s">
        <v>3567</v>
      </c>
      <c r="X503" s="2" t="s">
        <v>3567</v>
      </c>
      <c r="Y503" s="2" t="s">
        <v>3567</v>
      </c>
      <c r="Z503" s="57" t="s">
        <v>3567</v>
      </c>
      <c r="AA503" s="2" t="s">
        <v>3567</v>
      </c>
    </row>
    <row r="504" spans="1:27" ht="14.25" customHeight="1">
      <c r="A504" s="4">
        <v>503</v>
      </c>
      <c r="B504" s="2" t="s">
        <v>2100</v>
      </c>
      <c r="C504" s="2" t="str">
        <f>"JBT-"&amp;(MID(C501,5,3)+1)</f>
        <v>JBT-391</v>
      </c>
      <c r="D504" s="4">
        <v>4</v>
      </c>
      <c r="E504" s="4" t="s">
        <v>17</v>
      </c>
      <c r="F504" s="2" t="s">
        <v>4911</v>
      </c>
      <c r="G504" s="2" t="s">
        <v>6581</v>
      </c>
      <c r="H504" s="4" t="s">
        <v>2910</v>
      </c>
      <c r="I504" s="2" t="s">
        <v>4352</v>
      </c>
      <c r="J504" s="2" t="s">
        <v>12</v>
      </c>
      <c r="K504" s="4">
        <v>615</v>
      </c>
      <c r="L504" s="2" t="s">
        <v>6733</v>
      </c>
      <c r="M504" s="2" t="s">
        <v>4417</v>
      </c>
      <c r="N504" s="2" t="s">
        <v>5794</v>
      </c>
      <c r="O504" s="4" t="s">
        <v>17</v>
      </c>
      <c r="P504" s="4">
        <v>7</v>
      </c>
      <c r="Q504" s="37" t="s">
        <v>6297</v>
      </c>
      <c r="R504" s="4">
        <v>3150</v>
      </c>
      <c r="S504" s="2" t="s">
        <v>3725</v>
      </c>
      <c r="T504" s="4" t="s">
        <v>17</v>
      </c>
      <c r="U504" s="4">
        <v>3</v>
      </c>
      <c r="V504" s="2" t="s">
        <v>3239</v>
      </c>
      <c r="W504" s="2" t="s">
        <v>3240</v>
      </c>
      <c r="X504" s="2" t="s">
        <v>3241</v>
      </c>
      <c r="Y504" s="2" t="s">
        <v>3242</v>
      </c>
      <c r="Z504" s="57" t="s">
        <v>2910</v>
      </c>
      <c r="AA504" s="2" t="s">
        <v>5063</v>
      </c>
    </row>
    <row r="505" spans="1:27" ht="14.25" customHeight="1">
      <c r="A505" s="4">
        <v>504</v>
      </c>
      <c r="B505" s="2" t="s">
        <v>2100</v>
      </c>
      <c r="C505" s="2" t="str">
        <f>"JBT-"&amp;(MID(C504,5,3)+1)</f>
        <v>JBT-392</v>
      </c>
      <c r="D505" s="4">
        <v>4</v>
      </c>
      <c r="E505" s="4" t="s">
        <v>17</v>
      </c>
      <c r="F505" s="2" t="s">
        <v>4333</v>
      </c>
      <c r="G505" s="2" t="s">
        <v>4334</v>
      </c>
      <c r="H505" s="4" t="s">
        <v>2281</v>
      </c>
      <c r="I505" s="2" t="s">
        <v>454</v>
      </c>
      <c r="J505" s="2" t="s">
        <v>12</v>
      </c>
      <c r="K505" s="4">
        <v>616</v>
      </c>
      <c r="L505" s="2" t="s">
        <v>6734</v>
      </c>
      <c r="M505" s="2" t="s">
        <v>4333</v>
      </c>
      <c r="N505" s="2" t="s">
        <v>5795</v>
      </c>
      <c r="O505" s="4" t="s">
        <v>17</v>
      </c>
      <c r="P505" s="4">
        <v>7</v>
      </c>
      <c r="Q505" s="37" t="s">
        <v>6298</v>
      </c>
      <c r="R505" s="4">
        <v>3130</v>
      </c>
      <c r="S505" s="2" t="s">
        <v>3723</v>
      </c>
      <c r="T505" s="4" t="s">
        <v>22</v>
      </c>
      <c r="U505" s="4">
        <v>3</v>
      </c>
      <c r="V505" s="2" t="s">
        <v>3231</v>
      </c>
      <c r="W505" s="2" t="s">
        <v>3232</v>
      </c>
      <c r="X505" s="2" t="s">
        <v>2899</v>
      </c>
      <c r="Y505" s="2" t="s">
        <v>2900</v>
      </c>
      <c r="Z505" s="57" t="s">
        <v>2281</v>
      </c>
      <c r="AA505" s="2" t="s">
        <v>5059</v>
      </c>
    </row>
    <row r="506" spans="1:27" ht="14.25" customHeight="1">
      <c r="A506" s="4">
        <v>505</v>
      </c>
      <c r="B506" s="2" t="s">
        <v>2100</v>
      </c>
      <c r="C506" s="2" t="str">
        <f t="shared" ref="C506:C508" si="61">"JBT-"&amp;(MID(C505,5,3)+1)</f>
        <v>JBT-393</v>
      </c>
      <c r="D506" s="4">
        <v>4</v>
      </c>
      <c r="E506" s="4" t="s">
        <v>17</v>
      </c>
      <c r="F506" s="2" t="s">
        <v>4335</v>
      </c>
      <c r="G506" s="2" t="s">
        <v>4336</v>
      </c>
      <c r="H506" s="4" t="s">
        <v>2162</v>
      </c>
      <c r="I506" s="2" t="s">
        <v>457</v>
      </c>
      <c r="J506" s="2" t="s">
        <v>12</v>
      </c>
      <c r="K506" s="4">
        <v>617</v>
      </c>
      <c r="L506" s="2" t="s">
        <v>6735</v>
      </c>
      <c r="M506" s="2" t="s">
        <v>4335</v>
      </c>
      <c r="N506" s="2" t="s">
        <v>4336</v>
      </c>
      <c r="O506" s="4" t="s">
        <v>17</v>
      </c>
      <c r="P506" s="4">
        <v>7</v>
      </c>
      <c r="Q506" s="37" t="s">
        <v>6299</v>
      </c>
      <c r="R506" s="4">
        <v>3170</v>
      </c>
      <c r="S506" s="2" t="s">
        <v>2033</v>
      </c>
      <c r="T506" s="4" t="s">
        <v>17</v>
      </c>
      <c r="U506" s="4">
        <v>3</v>
      </c>
      <c r="V506" s="2" t="s">
        <v>3249</v>
      </c>
      <c r="W506" s="2" t="s">
        <v>3250</v>
      </c>
      <c r="X506" s="2" t="s">
        <v>3251</v>
      </c>
      <c r="Y506" s="2" t="s">
        <v>3252</v>
      </c>
      <c r="Z506" s="57" t="s">
        <v>2162</v>
      </c>
      <c r="AA506" s="2" t="s">
        <v>5060</v>
      </c>
    </row>
    <row r="507" spans="1:27" ht="14.25" customHeight="1">
      <c r="A507" s="4">
        <v>506</v>
      </c>
      <c r="B507" s="2" t="s">
        <v>2100</v>
      </c>
      <c r="C507" s="2" t="str">
        <f t="shared" si="61"/>
        <v>JBT-394</v>
      </c>
      <c r="D507" s="4">
        <v>4</v>
      </c>
      <c r="E507" s="4" t="s">
        <v>17</v>
      </c>
      <c r="F507" s="2" t="s">
        <v>4337</v>
      </c>
      <c r="G507" s="2" t="s">
        <v>4338</v>
      </c>
      <c r="H507" s="4" t="s">
        <v>2201</v>
      </c>
      <c r="I507" s="2" t="s">
        <v>460</v>
      </c>
      <c r="J507" s="2" t="s">
        <v>12</v>
      </c>
      <c r="K507" s="4">
        <v>618</v>
      </c>
      <c r="L507" s="2" t="s">
        <v>6736</v>
      </c>
      <c r="M507" s="2" t="s">
        <v>4337</v>
      </c>
      <c r="N507" s="2" t="s">
        <v>4338</v>
      </c>
      <c r="O507" s="4" t="s">
        <v>17</v>
      </c>
      <c r="P507" s="4">
        <v>7</v>
      </c>
      <c r="Q507" s="37" t="s">
        <v>6300</v>
      </c>
      <c r="R507" s="4">
        <v>3160</v>
      </c>
      <c r="S507" s="2" t="s">
        <v>2035</v>
      </c>
      <c r="T507" s="4" t="s">
        <v>17</v>
      </c>
      <c r="U507" s="4">
        <v>3</v>
      </c>
      <c r="V507" s="2" t="s">
        <v>3244</v>
      </c>
      <c r="W507" s="2" t="s">
        <v>3245</v>
      </c>
      <c r="X507" s="2" t="s">
        <v>3246</v>
      </c>
      <c r="Y507" s="2" t="s">
        <v>3247</v>
      </c>
      <c r="Z507" s="57" t="s">
        <v>2201</v>
      </c>
      <c r="AA507" s="2" t="s">
        <v>5061</v>
      </c>
    </row>
    <row r="508" spans="1:27" ht="14.25" customHeight="1">
      <c r="A508" s="4">
        <v>507</v>
      </c>
      <c r="B508" s="2" t="s">
        <v>2100</v>
      </c>
      <c r="C508" s="2" t="str">
        <f t="shared" si="61"/>
        <v>JBT-395</v>
      </c>
      <c r="D508" s="4">
        <v>4</v>
      </c>
      <c r="E508" s="4" t="s">
        <v>17</v>
      </c>
      <c r="F508" s="2" t="s">
        <v>4910</v>
      </c>
      <c r="G508" s="2" t="s">
        <v>6578</v>
      </c>
      <c r="H508" s="4" t="s">
        <v>2281</v>
      </c>
      <c r="I508" s="2" t="s">
        <v>4354</v>
      </c>
      <c r="J508" s="2" t="s">
        <v>12</v>
      </c>
      <c r="K508" s="4">
        <v>619</v>
      </c>
      <c r="L508" s="2" t="s">
        <v>6677</v>
      </c>
      <c r="M508" s="2" t="s">
        <v>6681</v>
      </c>
      <c r="N508" s="2" t="s">
        <v>4422</v>
      </c>
      <c r="O508" s="4" t="s">
        <v>17</v>
      </c>
      <c r="P508" s="4">
        <v>7</v>
      </c>
      <c r="Q508" s="37" t="s">
        <v>6301</v>
      </c>
      <c r="R508" s="4">
        <v>3140</v>
      </c>
      <c r="S508" s="2" t="s">
        <v>2031</v>
      </c>
      <c r="T508" s="4" t="s">
        <v>17</v>
      </c>
      <c r="U508" s="4">
        <v>3</v>
      </c>
      <c r="V508" s="2" t="s">
        <v>3234</v>
      </c>
      <c r="W508" s="2" t="s">
        <v>3235</v>
      </c>
      <c r="X508" s="2" t="s">
        <v>3236</v>
      </c>
      <c r="Y508" s="2" t="s">
        <v>3237</v>
      </c>
      <c r="Z508" s="57" t="s">
        <v>2281</v>
      </c>
      <c r="AA508" s="2" t="s">
        <v>5062</v>
      </c>
    </row>
    <row r="509" spans="1:27" ht="14.25" customHeight="1">
      <c r="A509" s="4">
        <v>508</v>
      </c>
      <c r="B509" s="2" t="s">
        <v>2100</v>
      </c>
      <c r="C509" s="2" t="str">
        <f>"JBG-"&amp;(MID(C502,5,2)+1)</f>
        <v>JBG-69</v>
      </c>
      <c r="D509" s="4">
        <v>3</v>
      </c>
      <c r="E509" s="4" t="s">
        <v>71</v>
      </c>
      <c r="F509" s="2" t="s">
        <v>4869</v>
      </c>
      <c r="G509" s="2" t="s">
        <v>4342</v>
      </c>
      <c r="H509" s="4" t="s">
        <v>7006</v>
      </c>
      <c r="I509" s="55" t="s">
        <v>453</v>
      </c>
      <c r="J509" s="55" t="s">
        <v>20</v>
      </c>
      <c r="K509" s="4">
        <v>620</v>
      </c>
      <c r="L509" s="2" t="s">
        <v>6737</v>
      </c>
      <c r="M509" s="2" t="s">
        <v>4423</v>
      </c>
      <c r="N509" s="2" t="s">
        <v>5796</v>
      </c>
      <c r="O509" s="4" t="s">
        <v>71</v>
      </c>
      <c r="P509" s="4">
        <v>6</v>
      </c>
      <c r="Q509" s="37" t="s">
        <v>6302</v>
      </c>
      <c r="R509" s="4">
        <v>3180</v>
      </c>
      <c r="S509" s="2" t="s">
        <v>3729</v>
      </c>
      <c r="T509" s="4" t="s">
        <v>71</v>
      </c>
      <c r="U509" s="4">
        <v>2</v>
      </c>
      <c r="V509" s="2" t="s">
        <v>3254</v>
      </c>
      <c r="W509" s="2" t="s">
        <v>3255</v>
      </c>
      <c r="X509" s="2" t="s">
        <v>3256</v>
      </c>
      <c r="Y509" s="2" t="s">
        <v>3257</v>
      </c>
      <c r="Z509" s="57">
        <v>0</v>
      </c>
      <c r="AA509" s="2" t="s">
        <v>5064</v>
      </c>
    </row>
    <row r="510" spans="1:27" ht="14.25" customHeight="1">
      <c r="A510" s="4">
        <v>509</v>
      </c>
      <c r="B510" s="2" t="s">
        <v>2100</v>
      </c>
      <c r="H510" s="4" t="s">
        <v>3567</v>
      </c>
      <c r="I510" s="55" t="s">
        <v>378</v>
      </c>
      <c r="J510" s="55" t="s">
        <v>12</v>
      </c>
      <c r="K510" s="4">
        <v>622</v>
      </c>
      <c r="L510" s="2" t="s">
        <v>6738</v>
      </c>
      <c r="M510" s="2" t="s">
        <v>5792</v>
      </c>
      <c r="N510" s="2" t="s">
        <v>5798</v>
      </c>
      <c r="O510" s="4" t="s">
        <v>22</v>
      </c>
      <c r="P510" s="4">
        <v>7</v>
      </c>
      <c r="Q510" s="37" t="s">
        <v>6303</v>
      </c>
      <c r="R510" s="4" t="s">
        <v>3567</v>
      </c>
      <c r="T510" s="4" t="s">
        <v>3567</v>
      </c>
      <c r="U510" s="4" t="s">
        <v>3567</v>
      </c>
      <c r="V510" s="2" t="s">
        <v>3567</v>
      </c>
      <c r="W510" s="2" t="s">
        <v>3567</v>
      </c>
      <c r="X510" s="2" t="s">
        <v>3567</v>
      </c>
      <c r="Y510" s="2" t="s">
        <v>3567</v>
      </c>
      <c r="Z510" s="57" t="s">
        <v>3567</v>
      </c>
      <c r="AA510" s="2" t="s">
        <v>3567</v>
      </c>
    </row>
    <row r="511" spans="1:27" ht="15">
      <c r="A511" s="4">
        <v>510</v>
      </c>
      <c r="B511" s="2" t="s">
        <v>2100</v>
      </c>
      <c r="C511" s="2" t="str">
        <f>"JBT-"&amp;(MID(C508,5,3)+1)</f>
        <v>JBT-396</v>
      </c>
      <c r="D511" s="4">
        <v>4</v>
      </c>
      <c r="E511" s="4" t="s">
        <v>17</v>
      </c>
      <c r="F511" s="2" t="s">
        <v>4913</v>
      </c>
      <c r="G511" s="2" t="s">
        <v>6580</v>
      </c>
      <c r="H511" s="4" t="s">
        <v>2910</v>
      </c>
      <c r="I511" s="55" t="s">
        <v>4352</v>
      </c>
      <c r="J511" s="55" t="s">
        <v>12</v>
      </c>
      <c r="K511" s="4">
        <v>623</v>
      </c>
      <c r="L511" s="2" t="s">
        <v>6739</v>
      </c>
      <c r="M511" s="2" t="s">
        <v>5799</v>
      </c>
      <c r="N511" s="2" t="s">
        <v>4418</v>
      </c>
      <c r="O511" s="4" t="s">
        <v>17</v>
      </c>
      <c r="P511" s="4">
        <v>7</v>
      </c>
      <c r="Q511" s="37" t="s">
        <v>6304</v>
      </c>
      <c r="R511" s="4">
        <v>3210</v>
      </c>
      <c r="S511" s="2" t="s">
        <v>3733</v>
      </c>
      <c r="T511" s="4" t="s">
        <v>17</v>
      </c>
      <c r="U511" s="4">
        <v>3</v>
      </c>
      <c r="V511" s="2" t="s">
        <v>3264</v>
      </c>
      <c r="W511" s="2" t="s">
        <v>3265</v>
      </c>
      <c r="X511" s="2" t="s">
        <v>3266</v>
      </c>
      <c r="Y511" s="2" t="s">
        <v>3267</v>
      </c>
      <c r="Z511" s="57" t="s">
        <v>2910</v>
      </c>
      <c r="AA511" s="2" t="s">
        <v>5069</v>
      </c>
    </row>
    <row r="512" spans="1:27" ht="14.25" customHeight="1">
      <c r="A512" s="4">
        <v>511</v>
      </c>
      <c r="B512" s="2" t="s">
        <v>2100</v>
      </c>
      <c r="C512" s="2" t="str">
        <f>"JBT-"&amp;(MID(C511,5,3)+1)</f>
        <v>JBT-397</v>
      </c>
      <c r="D512" s="4">
        <v>4</v>
      </c>
      <c r="E512" s="4" t="s">
        <v>17</v>
      </c>
      <c r="F512" s="2" t="s">
        <v>4343</v>
      </c>
      <c r="G512" s="2" t="s">
        <v>4344</v>
      </c>
      <c r="H512" s="4" t="s">
        <v>2281</v>
      </c>
      <c r="I512" s="55" t="s">
        <v>454</v>
      </c>
      <c r="J512" s="55" t="s">
        <v>12</v>
      </c>
      <c r="K512" s="4">
        <v>624</v>
      </c>
      <c r="L512" s="2" t="s">
        <v>6740</v>
      </c>
      <c r="M512" s="2" t="s">
        <v>4343</v>
      </c>
      <c r="N512" s="2" t="s">
        <v>5800</v>
      </c>
      <c r="O512" s="4" t="s">
        <v>17</v>
      </c>
      <c r="P512" s="4">
        <v>7</v>
      </c>
      <c r="Q512" s="37" t="s">
        <v>6305</v>
      </c>
      <c r="R512" s="4">
        <v>3190</v>
      </c>
      <c r="S512" s="2" t="s">
        <v>3730</v>
      </c>
      <c r="T512" s="4" t="s">
        <v>22</v>
      </c>
      <c r="U512" s="4">
        <v>3</v>
      </c>
      <c r="V512" s="2" t="s">
        <v>3258</v>
      </c>
      <c r="W512" s="2" t="s">
        <v>3259</v>
      </c>
      <c r="X512" s="2" t="s">
        <v>2951</v>
      </c>
      <c r="Y512" s="2" t="s">
        <v>2952</v>
      </c>
      <c r="Z512" s="57" t="s">
        <v>2281</v>
      </c>
      <c r="AA512" s="2" t="s">
        <v>5065</v>
      </c>
    </row>
    <row r="513" spans="1:27" ht="14.25" customHeight="1">
      <c r="A513" s="4">
        <v>512</v>
      </c>
      <c r="B513" s="2" t="s">
        <v>2100</v>
      </c>
      <c r="C513" s="2" t="str">
        <f t="shared" ref="C513:C515" si="62">"JBT-"&amp;(MID(C512,5,3)+1)</f>
        <v>JBT-398</v>
      </c>
      <c r="D513" s="4">
        <v>4</v>
      </c>
      <c r="E513" s="4" t="s">
        <v>17</v>
      </c>
      <c r="F513" s="2" t="s">
        <v>4345</v>
      </c>
      <c r="G513" s="2" t="s">
        <v>4346</v>
      </c>
      <c r="H513" s="4" t="s">
        <v>2162</v>
      </c>
      <c r="I513" s="55" t="s">
        <v>457</v>
      </c>
      <c r="J513" s="55" t="s">
        <v>12</v>
      </c>
      <c r="K513" s="4">
        <v>625</v>
      </c>
      <c r="L513" s="2" t="s">
        <v>6741</v>
      </c>
      <c r="M513" s="2" t="s">
        <v>4345</v>
      </c>
      <c r="N513" s="2" t="s">
        <v>4346</v>
      </c>
      <c r="O513" s="4" t="s">
        <v>17</v>
      </c>
      <c r="P513" s="4">
        <v>7</v>
      </c>
      <c r="Q513" s="37" t="s">
        <v>6306</v>
      </c>
      <c r="R513" s="4">
        <v>3230</v>
      </c>
      <c r="S513" s="2" t="s">
        <v>3735</v>
      </c>
      <c r="T513" s="4" t="s">
        <v>17</v>
      </c>
      <c r="U513" s="4">
        <v>3</v>
      </c>
      <c r="V513" s="2" t="s">
        <v>3272</v>
      </c>
      <c r="W513" s="2" t="s">
        <v>3273</v>
      </c>
      <c r="X513" s="2" t="s">
        <v>3274</v>
      </c>
      <c r="Y513" s="2" t="s">
        <v>3275</v>
      </c>
      <c r="Z513" s="57" t="s">
        <v>2162</v>
      </c>
      <c r="AA513" s="2" t="s">
        <v>5066</v>
      </c>
    </row>
    <row r="514" spans="1:27" ht="14.25" customHeight="1">
      <c r="A514" s="4">
        <v>513</v>
      </c>
      <c r="B514" s="2" t="s">
        <v>2100</v>
      </c>
      <c r="C514" s="2" t="str">
        <f t="shared" si="62"/>
        <v>JBT-399</v>
      </c>
      <c r="D514" s="4">
        <v>4</v>
      </c>
      <c r="E514" s="4" t="s">
        <v>17</v>
      </c>
      <c r="F514" s="2" t="s">
        <v>4347</v>
      </c>
      <c r="G514" s="2" t="s">
        <v>4348</v>
      </c>
      <c r="H514" s="4" t="s">
        <v>2201</v>
      </c>
      <c r="I514" s="55" t="s">
        <v>460</v>
      </c>
      <c r="J514" s="55" t="s">
        <v>12</v>
      </c>
      <c r="K514" s="4">
        <v>626</v>
      </c>
      <c r="L514" s="2" t="s">
        <v>6742</v>
      </c>
      <c r="M514" s="2" t="s">
        <v>4347</v>
      </c>
      <c r="N514" s="2" t="s">
        <v>4348</v>
      </c>
      <c r="O514" s="4" t="s">
        <v>17</v>
      </c>
      <c r="P514" s="4">
        <v>7</v>
      </c>
      <c r="Q514" s="37" t="s">
        <v>6307</v>
      </c>
      <c r="R514" s="4">
        <v>3220</v>
      </c>
      <c r="S514" s="2" t="s">
        <v>3737</v>
      </c>
      <c r="T514" s="4" t="s">
        <v>17</v>
      </c>
      <c r="U514" s="4">
        <v>3</v>
      </c>
      <c r="V514" s="2" t="s">
        <v>3268</v>
      </c>
      <c r="W514" s="2" t="s">
        <v>3269</v>
      </c>
      <c r="X514" s="2" t="s">
        <v>3270</v>
      </c>
      <c r="Y514" s="2" t="s">
        <v>3271</v>
      </c>
      <c r="Z514" s="57" t="s">
        <v>2201</v>
      </c>
      <c r="AA514" s="2" t="s">
        <v>5067</v>
      </c>
    </row>
    <row r="515" spans="1:27" ht="14.25" customHeight="1">
      <c r="A515" s="4">
        <v>514</v>
      </c>
      <c r="B515" s="2" t="s">
        <v>2100</v>
      </c>
      <c r="C515" s="2" t="str">
        <f t="shared" si="62"/>
        <v>JBT-400</v>
      </c>
      <c r="D515" s="4">
        <v>4</v>
      </c>
      <c r="E515" s="4" t="s">
        <v>17</v>
      </c>
      <c r="F515" s="2" t="s">
        <v>4912</v>
      </c>
      <c r="G515" s="2" t="s">
        <v>6579</v>
      </c>
      <c r="H515" s="4" t="s">
        <v>2281</v>
      </c>
      <c r="I515" s="55" t="s">
        <v>4354</v>
      </c>
      <c r="J515" s="55" t="s">
        <v>12</v>
      </c>
      <c r="K515" s="4">
        <v>627</v>
      </c>
      <c r="L515" s="55" t="s">
        <v>6678</v>
      </c>
      <c r="M515" s="2" t="s">
        <v>6682</v>
      </c>
      <c r="N515" s="2" t="s">
        <v>4427</v>
      </c>
      <c r="O515" s="4" t="s">
        <v>17</v>
      </c>
      <c r="P515" s="4">
        <v>7</v>
      </c>
      <c r="Q515" s="37" t="s">
        <v>6308</v>
      </c>
      <c r="R515" s="4">
        <v>3200</v>
      </c>
      <c r="S515" s="2" t="s">
        <v>3732</v>
      </c>
      <c r="T515" s="4" t="s">
        <v>17</v>
      </c>
      <c r="U515" s="4">
        <v>3</v>
      </c>
      <c r="V515" s="2" t="s">
        <v>3260</v>
      </c>
      <c r="W515" s="2" t="s">
        <v>3261</v>
      </c>
      <c r="X515" s="2" t="s">
        <v>3262</v>
      </c>
      <c r="Y515" s="2" t="s">
        <v>3263</v>
      </c>
      <c r="Z515" s="57" t="s">
        <v>2281</v>
      </c>
      <c r="AA515" s="2" t="s">
        <v>5068</v>
      </c>
    </row>
    <row r="516" spans="1:27" ht="14.25" customHeight="1">
      <c r="A516" s="4">
        <v>515</v>
      </c>
      <c r="B516" s="2" t="s">
        <v>2100</v>
      </c>
      <c r="C516" s="2" t="str">
        <f>"JBG-"&amp;(MID(C509,5,2)+1)</f>
        <v>JBG-70</v>
      </c>
      <c r="D516" s="4">
        <v>3</v>
      </c>
      <c r="E516" s="4" t="s">
        <v>71</v>
      </c>
      <c r="F516" s="2" t="s">
        <v>6838</v>
      </c>
      <c r="G516" s="2" t="s">
        <v>1572</v>
      </c>
      <c r="H516" s="4" t="s">
        <v>7006</v>
      </c>
      <c r="I516" s="2" t="s">
        <v>462</v>
      </c>
      <c r="J516" s="2" t="s">
        <v>20</v>
      </c>
      <c r="K516" s="4">
        <v>628</v>
      </c>
      <c r="L516" s="2" t="s">
        <v>6827</v>
      </c>
      <c r="M516" s="2" t="s">
        <v>1571</v>
      </c>
      <c r="N516" s="2" t="s">
        <v>1572</v>
      </c>
      <c r="O516" s="4" t="s">
        <v>71</v>
      </c>
      <c r="P516" s="4">
        <v>6</v>
      </c>
      <c r="Q516" s="37" t="s">
        <v>6270</v>
      </c>
      <c r="R516" s="4" t="s">
        <v>3567</v>
      </c>
      <c r="T516" s="4" t="s">
        <v>3567</v>
      </c>
      <c r="U516" s="4" t="s">
        <v>3567</v>
      </c>
      <c r="V516" s="2" t="s">
        <v>3567</v>
      </c>
      <c r="W516" s="2" t="s">
        <v>3567</v>
      </c>
      <c r="X516" s="2" t="s">
        <v>3567</v>
      </c>
      <c r="Y516" s="2" t="s">
        <v>3567</v>
      </c>
      <c r="Z516" s="57" t="s">
        <v>3567</v>
      </c>
      <c r="AA516" s="2" t="s">
        <v>3567</v>
      </c>
    </row>
    <row r="517" spans="1:27" ht="14.25" customHeight="1">
      <c r="A517" s="4">
        <v>516</v>
      </c>
      <c r="B517" s="2" t="s">
        <v>2100</v>
      </c>
      <c r="C517" s="2" t="str">
        <f>"JBT-"&amp;(MID(C515,5,3)+1)</f>
        <v>JBT-401</v>
      </c>
      <c r="D517" s="4">
        <v>4</v>
      </c>
      <c r="E517" s="4" t="s">
        <v>17</v>
      </c>
      <c r="F517" s="2" t="s">
        <v>1575</v>
      </c>
      <c r="G517" s="2" t="s">
        <v>1576</v>
      </c>
      <c r="H517" s="4" t="s">
        <v>2162</v>
      </c>
      <c r="I517" s="2" t="s">
        <v>412</v>
      </c>
      <c r="J517" s="2" t="s">
        <v>12</v>
      </c>
      <c r="K517" s="4">
        <v>630</v>
      </c>
      <c r="L517" s="2" t="s">
        <v>6828</v>
      </c>
      <c r="M517" s="2" t="s">
        <v>1575</v>
      </c>
      <c r="N517" s="2" t="s">
        <v>1576</v>
      </c>
      <c r="O517" s="4" t="s">
        <v>17</v>
      </c>
      <c r="P517" s="4">
        <v>7</v>
      </c>
      <c r="Q517" s="37" t="s">
        <v>6271</v>
      </c>
      <c r="R517" s="4" t="s">
        <v>3567</v>
      </c>
      <c r="T517" s="4" t="s">
        <v>3567</v>
      </c>
      <c r="U517" s="4" t="s">
        <v>3567</v>
      </c>
      <c r="V517" s="2" t="s">
        <v>3567</v>
      </c>
      <c r="W517" s="2" t="s">
        <v>3567</v>
      </c>
      <c r="X517" s="2" t="s">
        <v>3567</v>
      </c>
      <c r="Y517" s="2" t="s">
        <v>3567</v>
      </c>
      <c r="Z517" s="57" t="s">
        <v>3567</v>
      </c>
      <c r="AA517" s="2" t="s">
        <v>3567</v>
      </c>
    </row>
    <row r="518" spans="1:27" ht="14.25" customHeight="1">
      <c r="A518" s="4">
        <v>517</v>
      </c>
      <c r="B518" s="2" t="s">
        <v>2100</v>
      </c>
      <c r="C518" s="2" t="str">
        <f t="shared" ref="C518:C519" si="63">"JBT-"&amp;(MID(C516,5,3)+1)</f>
        <v>JBT-71</v>
      </c>
      <c r="D518" s="4">
        <v>4</v>
      </c>
      <c r="E518" s="4" t="s">
        <v>17</v>
      </c>
      <c r="F518" s="2" t="s">
        <v>1577</v>
      </c>
      <c r="G518" s="2" t="s">
        <v>1578</v>
      </c>
      <c r="H518" s="4" t="s">
        <v>7007</v>
      </c>
      <c r="I518" s="2" t="s">
        <v>319</v>
      </c>
      <c r="J518" s="2" t="s">
        <v>12</v>
      </c>
      <c r="K518" s="4">
        <v>631</v>
      </c>
      <c r="L518" s="2" t="s">
        <v>6829</v>
      </c>
      <c r="M518" s="2" t="s">
        <v>1577</v>
      </c>
      <c r="N518" s="2" t="s">
        <v>1578</v>
      </c>
      <c r="O518" s="4" t="s">
        <v>17</v>
      </c>
      <c r="P518" s="4">
        <v>7</v>
      </c>
      <c r="Q518" s="37" t="s">
        <v>6272</v>
      </c>
      <c r="R518" s="4" t="s">
        <v>3567</v>
      </c>
      <c r="T518" s="4" t="s">
        <v>3567</v>
      </c>
      <c r="U518" s="4" t="s">
        <v>3567</v>
      </c>
      <c r="V518" s="2" t="s">
        <v>3567</v>
      </c>
      <c r="W518" s="2" t="s">
        <v>3567</v>
      </c>
      <c r="X518" s="2" t="s">
        <v>3567</v>
      </c>
      <c r="Y518" s="2" t="s">
        <v>3567</v>
      </c>
      <c r="Z518" s="57" t="s">
        <v>3567</v>
      </c>
      <c r="AA518" s="2" t="s">
        <v>3567</v>
      </c>
    </row>
    <row r="519" spans="1:27" ht="14.25" customHeight="1">
      <c r="A519" s="4">
        <v>518</v>
      </c>
      <c r="B519" s="2" t="s">
        <v>2100</v>
      </c>
      <c r="C519" s="2" t="str">
        <f t="shared" si="63"/>
        <v>JBT-402</v>
      </c>
      <c r="D519" s="4">
        <v>4</v>
      </c>
      <c r="E519" s="4" t="s">
        <v>22</v>
      </c>
      <c r="F519" s="2" t="s">
        <v>1579</v>
      </c>
      <c r="G519" s="2" t="s">
        <v>5802</v>
      </c>
      <c r="H519" s="4" t="s">
        <v>2281</v>
      </c>
      <c r="I519" s="2" t="s">
        <v>320</v>
      </c>
      <c r="J519" s="2" t="s">
        <v>12</v>
      </c>
      <c r="K519" s="4">
        <v>632</v>
      </c>
      <c r="L519" s="2" t="s">
        <v>6830</v>
      </c>
      <c r="M519" s="2" t="s">
        <v>1579</v>
      </c>
      <c r="N519" s="2" t="s">
        <v>5802</v>
      </c>
      <c r="O519" s="4" t="s">
        <v>22</v>
      </c>
      <c r="P519" s="4">
        <v>7</v>
      </c>
      <c r="Q519" s="37" t="s">
        <v>6273</v>
      </c>
      <c r="R519" s="4" t="s">
        <v>3567</v>
      </c>
      <c r="T519" s="4" t="s">
        <v>3567</v>
      </c>
      <c r="U519" s="4" t="s">
        <v>3567</v>
      </c>
      <c r="V519" s="2" t="s">
        <v>3567</v>
      </c>
      <c r="W519" s="2" t="s">
        <v>3567</v>
      </c>
      <c r="X519" s="2" t="s">
        <v>3567</v>
      </c>
      <c r="Y519" s="2" t="s">
        <v>3567</v>
      </c>
      <c r="Z519" s="57" t="s">
        <v>3567</v>
      </c>
      <c r="AA519" s="2" t="s">
        <v>3567</v>
      </c>
    </row>
    <row r="520" spans="1:27" ht="14.25" customHeight="1">
      <c r="A520" s="4">
        <v>519</v>
      </c>
      <c r="B520" s="2" t="s">
        <v>2100</v>
      </c>
      <c r="C520" s="2" t="str">
        <f>"JBG-"&amp;(MID(C516,5,2)+1)</f>
        <v>JBG-71</v>
      </c>
      <c r="D520" s="4">
        <v>3</v>
      </c>
      <c r="E520" s="4" t="s">
        <v>22</v>
      </c>
      <c r="F520" s="2" t="s">
        <v>4870</v>
      </c>
      <c r="G520" s="2" t="s">
        <v>1127</v>
      </c>
      <c r="H520" s="4" t="s">
        <v>7006</v>
      </c>
      <c r="I520" s="2" t="s">
        <v>464</v>
      </c>
      <c r="J520" s="2" t="s">
        <v>20</v>
      </c>
      <c r="K520" s="4">
        <v>633</v>
      </c>
      <c r="L520" s="2" t="s">
        <v>6809</v>
      </c>
      <c r="M520" s="2" t="s">
        <v>1124</v>
      </c>
      <c r="N520" s="2" t="s">
        <v>1127</v>
      </c>
      <c r="O520" s="4" t="s">
        <v>22</v>
      </c>
      <c r="P520" s="4">
        <v>6</v>
      </c>
      <c r="Q520" s="37" t="s">
        <v>6274</v>
      </c>
      <c r="R520" s="4">
        <v>3090</v>
      </c>
      <c r="S520" s="2" t="s">
        <v>2036</v>
      </c>
      <c r="T520" s="4" t="s">
        <v>17</v>
      </c>
      <c r="U520" s="4">
        <v>2</v>
      </c>
      <c r="V520" s="2" t="s">
        <v>3215</v>
      </c>
      <c r="W520" s="2" t="s">
        <v>3216</v>
      </c>
      <c r="X520" s="2" t="s">
        <v>2037</v>
      </c>
      <c r="Y520" s="2" t="s">
        <v>3217</v>
      </c>
      <c r="Z520" s="57">
        <v>0</v>
      </c>
      <c r="AA520" s="2" t="s">
        <v>5070</v>
      </c>
    </row>
    <row r="521" spans="1:27" ht="14.25" customHeight="1">
      <c r="A521" s="4">
        <v>520</v>
      </c>
      <c r="B521" s="2" t="s">
        <v>2100</v>
      </c>
      <c r="C521" s="2" t="str">
        <f>"JBT-"&amp;(MID(C519,5,3)+1)</f>
        <v>JBT-403</v>
      </c>
      <c r="D521" s="4">
        <v>4</v>
      </c>
      <c r="E521" s="4" t="s">
        <v>22</v>
      </c>
      <c r="F521" s="2" t="s">
        <v>1128</v>
      </c>
      <c r="G521" s="2" t="s">
        <v>1129</v>
      </c>
      <c r="H521" s="4" t="s">
        <v>2146</v>
      </c>
      <c r="I521" s="2" t="s">
        <v>289</v>
      </c>
      <c r="J521" s="2" t="s">
        <v>12</v>
      </c>
      <c r="K521" s="4">
        <v>635</v>
      </c>
      <c r="L521" s="2" t="s">
        <v>6810</v>
      </c>
      <c r="M521" s="2" t="s">
        <v>1128</v>
      </c>
      <c r="N521" s="2" t="s">
        <v>1129</v>
      </c>
      <c r="O521" s="4" t="s">
        <v>22</v>
      </c>
      <c r="P521" s="4">
        <v>7</v>
      </c>
      <c r="Q521" s="37" t="s">
        <v>6275</v>
      </c>
      <c r="R521" s="4">
        <v>3100</v>
      </c>
      <c r="S521" s="2" t="s">
        <v>2039</v>
      </c>
      <c r="T521" s="4" t="s">
        <v>17</v>
      </c>
      <c r="U521" s="4">
        <v>3</v>
      </c>
      <c r="V521" s="2" t="s">
        <v>3219</v>
      </c>
      <c r="W521" s="2" t="s">
        <v>3220</v>
      </c>
      <c r="X521" s="2" t="s">
        <v>2040</v>
      </c>
      <c r="Y521" s="2" t="s">
        <v>3221</v>
      </c>
      <c r="Z521" s="57" t="s">
        <v>2146</v>
      </c>
      <c r="AA521" s="2" t="s">
        <v>5071</v>
      </c>
    </row>
    <row r="522" spans="1:27" ht="14.25" customHeight="1">
      <c r="A522" s="4">
        <v>521</v>
      </c>
      <c r="B522" s="2" t="s">
        <v>2100</v>
      </c>
      <c r="C522" s="2" t="str">
        <f>"JBT-"&amp;(MID(C521,5,3)+1)</f>
        <v>JBT-404</v>
      </c>
      <c r="D522" s="4">
        <v>4</v>
      </c>
      <c r="E522" s="4" t="s">
        <v>17</v>
      </c>
      <c r="F522" s="2" t="s">
        <v>1113</v>
      </c>
      <c r="G522" s="2" t="s">
        <v>1114</v>
      </c>
      <c r="H522" s="4" t="s">
        <v>2162</v>
      </c>
      <c r="I522" s="2" t="s">
        <v>285</v>
      </c>
      <c r="J522" s="2" t="s">
        <v>12</v>
      </c>
      <c r="K522" s="4">
        <v>601</v>
      </c>
      <c r="L522" s="2" t="s">
        <v>6808</v>
      </c>
      <c r="M522" s="2" t="s">
        <v>1113</v>
      </c>
      <c r="N522" s="2" t="s">
        <v>1114</v>
      </c>
      <c r="O522" s="4" t="s">
        <v>17</v>
      </c>
      <c r="P522" s="4">
        <v>7</v>
      </c>
      <c r="Q522" s="37" t="s">
        <v>6260</v>
      </c>
      <c r="R522" s="4" t="s">
        <v>3567</v>
      </c>
      <c r="T522" s="4" t="s">
        <v>3567</v>
      </c>
      <c r="U522" s="4" t="s">
        <v>3567</v>
      </c>
      <c r="V522" s="2" t="s">
        <v>3567</v>
      </c>
      <c r="W522" s="2" t="s">
        <v>3567</v>
      </c>
      <c r="X522" s="2" t="s">
        <v>3567</v>
      </c>
      <c r="Y522" s="2" t="s">
        <v>3567</v>
      </c>
      <c r="Z522" s="57" t="s">
        <v>3567</v>
      </c>
      <c r="AA522" s="2" t="s">
        <v>3567</v>
      </c>
    </row>
    <row r="523" spans="1:27" ht="14.25" customHeight="1">
      <c r="A523" s="4">
        <v>522</v>
      </c>
      <c r="B523" s="2" t="s">
        <v>2100</v>
      </c>
      <c r="C523" s="2" t="str">
        <f t="shared" ref="C523" si="64">"JBT-"&amp;(MID(C522,5,3)+1)</f>
        <v>JBT-405</v>
      </c>
      <c r="D523" s="4">
        <v>4</v>
      </c>
      <c r="E523" s="4" t="s">
        <v>22</v>
      </c>
      <c r="F523" s="2" t="s">
        <v>1130</v>
      </c>
      <c r="G523" s="2" t="s">
        <v>1131</v>
      </c>
      <c r="H523" s="4" t="s">
        <v>2146</v>
      </c>
      <c r="I523" s="2" t="s">
        <v>291</v>
      </c>
      <c r="J523" s="2" t="s">
        <v>12</v>
      </c>
      <c r="K523" s="4">
        <v>636</v>
      </c>
      <c r="L523" s="2" t="s">
        <v>6811</v>
      </c>
      <c r="M523" s="2" t="s">
        <v>1130</v>
      </c>
      <c r="N523" s="2" t="s">
        <v>1131</v>
      </c>
      <c r="O523" s="4" t="s">
        <v>22</v>
      </c>
      <c r="P523" s="4">
        <v>7</v>
      </c>
      <c r="Q523" s="37" t="s">
        <v>6276</v>
      </c>
      <c r="R523" s="4">
        <v>3110</v>
      </c>
      <c r="S523" s="2" t="s">
        <v>2042</v>
      </c>
      <c r="T523" s="4" t="s">
        <v>17</v>
      </c>
      <c r="U523" s="4">
        <v>3</v>
      </c>
      <c r="V523" s="2" t="s">
        <v>3223</v>
      </c>
      <c r="W523" s="2" t="s">
        <v>3224</v>
      </c>
      <c r="X523" s="2" t="s">
        <v>2043</v>
      </c>
      <c r="Y523" s="2" t="s">
        <v>3225</v>
      </c>
      <c r="Z523" s="57" t="s">
        <v>2146</v>
      </c>
      <c r="AA523" s="2" t="s">
        <v>5072</v>
      </c>
    </row>
    <row r="524" spans="1:27" ht="14.25" customHeight="1">
      <c r="A524" s="4">
        <v>523</v>
      </c>
      <c r="B524" s="2" t="s">
        <v>2100</v>
      </c>
      <c r="I524" s="2" t="s">
        <v>5803</v>
      </c>
      <c r="J524" s="2" t="s">
        <v>20</v>
      </c>
      <c r="K524" s="4">
        <v>637</v>
      </c>
      <c r="L524" s="2" t="s">
        <v>6728</v>
      </c>
      <c r="M524" s="2" t="s">
        <v>5804</v>
      </c>
      <c r="N524" s="2" t="s">
        <v>5805</v>
      </c>
      <c r="O524" s="4" t="s">
        <v>17</v>
      </c>
      <c r="P524" s="4">
        <v>6</v>
      </c>
      <c r="Q524" s="37" t="s">
        <v>6277</v>
      </c>
      <c r="R524" s="4" t="s">
        <v>3567</v>
      </c>
      <c r="T524" s="4" t="s">
        <v>3567</v>
      </c>
      <c r="U524" s="4" t="s">
        <v>3567</v>
      </c>
      <c r="V524" s="2" t="s">
        <v>3567</v>
      </c>
      <c r="W524" s="2" t="s">
        <v>3567</v>
      </c>
      <c r="X524" s="2" t="s">
        <v>3567</v>
      </c>
      <c r="Y524" s="2" t="s">
        <v>3567</v>
      </c>
      <c r="Z524" s="57" t="s">
        <v>3567</v>
      </c>
      <c r="AA524" s="2" t="s">
        <v>3567</v>
      </c>
    </row>
    <row r="525" spans="1:27" ht="14.25" customHeight="1">
      <c r="A525" s="4">
        <v>524</v>
      </c>
      <c r="B525" s="2" t="s">
        <v>2100</v>
      </c>
      <c r="C525" s="2" t="str">
        <f>"JBT-"&amp;(MID(C523,5,3)+1)</f>
        <v>JBT-406</v>
      </c>
      <c r="D525" s="4">
        <v>3</v>
      </c>
      <c r="E525" s="4" t="s">
        <v>17</v>
      </c>
      <c r="F525" s="2" t="s">
        <v>5808</v>
      </c>
      <c r="G525" s="2" t="s">
        <v>5809</v>
      </c>
      <c r="H525" s="4" t="s">
        <v>2162</v>
      </c>
      <c r="I525" s="2" t="s">
        <v>5728</v>
      </c>
      <c r="J525" s="2" t="s">
        <v>12</v>
      </c>
      <c r="K525" s="4">
        <v>639</v>
      </c>
      <c r="L525" s="2" t="s">
        <v>6729</v>
      </c>
      <c r="M525" s="2" t="s">
        <v>5808</v>
      </c>
      <c r="N525" s="2" t="s">
        <v>5809</v>
      </c>
      <c r="O525" s="4" t="s">
        <v>22</v>
      </c>
      <c r="P525" s="4">
        <v>7</v>
      </c>
      <c r="Q525" s="37" t="s">
        <v>6278</v>
      </c>
      <c r="R525" s="4" t="s">
        <v>3567</v>
      </c>
      <c r="T525" s="4" t="s">
        <v>3567</v>
      </c>
      <c r="U525" s="4" t="s">
        <v>3567</v>
      </c>
      <c r="V525" s="2" t="s">
        <v>3567</v>
      </c>
      <c r="W525" s="2" t="s">
        <v>3567</v>
      </c>
      <c r="X525" s="2" t="s">
        <v>3567</v>
      </c>
      <c r="Y525" s="2" t="s">
        <v>3567</v>
      </c>
      <c r="Z525" s="57" t="s">
        <v>3567</v>
      </c>
      <c r="AA525" s="2" t="s">
        <v>3567</v>
      </c>
    </row>
    <row r="526" spans="1:27" ht="14.25" customHeight="1">
      <c r="A526" s="4">
        <v>525</v>
      </c>
      <c r="B526" s="2" t="s">
        <v>2100</v>
      </c>
      <c r="C526" s="2" t="str">
        <f>"JBT-"&amp;(MID(C525,5,3)+1)</f>
        <v>JBT-407</v>
      </c>
      <c r="D526" s="4">
        <v>3</v>
      </c>
      <c r="E526" s="4" t="s">
        <v>22</v>
      </c>
      <c r="F526" s="2" t="s">
        <v>5810</v>
      </c>
      <c r="G526" s="2" t="s">
        <v>5811</v>
      </c>
      <c r="H526" s="4" t="s">
        <v>2201</v>
      </c>
      <c r="I526" s="2" t="s">
        <v>5731</v>
      </c>
      <c r="J526" s="2" t="s">
        <v>12</v>
      </c>
      <c r="K526" s="4">
        <v>640</v>
      </c>
      <c r="L526" s="2" t="s">
        <v>6730</v>
      </c>
      <c r="M526" s="2" t="s">
        <v>5810</v>
      </c>
      <c r="N526" s="2" t="s">
        <v>5811</v>
      </c>
      <c r="O526" s="4" t="s">
        <v>17</v>
      </c>
      <c r="P526" s="4">
        <v>7</v>
      </c>
      <c r="Q526" s="37" t="s">
        <v>6279</v>
      </c>
      <c r="R526" s="4">
        <v>3080</v>
      </c>
      <c r="S526" s="2" t="s">
        <v>4236</v>
      </c>
      <c r="T526" s="4" t="s">
        <v>17</v>
      </c>
      <c r="U526" s="4">
        <v>2</v>
      </c>
      <c r="V526" s="2" t="s">
        <v>3210</v>
      </c>
      <c r="W526" s="2" t="s">
        <v>3211</v>
      </c>
      <c r="X526" s="2" t="s">
        <v>2258</v>
      </c>
      <c r="Y526" s="2" t="s">
        <v>3212</v>
      </c>
      <c r="Z526" s="57" t="s">
        <v>2201</v>
      </c>
      <c r="AA526" s="2" t="s">
        <v>6455</v>
      </c>
    </row>
    <row r="527" spans="1:27" ht="14.25" customHeight="1">
      <c r="A527" s="4">
        <v>526</v>
      </c>
      <c r="B527" s="2" t="s">
        <v>2100</v>
      </c>
      <c r="C527" s="2" t="str">
        <f>"JBG-"&amp;(MID(C520,5,2)+1)</f>
        <v>JBG-72</v>
      </c>
      <c r="D527" s="4">
        <v>3</v>
      </c>
      <c r="E527" s="4" t="s">
        <v>22</v>
      </c>
      <c r="F527" s="2" t="s">
        <v>4871</v>
      </c>
      <c r="G527" s="2" t="s">
        <v>6574</v>
      </c>
      <c r="H527" s="4" t="s">
        <v>7006</v>
      </c>
      <c r="I527" s="2" t="s">
        <v>465</v>
      </c>
      <c r="J527" s="2" t="s">
        <v>20</v>
      </c>
      <c r="K527" s="4">
        <v>641</v>
      </c>
      <c r="L527" s="2" t="s">
        <v>6714</v>
      </c>
      <c r="M527" s="2" t="s">
        <v>1132</v>
      </c>
      <c r="N527" s="2" t="s">
        <v>1135</v>
      </c>
      <c r="O527" s="4" t="s">
        <v>22</v>
      </c>
      <c r="P527" s="4">
        <v>6</v>
      </c>
      <c r="Q527" s="37" t="s">
        <v>6281</v>
      </c>
      <c r="R527" s="4">
        <v>3370</v>
      </c>
      <c r="S527" s="2" t="s">
        <v>2044</v>
      </c>
      <c r="T527" s="4" t="s">
        <v>22</v>
      </c>
      <c r="U527" s="4">
        <v>2</v>
      </c>
      <c r="V527" s="2" t="s">
        <v>3345</v>
      </c>
      <c r="W527" s="2" t="s">
        <v>3346</v>
      </c>
      <c r="X527" s="2" t="s">
        <v>2045</v>
      </c>
      <c r="Y527" s="2" t="s">
        <v>3347</v>
      </c>
      <c r="Z527" s="57">
        <v>0</v>
      </c>
      <c r="AA527" s="2" t="s">
        <v>5073</v>
      </c>
    </row>
    <row r="528" spans="1:27" ht="14.25" customHeight="1">
      <c r="A528" s="4">
        <v>527</v>
      </c>
      <c r="B528" s="2" t="s">
        <v>2100</v>
      </c>
      <c r="C528" s="2" t="str">
        <f>"JBT-"&amp;(MID(C526,5,3)+1)</f>
        <v>JBT-408</v>
      </c>
      <c r="D528" s="4">
        <v>4</v>
      </c>
      <c r="E528" s="4" t="s">
        <v>17</v>
      </c>
      <c r="F528" s="2" t="s">
        <v>1136</v>
      </c>
      <c r="G528" s="2" t="s">
        <v>1137</v>
      </c>
      <c r="H528" s="4" t="s">
        <v>2162</v>
      </c>
      <c r="I528" s="2" t="s">
        <v>468</v>
      </c>
      <c r="J528" s="2" t="s">
        <v>12</v>
      </c>
      <c r="K528" s="4">
        <v>643</v>
      </c>
      <c r="L528" s="2" t="s">
        <v>6715</v>
      </c>
      <c r="M528" s="2" t="s">
        <v>1136</v>
      </c>
      <c r="N528" s="2" t="s">
        <v>1137</v>
      </c>
      <c r="O528" s="4" t="s">
        <v>17</v>
      </c>
      <c r="P528" s="4">
        <v>5</v>
      </c>
      <c r="Q528" s="37" t="s">
        <v>6280</v>
      </c>
      <c r="R528" s="4" t="s">
        <v>3567</v>
      </c>
      <c r="T528" s="4" t="s">
        <v>3567</v>
      </c>
      <c r="U528" s="4" t="s">
        <v>3567</v>
      </c>
      <c r="V528" s="2" t="s">
        <v>3567</v>
      </c>
      <c r="W528" s="2" t="s">
        <v>3567</v>
      </c>
      <c r="X528" s="2" t="s">
        <v>3567</v>
      </c>
      <c r="Y528" s="2" t="s">
        <v>3567</v>
      </c>
      <c r="Z528" s="57" t="s">
        <v>3567</v>
      </c>
      <c r="AA528" s="2" t="s">
        <v>3567</v>
      </c>
    </row>
    <row r="529" spans="1:27" ht="14.25" customHeight="1">
      <c r="A529" s="4">
        <v>528</v>
      </c>
      <c r="B529" s="2" t="s">
        <v>2100</v>
      </c>
      <c r="C529" s="2" t="str">
        <f>"JBT-"&amp;(MID(C528,5,3)+1)</f>
        <v>JBT-409</v>
      </c>
      <c r="D529" s="4">
        <v>4</v>
      </c>
      <c r="E529" s="4" t="s">
        <v>17</v>
      </c>
      <c r="F529" s="2" t="s">
        <v>3370</v>
      </c>
      <c r="G529" s="2" t="s">
        <v>5817</v>
      </c>
      <c r="H529" s="4" t="s">
        <v>2138</v>
      </c>
      <c r="I529" s="2" t="s">
        <v>4358</v>
      </c>
      <c r="J529" s="2" t="s">
        <v>12</v>
      </c>
      <c r="K529" s="4">
        <v>644</v>
      </c>
      <c r="L529" s="2" t="s">
        <v>6716</v>
      </c>
      <c r="M529" s="2" t="s">
        <v>5816</v>
      </c>
      <c r="N529" s="2" t="s">
        <v>5817</v>
      </c>
      <c r="O529" s="4" t="s">
        <v>17</v>
      </c>
      <c r="P529" s="4">
        <v>6</v>
      </c>
      <c r="Q529" s="37" t="s">
        <v>6282</v>
      </c>
      <c r="R529" s="4">
        <v>3420</v>
      </c>
      <c r="S529" s="2" t="s">
        <v>3744</v>
      </c>
      <c r="T529" s="4" t="s">
        <v>17</v>
      </c>
      <c r="U529" s="4">
        <v>3</v>
      </c>
      <c r="V529" s="2" t="s">
        <v>3369</v>
      </c>
      <c r="W529" s="2" t="s">
        <v>3370</v>
      </c>
      <c r="X529" s="2" t="s">
        <v>3371</v>
      </c>
      <c r="Y529" s="2" t="s">
        <v>3372</v>
      </c>
      <c r="Z529" s="57" t="s">
        <v>2138</v>
      </c>
      <c r="AA529" s="2" t="s">
        <v>5076</v>
      </c>
    </row>
    <row r="530" spans="1:27" ht="14.25" customHeight="1">
      <c r="A530" s="4">
        <v>529</v>
      </c>
      <c r="B530" s="2" t="s">
        <v>2100</v>
      </c>
      <c r="C530" s="2" t="str">
        <f>C529&amp;"-1"</f>
        <v>JBT-409-1</v>
      </c>
      <c r="D530" s="4">
        <v>5</v>
      </c>
      <c r="E530" s="4" t="s">
        <v>6911</v>
      </c>
      <c r="F530" s="2" t="s">
        <v>2352</v>
      </c>
      <c r="G530" s="2" t="s">
        <v>2363</v>
      </c>
      <c r="H530" s="4" t="s">
        <v>2162</v>
      </c>
      <c r="O530" s="68"/>
      <c r="P530" s="68"/>
      <c r="Q530" s="69"/>
      <c r="R530" s="4">
        <v>3430</v>
      </c>
      <c r="S530" s="2" t="s">
        <v>7002</v>
      </c>
      <c r="T530" s="4" t="s">
        <v>22</v>
      </c>
      <c r="U530" s="4">
        <v>4</v>
      </c>
      <c r="V530" s="2" t="s">
        <v>3374</v>
      </c>
      <c r="W530" s="2" t="s">
        <v>2352</v>
      </c>
      <c r="X530" s="2" t="s">
        <v>3375</v>
      </c>
      <c r="Y530" s="2" t="s">
        <v>2363</v>
      </c>
      <c r="Z530" s="57" t="s">
        <v>2162</v>
      </c>
      <c r="AA530" s="2" t="s">
        <v>6459</v>
      </c>
    </row>
    <row r="531" spans="1:27" ht="14.25" customHeight="1">
      <c r="A531" s="4">
        <v>530</v>
      </c>
      <c r="B531" s="2" t="s">
        <v>2100</v>
      </c>
      <c r="C531" s="2" t="str">
        <f>"JBT-"&amp;(MID(C530,5,3)+1)</f>
        <v>JBT-410</v>
      </c>
      <c r="D531" s="4">
        <v>4</v>
      </c>
      <c r="E531" s="4" t="s">
        <v>17</v>
      </c>
      <c r="F531" s="2" t="s">
        <v>3365</v>
      </c>
      <c r="G531" s="2" t="s">
        <v>6967</v>
      </c>
      <c r="H531" s="4" t="s">
        <v>2138</v>
      </c>
      <c r="I531" s="2" t="s">
        <v>4431</v>
      </c>
      <c r="J531" s="2" t="s">
        <v>12</v>
      </c>
      <c r="K531" s="4">
        <v>645</v>
      </c>
      <c r="L531" s="2" t="s">
        <v>6717</v>
      </c>
      <c r="M531" s="2" t="s">
        <v>5818</v>
      </c>
      <c r="N531" s="2" t="s">
        <v>5819</v>
      </c>
      <c r="O531" s="68" t="s">
        <v>17</v>
      </c>
      <c r="P531" s="68">
        <v>6</v>
      </c>
      <c r="Q531" s="69" t="s">
        <v>6283</v>
      </c>
      <c r="R531" s="4">
        <v>3410</v>
      </c>
      <c r="S531" s="2" t="s">
        <v>3743</v>
      </c>
      <c r="T531" s="4" t="s">
        <v>17</v>
      </c>
      <c r="U531" s="4">
        <v>3</v>
      </c>
      <c r="V531" s="2" t="s">
        <v>3364</v>
      </c>
      <c r="W531" s="2" t="s">
        <v>3365</v>
      </c>
      <c r="X531" s="2" t="s">
        <v>3366</v>
      </c>
      <c r="Y531" s="2" t="s">
        <v>3367</v>
      </c>
      <c r="Z531" s="57" t="s">
        <v>2138</v>
      </c>
      <c r="AA531" s="2" t="s">
        <v>5075</v>
      </c>
    </row>
    <row r="532" spans="1:27" ht="14.25" customHeight="1">
      <c r="A532" s="4">
        <v>531</v>
      </c>
      <c r="B532" s="2" t="s">
        <v>2100</v>
      </c>
      <c r="C532" s="2" t="str">
        <f>"JBT-"&amp;(MID(C531,5,3)+1)</f>
        <v>JBT-411</v>
      </c>
      <c r="D532" s="4">
        <v>4</v>
      </c>
      <c r="E532" s="4" t="s">
        <v>17</v>
      </c>
      <c r="F532" s="2" t="s">
        <v>3360</v>
      </c>
      <c r="G532" s="2" t="s">
        <v>5822</v>
      </c>
      <c r="H532" s="4" t="s">
        <v>2138</v>
      </c>
      <c r="I532" s="2" t="s">
        <v>4363</v>
      </c>
      <c r="J532" s="2" t="s">
        <v>12</v>
      </c>
      <c r="K532" s="4">
        <v>646</v>
      </c>
      <c r="L532" s="2" t="s">
        <v>6718</v>
      </c>
      <c r="M532" s="2" t="s">
        <v>5821</v>
      </c>
      <c r="N532" s="2" t="s">
        <v>5822</v>
      </c>
      <c r="O532" s="68" t="s">
        <v>17</v>
      </c>
      <c r="P532" s="68">
        <v>6</v>
      </c>
      <c r="Q532" s="69" t="s">
        <v>6284</v>
      </c>
      <c r="R532" s="4">
        <v>3400</v>
      </c>
      <c r="S532" s="2" t="s">
        <v>3742</v>
      </c>
      <c r="T532" s="4" t="s">
        <v>17</v>
      </c>
      <c r="U532" s="4">
        <v>3</v>
      </c>
      <c r="V532" s="2" t="s">
        <v>3359</v>
      </c>
      <c r="W532" s="2" t="s">
        <v>3360</v>
      </c>
      <c r="X532" s="2" t="s">
        <v>3361</v>
      </c>
      <c r="Y532" s="2" t="s">
        <v>3362</v>
      </c>
      <c r="Z532" s="57" t="s">
        <v>2138</v>
      </c>
      <c r="AA532" s="2" t="s">
        <v>5074</v>
      </c>
    </row>
    <row r="533" spans="1:27" ht="14.25" customHeight="1">
      <c r="A533" s="4">
        <v>532</v>
      </c>
      <c r="B533" s="2" t="s">
        <v>2100</v>
      </c>
      <c r="C533" s="2" t="str">
        <f t="shared" ref="C533:C539" si="65">"JBT-"&amp;(MID(C532,5,3)+1)</f>
        <v>JBT-412</v>
      </c>
      <c r="D533" s="4">
        <v>4</v>
      </c>
      <c r="E533" s="4" t="s">
        <v>71</v>
      </c>
      <c r="F533" s="2" t="s">
        <v>5824</v>
      </c>
      <c r="G533" s="2" t="s">
        <v>5825</v>
      </c>
      <c r="H533" s="4" t="s">
        <v>2162</v>
      </c>
      <c r="I533" s="2" t="s">
        <v>4364</v>
      </c>
      <c r="J533" s="2" t="s">
        <v>12</v>
      </c>
      <c r="K533" s="4">
        <v>647</v>
      </c>
      <c r="L533" s="2" t="s">
        <v>6719</v>
      </c>
      <c r="M533" s="2" t="s">
        <v>5824</v>
      </c>
      <c r="N533" s="2" t="s">
        <v>5825</v>
      </c>
      <c r="O533" s="4" t="s">
        <v>17</v>
      </c>
      <c r="P533" s="4">
        <v>6</v>
      </c>
      <c r="Q533" s="37" t="s">
        <v>6285</v>
      </c>
      <c r="R533" s="4" t="s">
        <v>3567</v>
      </c>
      <c r="T533" s="4" t="s">
        <v>3567</v>
      </c>
      <c r="U533" s="4" t="s">
        <v>3567</v>
      </c>
      <c r="V533" s="2" t="s">
        <v>3567</v>
      </c>
      <c r="W533" s="2" t="s">
        <v>3567</v>
      </c>
      <c r="X533" s="2" t="s">
        <v>3567</v>
      </c>
      <c r="Y533" s="2" t="s">
        <v>3567</v>
      </c>
      <c r="Z533" s="57" t="s">
        <v>3567</v>
      </c>
      <c r="AA533" s="2" t="s">
        <v>3567</v>
      </c>
    </row>
    <row r="534" spans="1:27" ht="14.25" customHeight="1">
      <c r="A534" s="4">
        <v>533</v>
      </c>
      <c r="B534" s="2" t="s">
        <v>2100</v>
      </c>
      <c r="C534" s="2" t="str">
        <f t="shared" si="65"/>
        <v>JBT-413</v>
      </c>
      <c r="D534" s="4">
        <v>4</v>
      </c>
      <c r="E534" s="4" t="s">
        <v>17</v>
      </c>
      <c r="F534" s="2" t="s">
        <v>1138</v>
      </c>
      <c r="G534" s="2" t="s">
        <v>1139</v>
      </c>
      <c r="H534" s="4" t="s">
        <v>2201</v>
      </c>
      <c r="I534" s="2" t="s">
        <v>470</v>
      </c>
      <c r="J534" s="2" t="s">
        <v>12</v>
      </c>
      <c r="K534" s="4">
        <v>648</v>
      </c>
      <c r="L534" s="2" t="s">
        <v>6720</v>
      </c>
      <c r="M534" s="2" t="s">
        <v>1138</v>
      </c>
      <c r="N534" s="2" t="s">
        <v>1139</v>
      </c>
      <c r="O534" s="68" t="s">
        <v>17</v>
      </c>
      <c r="P534" s="68">
        <v>6</v>
      </c>
      <c r="Q534" s="69" t="s">
        <v>6286</v>
      </c>
      <c r="R534" s="4">
        <v>3380</v>
      </c>
      <c r="S534" s="2" t="s">
        <v>2048</v>
      </c>
      <c r="T534" s="4" t="s">
        <v>22</v>
      </c>
      <c r="U534" s="4">
        <v>3</v>
      </c>
      <c r="V534" s="2" t="s">
        <v>3351</v>
      </c>
      <c r="W534" s="2" t="s">
        <v>1138</v>
      </c>
      <c r="X534" s="2" t="s">
        <v>2049</v>
      </c>
      <c r="Y534" s="2" t="s">
        <v>3352</v>
      </c>
      <c r="Z534" s="57" t="s">
        <v>2201</v>
      </c>
      <c r="AA534" s="2" t="s">
        <v>5079</v>
      </c>
    </row>
    <row r="535" spans="1:27" ht="14.25" customHeight="1">
      <c r="A535" s="4">
        <v>534</v>
      </c>
      <c r="B535" s="2" t="s">
        <v>2100</v>
      </c>
      <c r="C535" s="2" t="str">
        <f t="shared" si="65"/>
        <v>JBT-414</v>
      </c>
      <c r="D535" s="4">
        <v>4</v>
      </c>
      <c r="E535" s="4" t="s">
        <v>22</v>
      </c>
      <c r="F535" s="2" t="s">
        <v>1140</v>
      </c>
      <c r="G535" s="2" t="s">
        <v>1141</v>
      </c>
      <c r="H535" s="4" t="s">
        <v>2201</v>
      </c>
      <c r="I535" s="2" t="s">
        <v>471</v>
      </c>
      <c r="J535" s="2" t="s">
        <v>12</v>
      </c>
      <c r="K535" s="4">
        <v>649</v>
      </c>
      <c r="L535" s="2" t="s">
        <v>6721</v>
      </c>
      <c r="M535" s="2" t="s">
        <v>1140</v>
      </c>
      <c r="N535" s="2" t="s">
        <v>1141</v>
      </c>
      <c r="O535" s="68" t="s">
        <v>22</v>
      </c>
      <c r="P535" s="68">
        <v>6</v>
      </c>
      <c r="Q535" s="69" t="s">
        <v>6287</v>
      </c>
      <c r="R535" s="4">
        <v>3390</v>
      </c>
      <c r="S535" s="2" t="s">
        <v>2051</v>
      </c>
      <c r="T535" s="4" t="s">
        <v>17</v>
      </c>
      <c r="U535" s="4">
        <v>3</v>
      </c>
      <c r="V535" s="2" t="s">
        <v>3355</v>
      </c>
      <c r="W535" s="2" t="s">
        <v>1140</v>
      </c>
      <c r="X535" s="2" t="s">
        <v>2052</v>
      </c>
      <c r="Y535" s="2" t="s">
        <v>3356</v>
      </c>
      <c r="Z535" s="57" t="s">
        <v>2201</v>
      </c>
      <c r="AA535" s="2" t="s">
        <v>5080</v>
      </c>
    </row>
    <row r="536" spans="1:27" ht="14.25" customHeight="1">
      <c r="A536" s="4">
        <v>535</v>
      </c>
      <c r="B536" s="2" t="s">
        <v>2100</v>
      </c>
      <c r="C536" s="2" t="str">
        <f t="shared" si="65"/>
        <v>JBT-415</v>
      </c>
      <c r="D536" s="4">
        <v>4</v>
      </c>
      <c r="E536" s="4" t="s">
        <v>17</v>
      </c>
      <c r="F536" s="2" t="s">
        <v>1143</v>
      </c>
      <c r="G536" s="2" t="s">
        <v>1144</v>
      </c>
      <c r="H536" s="4" t="s">
        <v>2162</v>
      </c>
      <c r="I536" s="2" t="s">
        <v>1142</v>
      </c>
      <c r="J536" s="2" t="s">
        <v>12</v>
      </c>
      <c r="K536" s="4">
        <v>650</v>
      </c>
      <c r="L536" s="2" t="s">
        <v>6722</v>
      </c>
      <c r="M536" s="2" t="s">
        <v>1143</v>
      </c>
      <c r="N536" s="2" t="s">
        <v>1144</v>
      </c>
      <c r="O536" s="4" t="s">
        <v>17</v>
      </c>
      <c r="P536" s="4">
        <v>6</v>
      </c>
      <c r="Q536" s="37" t="s">
        <v>6288</v>
      </c>
      <c r="R536" s="4" t="s">
        <v>3567</v>
      </c>
      <c r="T536" s="4" t="s">
        <v>3567</v>
      </c>
      <c r="U536" s="4" t="s">
        <v>3567</v>
      </c>
      <c r="V536" s="2" t="s">
        <v>3567</v>
      </c>
      <c r="W536" s="2" t="s">
        <v>3567</v>
      </c>
      <c r="X536" s="2" t="s">
        <v>3567</v>
      </c>
      <c r="Y536" s="2" t="s">
        <v>3567</v>
      </c>
      <c r="Z536" s="57" t="s">
        <v>3567</v>
      </c>
      <c r="AA536" s="2" t="s">
        <v>3567</v>
      </c>
    </row>
    <row r="537" spans="1:27" ht="14.25" customHeight="1">
      <c r="A537" s="4">
        <v>536</v>
      </c>
      <c r="B537" s="2" t="s">
        <v>2100</v>
      </c>
      <c r="C537" s="2" t="str">
        <f t="shared" si="65"/>
        <v>JBT-416</v>
      </c>
      <c r="D537" s="4">
        <v>4</v>
      </c>
      <c r="E537" s="4" t="s">
        <v>71</v>
      </c>
      <c r="F537" s="2" t="s">
        <v>3378</v>
      </c>
      <c r="G537" s="2" t="s">
        <v>4442</v>
      </c>
      <c r="H537" s="4" t="s">
        <v>6914</v>
      </c>
      <c r="I537" s="2" t="s">
        <v>4366</v>
      </c>
      <c r="J537" s="2" t="s">
        <v>12</v>
      </c>
      <c r="K537" s="4">
        <v>651</v>
      </c>
      <c r="L537" s="2" t="s">
        <v>6723</v>
      </c>
      <c r="M537" s="2" t="s">
        <v>4441</v>
      </c>
      <c r="N537" s="2" t="s">
        <v>4442</v>
      </c>
      <c r="O537" s="4" t="s">
        <v>17</v>
      </c>
      <c r="P537" s="4">
        <v>6</v>
      </c>
      <c r="Q537" s="37" t="s">
        <v>6289</v>
      </c>
      <c r="R537" s="4" t="s">
        <v>3567</v>
      </c>
      <c r="T537" s="4" t="s">
        <v>3567</v>
      </c>
      <c r="U537" s="4" t="s">
        <v>3567</v>
      </c>
      <c r="V537" s="2" t="s">
        <v>3567</v>
      </c>
      <c r="W537" s="2" t="s">
        <v>3567</v>
      </c>
      <c r="X537" s="2" t="s">
        <v>3567</v>
      </c>
      <c r="Y537" s="2" t="s">
        <v>3567</v>
      </c>
      <c r="Z537" s="57" t="s">
        <v>3567</v>
      </c>
      <c r="AA537" s="2" t="s">
        <v>3567</v>
      </c>
    </row>
    <row r="538" spans="1:27" ht="14.25" customHeight="1">
      <c r="A538" s="4">
        <v>537</v>
      </c>
      <c r="B538" s="2" t="s">
        <v>2100</v>
      </c>
      <c r="C538" s="2" t="str">
        <f t="shared" si="65"/>
        <v>JBT-417</v>
      </c>
      <c r="D538" s="4">
        <v>4</v>
      </c>
      <c r="E538" s="4" t="s">
        <v>17</v>
      </c>
      <c r="F538" s="2" t="s">
        <v>3398</v>
      </c>
      <c r="G538" s="2" t="s">
        <v>5853</v>
      </c>
      <c r="H538" s="4" t="s">
        <v>2162</v>
      </c>
      <c r="I538" s="2" t="s">
        <v>5851</v>
      </c>
      <c r="J538" s="2" t="s">
        <v>12</v>
      </c>
      <c r="K538" s="4">
        <v>658</v>
      </c>
      <c r="L538" s="2" t="s">
        <v>6724</v>
      </c>
      <c r="M538" s="2" t="s">
        <v>5852</v>
      </c>
      <c r="N538" s="2" t="s">
        <v>5853</v>
      </c>
      <c r="O538" s="68" t="s">
        <v>17</v>
      </c>
      <c r="P538" s="68">
        <v>7</v>
      </c>
      <c r="Q538" s="69" t="s">
        <v>6294</v>
      </c>
      <c r="R538" s="4">
        <v>3470</v>
      </c>
      <c r="S538" s="2" t="s">
        <v>3746</v>
      </c>
      <c r="T538" s="4" t="s">
        <v>17</v>
      </c>
      <c r="U538" s="4">
        <v>3</v>
      </c>
      <c r="V538" s="2" t="s">
        <v>3397</v>
      </c>
      <c r="W538" s="2" t="s">
        <v>3398</v>
      </c>
      <c r="X538" s="2" t="s">
        <v>3399</v>
      </c>
      <c r="Y538" s="2" t="s">
        <v>3400</v>
      </c>
      <c r="Z538" s="57" t="s">
        <v>2162</v>
      </c>
      <c r="AA538" s="2" t="s">
        <v>5078</v>
      </c>
    </row>
    <row r="539" spans="1:27" ht="14.25" customHeight="1">
      <c r="A539" s="4">
        <v>538</v>
      </c>
      <c r="B539" s="2" t="s">
        <v>2100</v>
      </c>
      <c r="C539" s="2" t="str">
        <f t="shared" si="65"/>
        <v>JBT-418</v>
      </c>
      <c r="D539" s="4">
        <v>4</v>
      </c>
      <c r="E539" s="4" t="s">
        <v>71</v>
      </c>
      <c r="F539" s="2" t="s">
        <v>3378</v>
      </c>
      <c r="G539" s="2" t="s">
        <v>3380</v>
      </c>
      <c r="H539" s="4" t="s">
        <v>2138</v>
      </c>
      <c r="O539" s="68"/>
      <c r="P539" s="68"/>
      <c r="Q539" s="69"/>
      <c r="R539" s="4">
        <v>3440</v>
      </c>
      <c r="S539" s="2" t="s">
        <v>3745</v>
      </c>
      <c r="T539" s="4" t="s">
        <v>71</v>
      </c>
      <c r="U539" s="4">
        <v>3</v>
      </c>
      <c r="V539" s="2" t="s">
        <v>3377</v>
      </c>
      <c r="W539" s="2" t="s">
        <v>3378</v>
      </c>
      <c r="X539" s="2" t="s">
        <v>3379</v>
      </c>
      <c r="Y539" s="2" t="s">
        <v>3380</v>
      </c>
      <c r="Z539" s="57" t="s">
        <v>2138</v>
      </c>
      <c r="AA539" s="2" t="s">
        <v>5077</v>
      </c>
    </row>
    <row r="540" spans="1:27" ht="14.25" customHeight="1">
      <c r="A540" s="4">
        <v>539</v>
      </c>
      <c r="B540" s="2" t="s">
        <v>2100</v>
      </c>
      <c r="C540" s="2" t="str">
        <f>C539&amp;"-1"</f>
        <v>JBT-418-1</v>
      </c>
      <c r="D540" s="4">
        <v>5</v>
      </c>
      <c r="E540" s="4" t="s">
        <v>22</v>
      </c>
      <c r="F540" s="2" t="s">
        <v>2352</v>
      </c>
      <c r="G540" s="2" t="s">
        <v>3386</v>
      </c>
      <c r="H540" s="4" t="s">
        <v>2162</v>
      </c>
      <c r="O540" s="68"/>
      <c r="P540" s="68"/>
      <c r="Q540" s="69"/>
      <c r="R540" s="4">
        <v>3450</v>
      </c>
      <c r="S540" s="2" t="s">
        <v>4842</v>
      </c>
      <c r="T540" s="4" t="s">
        <v>22</v>
      </c>
      <c r="U540" s="4">
        <v>4</v>
      </c>
      <c r="V540" s="2" t="s">
        <v>3384</v>
      </c>
      <c r="W540" s="2" t="s">
        <v>2352</v>
      </c>
      <c r="X540" s="2" t="s">
        <v>3385</v>
      </c>
      <c r="Y540" s="2" t="s">
        <v>3386</v>
      </c>
      <c r="Z540" s="57" t="s">
        <v>2162</v>
      </c>
      <c r="AA540" s="2" t="s">
        <v>6460</v>
      </c>
    </row>
    <row r="541" spans="1:27" ht="14.25" customHeight="1">
      <c r="A541" s="4">
        <v>543</v>
      </c>
      <c r="B541" s="2" t="s">
        <v>2100</v>
      </c>
      <c r="C541" s="2" t="str">
        <f>C539&amp;"-2"</f>
        <v>JBT-418-2</v>
      </c>
      <c r="D541" s="4">
        <v>5</v>
      </c>
      <c r="E541" s="4" t="s">
        <v>17</v>
      </c>
      <c r="F541" s="2" t="s">
        <v>3392</v>
      </c>
      <c r="G541" s="2" t="s">
        <v>3394</v>
      </c>
      <c r="H541" s="4" t="s">
        <v>2162</v>
      </c>
      <c r="O541" s="68"/>
      <c r="P541" s="68"/>
      <c r="Q541" s="69"/>
      <c r="R541" s="4">
        <v>3460</v>
      </c>
      <c r="S541" s="2" t="s">
        <v>4843</v>
      </c>
      <c r="T541" s="4" t="s">
        <v>17</v>
      </c>
      <c r="U541" s="4">
        <v>4</v>
      </c>
      <c r="V541" s="2" t="s">
        <v>3391</v>
      </c>
      <c r="W541" s="2" t="s">
        <v>3392</v>
      </c>
      <c r="X541" s="2" t="s">
        <v>3393</v>
      </c>
      <c r="Y541" s="2" t="s">
        <v>3394</v>
      </c>
      <c r="Z541" s="57" t="s">
        <v>2201</v>
      </c>
      <c r="AA541" s="2" t="s">
        <v>6461</v>
      </c>
    </row>
    <row r="542" spans="1:27" ht="14.25" customHeight="1">
      <c r="A542" s="4">
        <v>540</v>
      </c>
      <c r="B542" s="2" t="s">
        <v>2100</v>
      </c>
      <c r="C542" s="2" t="str">
        <f>"JBG-"&amp;(MID(C527,5,2)+1)</f>
        <v>JBG-73</v>
      </c>
      <c r="D542" s="4">
        <v>3</v>
      </c>
      <c r="E542" s="4" t="s">
        <v>22</v>
      </c>
      <c r="F542" s="2" t="s">
        <v>1074</v>
      </c>
      <c r="G542" s="2" t="s">
        <v>6573</v>
      </c>
      <c r="H542" s="4" t="s">
        <v>7006</v>
      </c>
      <c r="I542" s="2" t="s">
        <v>432</v>
      </c>
      <c r="J542" s="2" t="s">
        <v>20</v>
      </c>
      <c r="K542" s="4">
        <v>579</v>
      </c>
      <c r="L542" s="2" t="s">
        <v>6791</v>
      </c>
      <c r="M542" s="2" t="s">
        <v>1065</v>
      </c>
      <c r="N542" s="2" t="s">
        <v>1069</v>
      </c>
      <c r="O542" s="68" t="s">
        <v>22</v>
      </c>
      <c r="P542" s="68">
        <v>6</v>
      </c>
      <c r="Q542" s="69" t="s">
        <v>6242</v>
      </c>
      <c r="R542" s="4">
        <v>3240</v>
      </c>
      <c r="S542" s="2" t="s">
        <v>1998</v>
      </c>
      <c r="T542" s="4" t="s">
        <v>22</v>
      </c>
      <c r="U542" s="4">
        <v>2</v>
      </c>
      <c r="V542" s="2" t="s">
        <v>3276</v>
      </c>
      <c r="W542" s="2" t="s">
        <v>3277</v>
      </c>
      <c r="X542" s="2" t="s">
        <v>1999</v>
      </c>
      <c r="Y542" s="2" t="s">
        <v>3278</v>
      </c>
      <c r="Z542" s="57">
        <v>0</v>
      </c>
      <c r="AA542" s="2" t="s">
        <v>5047</v>
      </c>
    </row>
    <row r="543" spans="1:27" ht="14.25" customHeight="1">
      <c r="A543" s="4">
        <v>541</v>
      </c>
      <c r="B543" s="2" t="s">
        <v>2100</v>
      </c>
      <c r="C543" s="2" t="str">
        <f>"JBT-"&amp;(MID(C540,5,3)+1)</f>
        <v>JBT-419</v>
      </c>
      <c r="D543" s="4">
        <v>4</v>
      </c>
      <c r="E543" s="4" t="s">
        <v>17</v>
      </c>
      <c r="F543" s="2" t="s">
        <v>1071</v>
      </c>
      <c r="G543" s="2" t="s">
        <v>1072</v>
      </c>
      <c r="H543" s="4" t="s">
        <v>2162</v>
      </c>
      <c r="I543" s="2" t="s">
        <v>1070</v>
      </c>
      <c r="J543" s="2" t="s">
        <v>12</v>
      </c>
      <c r="K543" s="4">
        <v>581</v>
      </c>
      <c r="L543" s="2" t="s">
        <v>6792</v>
      </c>
      <c r="M543" s="2" t="s">
        <v>1071</v>
      </c>
      <c r="N543" s="2" t="s">
        <v>1072</v>
      </c>
      <c r="O543" s="4" t="s">
        <v>17</v>
      </c>
      <c r="P543" s="4">
        <v>7</v>
      </c>
      <c r="Q543" s="37" t="s">
        <v>6243</v>
      </c>
      <c r="R543" s="4" t="s">
        <v>3567</v>
      </c>
      <c r="T543" s="4" t="s">
        <v>3567</v>
      </c>
      <c r="U543" s="4" t="s">
        <v>3567</v>
      </c>
      <c r="V543" s="2" t="s">
        <v>3567</v>
      </c>
      <c r="W543" s="2" t="s">
        <v>3567</v>
      </c>
      <c r="X543" s="2" t="s">
        <v>3567</v>
      </c>
      <c r="Y543" s="2" t="s">
        <v>3567</v>
      </c>
      <c r="Z543" s="57" t="s">
        <v>3567</v>
      </c>
      <c r="AA543" s="2" t="s">
        <v>3567</v>
      </c>
    </row>
    <row r="544" spans="1:27" ht="14.25" customHeight="1">
      <c r="A544" s="4">
        <v>542</v>
      </c>
      <c r="B544" s="2" t="s">
        <v>2100</v>
      </c>
      <c r="C544" s="2" t="str">
        <f t="shared" ref="C544" si="66">"JBT-"&amp;(MID(C543,5,3)+1)</f>
        <v>JBT-420</v>
      </c>
      <c r="D544" s="4">
        <v>4</v>
      </c>
      <c r="E544" s="4" t="s">
        <v>22</v>
      </c>
      <c r="F544" s="2" t="s">
        <v>3283</v>
      </c>
      <c r="G544" s="3" t="s">
        <v>6968</v>
      </c>
      <c r="H544" s="66" t="s">
        <v>3284</v>
      </c>
      <c r="I544" s="2" t="s">
        <v>435</v>
      </c>
      <c r="J544" s="2" t="s">
        <v>12</v>
      </c>
      <c r="K544" s="4">
        <v>582</v>
      </c>
      <c r="L544" s="2" t="s">
        <v>6793</v>
      </c>
      <c r="M544" s="2" t="s">
        <v>1074</v>
      </c>
      <c r="N544" s="2" t="s">
        <v>1075</v>
      </c>
      <c r="O544" s="68" t="s">
        <v>22</v>
      </c>
      <c r="P544" s="68">
        <v>7</v>
      </c>
      <c r="Q544" s="69" t="s">
        <v>6244</v>
      </c>
      <c r="R544" s="4">
        <v>3250</v>
      </c>
      <c r="S544" s="2" t="s">
        <v>2000</v>
      </c>
      <c r="T544" s="4" t="s">
        <v>22</v>
      </c>
      <c r="U544" s="4">
        <v>3</v>
      </c>
      <c r="V544" s="2" t="s">
        <v>3282</v>
      </c>
      <c r="W544" s="2" t="s">
        <v>3283</v>
      </c>
      <c r="X544" s="2" t="s">
        <v>3285</v>
      </c>
      <c r="Y544" s="2" t="s">
        <v>3286</v>
      </c>
      <c r="Z544" s="57" t="s">
        <v>3284</v>
      </c>
      <c r="AA544" s="2" t="s">
        <v>5048</v>
      </c>
    </row>
    <row r="545" spans="1:27" ht="14.25" customHeight="1">
      <c r="A545" s="4">
        <v>544</v>
      </c>
      <c r="B545" s="2" t="s">
        <v>2100</v>
      </c>
      <c r="C545" s="2" t="str">
        <f>"JBG-"&amp;(MID(C542,5,2)+1)</f>
        <v>JBG-74</v>
      </c>
      <c r="D545" s="4">
        <v>3</v>
      </c>
      <c r="E545" s="4" t="s">
        <v>71</v>
      </c>
      <c r="F545" s="2" t="s">
        <v>3403</v>
      </c>
      <c r="G545" s="2" t="s">
        <v>6575</v>
      </c>
      <c r="H545" s="4" t="s">
        <v>7006</v>
      </c>
      <c r="I545" s="2" t="s">
        <v>5830</v>
      </c>
      <c r="J545" s="2" t="s">
        <v>20</v>
      </c>
      <c r="K545" s="4">
        <v>652</v>
      </c>
      <c r="L545" s="2" t="s">
        <v>6725</v>
      </c>
      <c r="M545" s="2" t="s">
        <v>5831</v>
      </c>
      <c r="N545" s="2" t="s">
        <v>5832</v>
      </c>
      <c r="O545" s="68" t="s">
        <v>71</v>
      </c>
      <c r="P545" s="68">
        <v>6</v>
      </c>
      <c r="Q545" s="69" t="s">
        <v>6290</v>
      </c>
      <c r="R545" s="4">
        <v>3480</v>
      </c>
      <c r="S545" s="2" t="s">
        <v>3749</v>
      </c>
      <c r="T545" s="4" t="s">
        <v>71</v>
      </c>
      <c r="U545" s="4">
        <v>3</v>
      </c>
      <c r="V545" s="2" t="s">
        <v>3402</v>
      </c>
      <c r="W545" s="2" t="s">
        <v>3403</v>
      </c>
      <c r="X545" s="2" t="s">
        <v>3404</v>
      </c>
      <c r="Y545" s="2" t="s">
        <v>3405</v>
      </c>
      <c r="Z545" s="57">
        <v>0</v>
      </c>
      <c r="AA545" s="2" t="s">
        <v>5081</v>
      </c>
    </row>
    <row r="546" spans="1:27" ht="14.25" customHeight="1">
      <c r="A546" s="4">
        <v>545</v>
      </c>
      <c r="B546" s="2" t="s">
        <v>2100</v>
      </c>
      <c r="C546" s="2" t="str">
        <f>"JBT-"&amp;(MID(C544,5,3)+1)</f>
        <v>JBT-421</v>
      </c>
      <c r="D546" s="4">
        <v>4</v>
      </c>
      <c r="E546" s="4" t="s">
        <v>17</v>
      </c>
      <c r="F546" s="2" t="s">
        <v>4914</v>
      </c>
      <c r="H546" s="4" t="s">
        <v>7010</v>
      </c>
      <c r="K546" s="4" t="s">
        <v>3567</v>
      </c>
      <c r="L546" s="2" t="s">
        <v>3567</v>
      </c>
      <c r="P546" s="4" t="s">
        <v>3567</v>
      </c>
      <c r="R546" s="4" t="s">
        <v>3567</v>
      </c>
      <c r="T546" s="4" t="s">
        <v>3567</v>
      </c>
      <c r="U546" s="4" t="s">
        <v>3567</v>
      </c>
      <c r="V546" s="2" t="s">
        <v>3567</v>
      </c>
      <c r="W546" s="2" t="s">
        <v>3567</v>
      </c>
      <c r="X546" s="2" t="s">
        <v>3567</v>
      </c>
      <c r="Y546" s="2" t="s">
        <v>3567</v>
      </c>
      <c r="Z546" s="57" t="s">
        <v>3567</v>
      </c>
      <c r="AA546" s="2" t="s">
        <v>3567</v>
      </c>
    </row>
    <row r="547" spans="1:27" ht="14.25" customHeight="1">
      <c r="A547" s="4">
        <v>546</v>
      </c>
      <c r="B547" s="2" t="s">
        <v>2100</v>
      </c>
      <c r="C547" s="2" t="str">
        <f t="shared" ref="C547:C552" si="67">"JBT-"&amp;(MID(C546,5,3)+1)</f>
        <v>JBT-422</v>
      </c>
      <c r="D547" s="4">
        <v>4</v>
      </c>
      <c r="E547" s="4" t="s">
        <v>17</v>
      </c>
      <c r="F547" s="2" t="s">
        <v>3292</v>
      </c>
      <c r="H547" s="4" t="s">
        <v>3284</v>
      </c>
      <c r="K547" s="4" t="s">
        <v>3567</v>
      </c>
      <c r="L547" s="2" t="s">
        <v>3567</v>
      </c>
      <c r="O547" s="68"/>
      <c r="P547" s="68" t="s">
        <v>3567</v>
      </c>
      <c r="Q547" s="69"/>
      <c r="R547" s="4">
        <v>3260</v>
      </c>
      <c r="S547" s="8" t="s">
        <v>3290</v>
      </c>
      <c r="T547" s="4" t="s">
        <v>17</v>
      </c>
      <c r="U547" s="4">
        <v>3</v>
      </c>
      <c r="V547" s="2" t="s">
        <v>3291</v>
      </c>
      <c r="W547" s="2" t="s">
        <v>3292</v>
      </c>
      <c r="X547" s="2" t="s">
        <v>3293</v>
      </c>
      <c r="Y547" s="2" t="s">
        <v>3294</v>
      </c>
      <c r="Z547" s="57" t="s">
        <v>3284</v>
      </c>
      <c r="AA547" s="2" t="s">
        <v>5049</v>
      </c>
    </row>
    <row r="548" spans="1:27" ht="14.25" customHeight="1">
      <c r="A548" s="4">
        <v>547</v>
      </c>
      <c r="B548" s="2" t="s">
        <v>2100</v>
      </c>
      <c r="C548" s="2" t="str">
        <f t="shared" si="67"/>
        <v>JBT-423</v>
      </c>
      <c r="D548" s="4">
        <v>4</v>
      </c>
      <c r="E548" s="4" t="s">
        <v>22</v>
      </c>
      <c r="F548" s="2" t="s">
        <v>3410</v>
      </c>
      <c r="G548" s="2" t="s">
        <v>6576</v>
      </c>
      <c r="H548" s="4" t="s">
        <v>2201</v>
      </c>
      <c r="I548" s="2" t="s">
        <v>5838</v>
      </c>
      <c r="J548" s="2" t="s">
        <v>12</v>
      </c>
      <c r="K548" s="4">
        <v>654</v>
      </c>
      <c r="L548" s="2" t="s">
        <v>6726</v>
      </c>
      <c r="M548" s="2" t="s">
        <v>5839</v>
      </c>
      <c r="N548" s="2" t="s">
        <v>1141</v>
      </c>
      <c r="O548" s="68" t="s">
        <v>17</v>
      </c>
      <c r="P548" s="68">
        <v>7</v>
      </c>
      <c r="Q548" s="69" t="s">
        <v>6291</v>
      </c>
      <c r="R548" s="4">
        <v>3490</v>
      </c>
      <c r="S548" s="2" t="s">
        <v>3750</v>
      </c>
      <c r="T548" s="4" t="s">
        <v>22</v>
      </c>
      <c r="U548" s="4">
        <v>4</v>
      </c>
      <c r="V548" s="2" t="s">
        <v>3409</v>
      </c>
      <c r="W548" s="2" t="s">
        <v>3410</v>
      </c>
      <c r="X548" s="2" t="s">
        <v>3411</v>
      </c>
      <c r="Y548" s="2" t="s">
        <v>3412</v>
      </c>
      <c r="Z548" s="57" t="s">
        <v>2201</v>
      </c>
      <c r="AA548" s="2" t="s">
        <v>5082</v>
      </c>
    </row>
    <row r="549" spans="1:27" ht="14.25" customHeight="1">
      <c r="A549" s="4">
        <v>548</v>
      </c>
      <c r="B549" s="2" t="s">
        <v>2100</v>
      </c>
      <c r="C549" s="2" t="str">
        <f t="shared" si="67"/>
        <v>JBT-424</v>
      </c>
      <c r="D549" s="4">
        <v>4</v>
      </c>
      <c r="E549" s="4" t="s">
        <v>17</v>
      </c>
      <c r="F549" s="2" t="s">
        <v>3298</v>
      </c>
      <c r="H549" s="4" t="s">
        <v>3284</v>
      </c>
      <c r="K549" s="4" t="s">
        <v>3567</v>
      </c>
      <c r="L549" s="2" t="s">
        <v>3567</v>
      </c>
      <c r="O549" s="68"/>
      <c r="P549" s="68" t="s">
        <v>3567</v>
      </c>
      <c r="Q549" s="69"/>
      <c r="R549" s="4">
        <v>3270</v>
      </c>
      <c r="S549" s="8" t="s">
        <v>3296</v>
      </c>
      <c r="T549" s="4" t="s">
        <v>17</v>
      </c>
      <c r="U549" s="4">
        <v>3</v>
      </c>
      <c r="V549" s="2" t="s">
        <v>3297</v>
      </c>
      <c r="W549" s="2" t="s">
        <v>3298</v>
      </c>
      <c r="X549" s="2" t="s">
        <v>3299</v>
      </c>
      <c r="Y549" s="2" t="s">
        <v>3300</v>
      </c>
      <c r="Z549" s="57" t="s">
        <v>3284</v>
      </c>
      <c r="AA549" s="2" t="s">
        <v>5050</v>
      </c>
    </row>
    <row r="550" spans="1:27" ht="14.25" customHeight="1">
      <c r="A550" s="4">
        <v>549</v>
      </c>
      <c r="B550" s="2" t="s">
        <v>2100</v>
      </c>
      <c r="C550" s="2" t="str">
        <f t="shared" si="67"/>
        <v>JBT-425</v>
      </c>
      <c r="D550" s="4">
        <v>4</v>
      </c>
      <c r="E550" s="4" t="s">
        <v>22</v>
      </c>
      <c r="F550" s="2" t="s">
        <v>3417</v>
      </c>
      <c r="G550" s="2" t="s">
        <v>6577</v>
      </c>
      <c r="H550" s="4" t="s">
        <v>2201</v>
      </c>
      <c r="I550" s="2" t="s">
        <v>5840</v>
      </c>
      <c r="J550" s="2" t="s">
        <v>12</v>
      </c>
      <c r="K550" s="4">
        <v>655</v>
      </c>
      <c r="L550" s="2" t="s">
        <v>6727</v>
      </c>
      <c r="M550" s="2" t="s">
        <v>5841</v>
      </c>
      <c r="N550" s="2" t="s">
        <v>5842</v>
      </c>
      <c r="O550" s="68" t="s">
        <v>17</v>
      </c>
      <c r="P550" s="68">
        <v>7</v>
      </c>
      <c r="Q550" s="69" t="s">
        <v>6292</v>
      </c>
      <c r="R550" s="4">
        <v>3500</v>
      </c>
      <c r="S550" s="2" t="s">
        <v>3751</v>
      </c>
      <c r="T550" s="4" t="s">
        <v>22</v>
      </c>
      <c r="U550" s="4">
        <v>4</v>
      </c>
      <c r="V550" s="2" t="s">
        <v>3416</v>
      </c>
      <c r="W550" s="2" t="s">
        <v>3417</v>
      </c>
      <c r="X550" s="2" t="s">
        <v>3418</v>
      </c>
      <c r="Y550" s="2" t="s">
        <v>3419</v>
      </c>
      <c r="Z550" s="57" t="s">
        <v>2201</v>
      </c>
      <c r="AA550" s="2" t="s">
        <v>5083</v>
      </c>
    </row>
    <row r="551" spans="1:27" ht="14.25" customHeight="1">
      <c r="A551" s="4">
        <v>550</v>
      </c>
      <c r="B551" s="2" t="s">
        <v>2100</v>
      </c>
      <c r="C551" s="2" t="str">
        <f t="shared" si="67"/>
        <v>JBT-426</v>
      </c>
      <c r="D551" s="4">
        <v>4</v>
      </c>
      <c r="E551" s="4" t="s">
        <v>17</v>
      </c>
      <c r="F551" s="2" t="s">
        <v>1076</v>
      </c>
      <c r="G551" s="2" t="s">
        <v>1077</v>
      </c>
      <c r="H551" s="4" t="s">
        <v>3167</v>
      </c>
      <c r="I551" s="2" t="s">
        <v>436</v>
      </c>
      <c r="J551" s="2" t="s">
        <v>12</v>
      </c>
      <c r="K551" s="4">
        <v>583</v>
      </c>
      <c r="L551" s="2" t="s">
        <v>6794</v>
      </c>
      <c r="M551" s="2" t="s">
        <v>1076</v>
      </c>
      <c r="N551" s="2" t="s">
        <v>1077</v>
      </c>
      <c r="O551" s="68" t="s">
        <v>17</v>
      </c>
      <c r="P551" s="68">
        <v>7</v>
      </c>
      <c r="Q551" s="69" t="s">
        <v>6245</v>
      </c>
      <c r="R551" s="4">
        <v>3280</v>
      </c>
      <c r="S551" s="2" t="s">
        <v>2002</v>
      </c>
      <c r="T551" s="4" t="s">
        <v>17</v>
      </c>
      <c r="U551" s="4">
        <v>3</v>
      </c>
      <c r="V551" s="2" t="s">
        <v>3302</v>
      </c>
      <c r="W551" s="2" t="s">
        <v>3303</v>
      </c>
      <c r="X551" s="2" t="s">
        <v>2003</v>
      </c>
      <c r="Y551" s="2" t="s">
        <v>3304</v>
      </c>
      <c r="Z551" s="57" t="s">
        <v>3167</v>
      </c>
      <c r="AA551" s="2" t="s">
        <v>5051</v>
      </c>
    </row>
    <row r="552" spans="1:27" ht="14.25" customHeight="1">
      <c r="A552" s="4">
        <v>551</v>
      </c>
      <c r="B552" s="2" t="s">
        <v>2100</v>
      </c>
      <c r="C552" s="2" t="str">
        <f t="shared" si="67"/>
        <v>JBT-427</v>
      </c>
      <c r="D552" s="4">
        <v>4</v>
      </c>
      <c r="E552" s="4" t="s">
        <v>17</v>
      </c>
      <c r="F552" s="2" t="s">
        <v>2105</v>
      </c>
      <c r="G552" s="2" t="s">
        <v>2106</v>
      </c>
      <c r="H552" s="4" t="s">
        <v>2162</v>
      </c>
      <c r="K552" s="67">
        <v>583</v>
      </c>
      <c r="M552" s="2" t="s">
        <v>2105</v>
      </c>
      <c r="N552" s="2" t="s">
        <v>2106</v>
      </c>
      <c r="O552" s="4" t="s">
        <v>17</v>
      </c>
      <c r="P552" s="4">
        <v>8</v>
      </c>
      <c r="Q552" s="37" t="s">
        <v>6364</v>
      </c>
      <c r="R552" s="4">
        <v>3290</v>
      </c>
      <c r="S552" s="2" t="s">
        <v>2005</v>
      </c>
      <c r="T552" s="4" t="s">
        <v>17</v>
      </c>
      <c r="U552" s="4">
        <v>3</v>
      </c>
      <c r="V552" s="2" t="s">
        <v>3308</v>
      </c>
      <c r="W552" s="2" t="s">
        <v>3309</v>
      </c>
      <c r="X552" s="2" t="s">
        <v>2006</v>
      </c>
      <c r="Y552" s="2" t="s">
        <v>3310</v>
      </c>
      <c r="Z552" s="57" t="s">
        <v>2162</v>
      </c>
      <c r="AA552" s="2" t="s">
        <v>5052</v>
      </c>
    </row>
  </sheetData>
  <autoFilter ref="A1:AA552" xr:uid="{E596139B-7C4B-4896-BD9B-64998D0F74A1}">
    <sortState xmlns:xlrd2="http://schemas.microsoft.com/office/spreadsheetml/2017/richdata2" ref="A2:AA552">
      <sortCondition ref="A1:A552"/>
    </sortState>
  </autoFilter>
  <phoneticPr fontId="14"/>
  <conditionalFormatting sqref="A1:AA3 A42:AA42 A6:AA6 A4:B5 D4:AA5 A9:AA9 A7:B8 D7:AA8 A12:AA12 A10:B11 D10:AA11 A15:AA15 A13:B14 D13:AA14 A18:AA18 A16:B17 D16:AA17 A21:AA21 A19:B20 D19:AA20 A28:AA28 A22:B27 D22:AA27 A29:B41 A48:AA51 A43:B47 D43:AA47 A52:B57 D52:AA57 A59:B66 D59:AA66 A71:B77 A79:B85 A87:B94 A99:B105 A107:B113 A115:B116 A118:B120 A122:B125 A127:B130 A132:B134 A136:B136 A138:B142 A144:B151 A164:B170 A172:B176 A185:B191 A193:B197 A199:B201 A203:B209 A211:B215 A217:B219 A221:B227 A229:B233 A235:B236 A238:B244 A246:B248 A250:B252 A254:B255 A257:B258 A260:B263 A272:B273 A265:B270 A275:B279 A281:B287 A289:B292 A294:B299 A301:B303 A305:B309 A311:B317 A58:AA58 D29:AA41 D99:Q105 D107:Q113 D115:Q116 D118:Q120 D127:Q130 A135:Q135 D132:Q134 D136:Q136 D138:Q142 D144:Q151 D164:Q170 D172:Q176 D185:Q191 D193:Q197 D199:Q201 D203:Q209 D211:Q215 D217:Q219 D221:Q227 D229:Q233 D235:Q236 D238:Q244 D246:Q248 A253:Q253 D250:Q252 A256:Q256 D254:Q255 D257:Q258 D260:Q263 D272:Q273 D265:Q270 D275:Q279 D281:Q287 D289:Q292 D294:Q299 D301:Q303 D305:Q309 D311:Q317 A98:Q98 A106:Q106 A114:Q114 A117:Q117 A121:Q121 A126:Q126 A131:Q131 A137:Q137 A143:Q143 A152:Q152 A163:Q163 A171:Q171 A177:Q177 A184:Q184 A192:Q192 A198:Q198 A202:Q202 A210:Q210 A216:Q216 A220:Q220 A228:Q228 A234:Q234 A237:Q237 A245:Q245 A249:Q249 A259:Q259 A264:Q264 A271:Q271 A274:Q274 A280:Q280 A288:Q288 A293:Q293 A300:Q300 A304:Q304 A310:Q310 D122:Q125 D96:Q97 B67:AA67 B68:B69 A67:A69 D71:Q77 D79:Q85 D87:Q94 A70:Q70 A78:Q78 A86:Q86 A95:Q95 D68:Q69 R70:AA95 A96:B97 A153:B159 D161:Q162 A160:Q160 U98:AA176 S96:T176 R98:R176 A161:B162 D153:Q159 A178:B180 D178:Q180 A182:B183 D182:Q183 A181:Q181 A318:Q394 R177:AA394 A395:AA1048576">
    <cfRule type="containsErrors" dxfId="125" priority="140">
      <formula>ISERROR(A1)</formula>
    </cfRule>
    <cfRule type="expression" dxfId="124" priority="171">
      <formula>"JBG"=MID($C1,1,3)</formula>
    </cfRule>
  </conditionalFormatting>
  <conditionalFormatting sqref="S1:S1048576">
    <cfRule type="duplicateValues" dxfId="123" priority="258"/>
  </conditionalFormatting>
  <conditionalFormatting sqref="H1:H552">
    <cfRule type="containsBlanks" dxfId="122" priority="77">
      <formula>LEN(TRIM(H1))=0</formula>
    </cfRule>
  </conditionalFormatting>
  <conditionalFormatting sqref="F1:F1048576">
    <cfRule type="containsText" dxfId="121" priority="76" operator="containsText" text="スキーマ">
      <formula>NOT(ISERROR(SEARCH("スキーマ",F1)))</formula>
    </cfRule>
  </conditionalFormatting>
  <conditionalFormatting sqref="Q1:Q1048576">
    <cfRule type="duplicateValues" dxfId="120" priority="75"/>
  </conditionalFormatting>
  <conditionalFormatting sqref="R1:AA95 S96:T176 R98:R176 U98:AA176 R177:AA1048576">
    <cfRule type="expression" dxfId="119" priority="192">
      <formula>"IBG"=MID($S1,1,3)</formula>
    </cfRule>
  </conditionalFormatting>
  <conditionalFormatting sqref="I1:Q67 I70:Q1048576">
    <cfRule type="expression" dxfId="118" priority="298">
      <formula>OR("ASBIE"=$J1,"IBG"=MID($S1,1,3))</formula>
    </cfRule>
    <cfRule type="expression" dxfId="117" priority="299">
      <formula>OR("ASMA"=$J1,"MA"=$J1)</formula>
    </cfRule>
    <cfRule type="expression" dxfId="116" priority="300">
      <formula>AND("1.."=MID($E1,1,3),$E1&lt;&gt;$T1)</formula>
    </cfRule>
    <cfRule type="expression" dxfId="115" priority="301">
      <formula>OR("ASMA"=$J1,"MA"=$J1)</formula>
    </cfRule>
    <cfRule type="expression" dxfId="114" priority="302">
      <formula>ISNUMBER(SEARCH("deliver",$Q1))</formula>
    </cfRule>
    <cfRule type="expression" dxfId="113" priority="303">
      <formula>ISNUMBER(SEARCH("agreement",$Q1))</formula>
    </cfRule>
    <cfRule type="expression" dxfId="112" priority="304">
      <formula>ISNUMBER(SEARCH("settlement",$Q1))</formula>
    </cfRule>
  </conditionalFormatting>
  <conditionalFormatting sqref="C16:C17 C13:C14 C10:C11 C7:C8 C4:C5 C19:C20 C22:C27 C68:C69 C161:C162 C153:C159 C182:C183 C178:C180">
    <cfRule type="expression" dxfId="111" priority="69">
      <formula>"JBG"=MID($C4,1,3)</formula>
    </cfRule>
  </conditionalFormatting>
  <conditionalFormatting sqref="C16:C17 C13:C14 C10:C11 C7:C8 C4:C5 C19:C20 C22:C27 C68:C69 C161:C162 C182:C183">
    <cfRule type="containsBlanks" dxfId="110" priority="68">
      <formula>LEN(TRIM(C4))=0</formula>
    </cfRule>
  </conditionalFormatting>
  <conditionalFormatting sqref="C29:C41">
    <cfRule type="expression" dxfId="109" priority="67">
      <formula>"JBG"=MID($C29,1,3)</formula>
    </cfRule>
  </conditionalFormatting>
  <conditionalFormatting sqref="C29:C41">
    <cfRule type="containsBlanks" dxfId="108" priority="66">
      <formula>LEN(TRIM(C29))=0</formula>
    </cfRule>
  </conditionalFormatting>
  <conditionalFormatting sqref="C43:C50">
    <cfRule type="expression" dxfId="107" priority="65">
      <formula>"JBG"=MID($C43,1,3)</formula>
    </cfRule>
  </conditionalFormatting>
  <conditionalFormatting sqref="C43:C50">
    <cfRule type="containsBlanks" dxfId="106" priority="64">
      <formula>LEN(TRIM(C43))=0</formula>
    </cfRule>
  </conditionalFormatting>
  <conditionalFormatting sqref="C52:C57">
    <cfRule type="expression" dxfId="105" priority="63">
      <formula>"JBG"=MID($C52,1,3)</formula>
    </cfRule>
  </conditionalFormatting>
  <conditionalFormatting sqref="C52:C57">
    <cfRule type="containsBlanks" dxfId="104" priority="62">
      <formula>LEN(TRIM(C52))=0</formula>
    </cfRule>
  </conditionalFormatting>
  <conditionalFormatting sqref="C59:C66 C71:C77">
    <cfRule type="expression" dxfId="103" priority="61">
      <formula>"JBG"=MID($C59,1,3)</formula>
    </cfRule>
  </conditionalFormatting>
  <conditionalFormatting sqref="C59:C66 C71:C77">
    <cfRule type="containsBlanks" dxfId="102" priority="60">
      <formula>LEN(TRIM(C59))=0</formula>
    </cfRule>
  </conditionalFormatting>
  <conditionalFormatting sqref="C79:C85">
    <cfRule type="expression" dxfId="101" priority="59">
      <formula>"JBG"=MID($C79,1,3)</formula>
    </cfRule>
  </conditionalFormatting>
  <conditionalFormatting sqref="C79:C85">
    <cfRule type="containsBlanks" dxfId="100" priority="58">
      <formula>LEN(TRIM(C79))=0</formula>
    </cfRule>
  </conditionalFormatting>
  <conditionalFormatting sqref="C87:C94">
    <cfRule type="expression" dxfId="99" priority="57">
      <formula>"JBG"=MID($C87,1,3)</formula>
    </cfRule>
  </conditionalFormatting>
  <conditionalFormatting sqref="C87:C94">
    <cfRule type="containsBlanks" dxfId="98" priority="56">
      <formula>LEN(TRIM(C87))=0</formula>
    </cfRule>
  </conditionalFormatting>
  <conditionalFormatting sqref="C99:C105">
    <cfRule type="expression" dxfId="97" priority="53">
      <formula>"JBG"=MID($C99,1,3)</formula>
    </cfRule>
  </conditionalFormatting>
  <conditionalFormatting sqref="C99:C105">
    <cfRule type="containsBlanks" dxfId="96" priority="52">
      <formula>LEN(TRIM(C99))=0</formula>
    </cfRule>
  </conditionalFormatting>
  <conditionalFormatting sqref="C107:C113">
    <cfRule type="expression" dxfId="95" priority="51">
      <formula>"JBG"=MID($C107,1,3)</formula>
    </cfRule>
  </conditionalFormatting>
  <conditionalFormatting sqref="C107:C113">
    <cfRule type="containsBlanks" dxfId="94" priority="50">
      <formula>LEN(TRIM(C107))=0</formula>
    </cfRule>
  </conditionalFormatting>
  <conditionalFormatting sqref="C115:C116">
    <cfRule type="expression" dxfId="93" priority="49">
      <formula>"JBG"=MID($C115,1,3)</formula>
    </cfRule>
  </conditionalFormatting>
  <conditionalFormatting sqref="C115:C116">
    <cfRule type="containsBlanks" dxfId="92" priority="48">
      <formula>LEN(TRIM(C115))=0</formula>
    </cfRule>
  </conditionalFormatting>
  <conditionalFormatting sqref="C118:C120 C122:C125 C127:C130">
    <cfRule type="expression" dxfId="91" priority="47">
      <formula>"JBG"=MID($C118,1,3)</formula>
    </cfRule>
  </conditionalFormatting>
  <conditionalFormatting sqref="C118:C120 C122:C125 C127:C130">
    <cfRule type="containsBlanks" dxfId="90" priority="46">
      <formula>LEN(TRIM(C118))=0</formula>
    </cfRule>
  </conditionalFormatting>
  <conditionalFormatting sqref="C132:C134">
    <cfRule type="expression" dxfId="89" priority="45">
      <formula>"JBG"=MID($C132,1,3)</formula>
    </cfRule>
  </conditionalFormatting>
  <conditionalFormatting sqref="C132:C134">
    <cfRule type="containsBlanks" dxfId="88" priority="44">
      <formula>LEN(TRIM(C132))=0</formula>
    </cfRule>
  </conditionalFormatting>
  <conditionalFormatting sqref="C136">
    <cfRule type="expression" dxfId="87" priority="43">
      <formula>"JBG"=MID($C136,1,3)</formula>
    </cfRule>
  </conditionalFormatting>
  <conditionalFormatting sqref="C136">
    <cfRule type="containsBlanks" dxfId="86" priority="42">
      <formula>LEN(TRIM(C136))=0</formula>
    </cfRule>
  </conditionalFormatting>
  <conditionalFormatting sqref="C138:C142">
    <cfRule type="expression" dxfId="85" priority="39">
      <formula>"JBG"=MID($C138,1,3)</formula>
    </cfRule>
  </conditionalFormatting>
  <conditionalFormatting sqref="C138:C142">
    <cfRule type="containsBlanks" dxfId="84" priority="38">
      <formula>LEN(TRIM(C138))=0</formula>
    </cfRule>
  </conditionalFormatting>
  <conditionalFormatting sqref="C144:C151">
    <cfRule type="expression" dxfId="83" priority="37">
      <formula>"JBG"=MID($C144,1,3)</formula>
    </cfRule>
  </conditionalFormatting>
  <conditionalFormatting sqref="C144:C151">
    <cfRule type="containsBlanks" dxfId="82" priority="36">
      <formula>LEN(TRIM(C144))=0</formula>
    </cfRule>
  </conditionalFormatting>
  <conditionalFormatting sqref="C153:C162">
    <cfRule type="containsBlanks" dxfId="81" priority="34">
      <formula>LEN(TRIM(C153))=0</formula>
    </cfRule>
  </conditionalFormatting>
  <conditionalFormatting sqref="C164:C170">
    <cfRule type="expression" dxfId="80" priority="33">
      <formula>"JBG"=MID($C164,1,3)</formula>
    </cfRule>
  </conditionalFormatting>
  <conditionalFormatting sqref="C164:C170">
    <cfRule type="containsBlanks" dxfId="79" priority="32">
      <formula>LEN(TRIM(C164))=0</formula>
    </cfRule>
  </conditionalFormatting>
  <conditionalFormatting sqref="C172:C176">
    <cfRule type="expression" dxfId="78" priority="31">
      <formula>"JBG"=MID($C172,1,3)</formula>
    </cfRule>
  </conditionalFormatting>
  <conditionalFormatting sqref="C172:C176">
    <cfRule type="containsBlanks" dxfId="77" priority="30">
      <formula>LEN(TRIM(C172))=0</formula>
    </cfRule>
  </conditionalFormatting>
  <conditionalFormatting sqref="C178:C183">
    <cfRule type="containsBlanks" dxfId="76" priority="26">
      <formula>LEN(TRIM(C178))=0</formula>
    </cfRule>
  </conditionalFormatting>
  <conditionalFormatting sqref="C185:C191">
    <cfRule type="expression" dxfId="75" priority="25">
      <formula>"JBG"=MID($C185,1,3)</formula>
    </cfRule>
  </conditionalFormatting>
  <conditionalFormatting sqref="C185:C191">
    <cfRule type="containsBlanks" dxfId="74" priority="24">
      <formula>LEN(TRIM(C185))=0</formula>
    </cfRule>
  </conditionalFormatting>
  <conditionalFormatting sqref="C193:C197">
    <cfRule type="expression" dxfId="73" priority="23">
      <formula>"JBG"=MID($C193,1,3)</formula>
    </cfRule>
  </conditionalFormatting>
  <conditionalFormatting sqref="C193:C197">
    <cfRule type="containsBlanks" dxfId="72" priority="22">
      <formula>LEN(TRIM(C193))=0</formula>
    </cfRule>
  </conditionalFormatting>
  <conditionalFormatting sqref="C199:C201 C203:C209 C211:C215 C217:C219">
    <cfRule type="expression" dxfId="71" priority="21">
      <formula>"JBG"=MID($C199,1,3)</formula>
    </cfRule>
  </conditionalFormatting>
  <conditionalFormatting sqref="C199:C201 C203:C209 C211:C215 C217:C219">
    <cfRule type="containsBlanks" dxfId="70" priority="20">
      <formula>LEN(TRIM(C199))=0</formula>
    </cfRule>
  </conditionalFormatting>
  <conditionalFormatting sqref="C221:C227">
    <cfRule type="expression" dxfId="69" priority="19">
      <formula>"JBG"=MID($C221,1,3)</formula>
    </cfRule>
  </conditionalFormatting>
  <conditionalFormatting sqref="C221:C227">
    <cfRule type="containsBlanks" dxfId="68" priority="18">
      <formula>LEN(TRIM(C221))=0</formula>
    </cfRule>
  </conditionalFormatting>
  <conditionalFormatting sqref="C229:C233">
    <cfRule type="expression" dxfId="67" priority="17">
      <formula>"JBG"=MID($C229,1,3)</formula>
    </cfRule>
  </conditionalFormatting>
  <conditionalFormatting sqref="C229:C233">
    <cfRule type="containsBlanks" dxfId="66" priority="16">
      <formula>LEN(TRIM(C229))=0</formula>
    </cfRule>
  </conditionalFormatting>
  <conditionalFormatting sqref="C235:C236 C238:C244">
    <cfRule type="expression" dxfId="65" priority="15">
      <formula>"JBG"=MID($C235,1,3)</formula>
    </cfRule>
  </conditionalFormatting>
  <conditionalFormatting sqref="C235:C236 C238:C244">
    <cfRule type="containsBlanks" dxfId="64" priority="14">
      <formula>LEN(TRIM(C235))=0</formula>
    </cfRule>
  </conditionalFormatting>
  <conditionalFormatting sqref="C250:C252 C246:C248 C260:C263">
    <cfRule type="expression" dxfId="63" priority="13">
      <formula>"JBG"=MID($C246,1,3)</formula>
    </cfRule>
  </conditionalFormatting>
  <conditionalFormatting sqref="C250:C252 C246:C248 C260:C263">
    <cfRule type="containsBlanks" dxfId="62" priority="12">
      <formula>LEN(TRIM(C246))=0</formula>
    </cfRule>
  </conditionalFormatting>
  <conditionalFormatting sqref="C257:C258 C254:C255">
    <cfRule type="expression" dxfId="61" priority="11">
      <formula>"JBG"=MID($C254,1,3)</formula>
    </cfRule>
  </conditionalFormatting>
  <conditionalFormatting sqref="C257:C258 C254:C255">
    <cfRule type="containsBlanks" dxfId="60" priority="10">
      <formula>LEN(TRIM(C254))=0</formula>
    </cfRule>
  </conditionalFormatting>
  <conditionalFormatting sqref="C272:C273 C265:C270 C275:C279 C281:C287">
    <cfRule type="expression" dxfId="59" priority="9">
      <formula>"JBG"=MID($C265,1,3)</formula>
    </cfRule>
  </conditionalFormatting>
  <conditionalFormatting sqref="C272:C273 C265:C270 C275:C279 C281:C287">
    <cfRule type="containsBlanks" dxfId="58" priority="8">
      <formula>LEN(TRIM(C265))=0</formula>
    </cfRule>
  </conditionalFormatting>
  <conditionalFormatting sqref="C289:C292 C294:C299 C301:C303 C305:C309">
    <cfRule type="expression" dxfId="57" priority="7">
      <formula>"JBG"=MID($C289,1,3)</formula>
    </cfRule>
  </conditionalFormatting>
  <conditionalFormatting sqref="C289:C292 C294:C299 C301:C303 C305:C309">
    <cfRule type="containsBlanks" dxfId="56" priority="6">
      <formula>LEN(TRIM(C289))=0</formula>
    </cfRule>
  </conditionalFormatting>
  <conditionalFormatting sqref="C311:C317">
    <cfRule type="expression" dxfId="55" priority="5">
      <formula>"JBG"=MID($C311,1,3)</formula>
    </cfRule>
  </conditionalFormatting>
  <conditionalFormatting sqref="C311:C317">
    <cfRule type="containsBlanks" dxfId="54" priority="4">
      <formula>LEN(TRIM(C311))=0</formula>
    </cfRule>
  </conditionalFormatting>
  <conditionalFormatting sqref="C96:C97">
    <cfRule type="expression" dxfId="53" priority="3">
      <formula>"JBG"=MID($C96,1,3)</formula>
    </cfRule>
  </conditionalFormatting>
  <conditionalFormatting sqref="C96:C97">
    <cfRule type="containsBlanks" dxfId="52" priority="2">
      <formula>LEN(TRIM(C96))=0</formula>
    </cfRule>
  </conditionalFormatting>
  <conditionalFormatting sqref="R97 U97:AA97">
    <cfRule type="containsErrors" dxfId="51" priority="307">
      <formula>ISERROR(R97)</formula>
    </cfRule>
    <cfRule type="expression" dxfId="50" priority="308">
      <formula>"JBG"=MID($C96,1,3)</formula>
    </cfRule>
  </conditionalFormatting>
  <conditionalFormatting sqref="R97 U97:AA97">
    <cfRule type="expression" dxfId="49" priority="638">
      <formula>"IBG"=MID($S96,1,3)</formula>
    </cfRule>
  </conditionalFormatting>
  <conditionalFormatting sqref="R96 U96:AA96">
    <cfRule type="containsErrors" dxfId="48" priority="655">
      <formula>ISERROR(R96)</formula>
    </cfRule>
    <cfRule type="expression" dxfId="47" priority="656">
      <formula>"JBG"=MID($C97,1,3)</formula>
    </cfRule>
  </conditionalFormatting>
  <conditionalFormatting sqref="R96 U96:AA96">
    <cfRule type="expression" dxfId="46" priority="660">
      <formula>"IBG"=MID($S97,1,3)</formula>
    </cfRule>
  </conditionalFormatting>
  <conditionalFormatting sqref="R69:AA69">
    <cfRule type="containsErrors" dxfId="45" priority="663">
      <formula>ISERROR(R69)</formula>
    </cfRule>
    <cfRule type="expression" dxfId="44" priority="664">
      <formula>"JBG"=MID($C68,1,3)</formula>
    </cfRule>
  </conditionalFormatting>
  <conditionalFormatting sqref="I68:Q68">
    <cfRule type="expression" dxfId="43" priority="716">
      <formula>OR("ASBIE"=$J68,"IBG"=MID($S69,1,3))</formula>
    </cfRule>
    <cfRule type="expression" dxfId="42" priority="717">
      <formula>OR("ASMA"=$J68,"MA"=$J68)</formula>
    </cfRule>
    <cfRule type="expression" dxfId="41" priority="718">
      <formula>AND("1.."=MID($E68,1,3),$E68&lt;&gt;$T69)</formula>
    </cfRule>
    <cfRule type="expression" dxfId="40" priority="719">
      <formula>OR("ASMA"=$J68,"MA"=$J68)</formula>
    </cfRule>
    <cfRule type="expression" dxfId="39" priority="720">
      <formula>ISNUMBER(SEARCH("deliver",$Q68))</formula>
    </cfRule>
    <cfRule type="expression" dxfId="38" priority="721">
      <formula>ISNUMBER(SEARCH("agreement",$Q68))</formula>
    </cfRule>
    <cfRule type="expression" dxfId="37" priority="722">
      <formula>ISNUMBER(SEARCH("settlement",$Q68))</formula>
    </cfRule>
  </conditionalFormatting>
  <conditionalFormatting sqref="R68:AA68">
    <cfRule type="containsErrors" dxfId="36" priority="735">
      <formula>ISERROR(R68)</formula>
    </cfRule>
    <cfRule type="expression" dxfId="35" priority="736">
      <formula>"JBG"=MID($C69,1,3)</formula>
    </cfRule>
  </conditionalFormatting>
  <conditionalFormatting sqref="I69:Q69">
    <cfRule type="expression" dxfId="34" priority="744">
      <formula>OR("ASBIE"=$J69,"IBG"=MID($S68,1,3))</formula>
    </cfRule>
    <cfRule type="expression" dxfId="33" priority="745">
      <formula>OR("ASMA"=$J69,"MA"=$J69)</formula>
    </cfRule>
    <cfRule type="expression" dxfId="32" priority="746">
      <formula>AND("1.."=MID($E69,1,3),$E69&lt;&gt;$T68)</formula>
    </cfRule>
    <cfRule type="expression" dxfId="31" priority="747">
      <formula>OR("ASMA"=$J69,"MA"=$J69)</formula>
    </cfRule>
    <cfRule type="expression" dxfId="30" priority="748">
      <formula>ISNUMBER(SEARCH("deliver",$Q69))</formula>
    </cfRule>
    <cfRule type="expression" dxfId="29" priority="749">
      <formula>ISNUMBER(SEARCH("agreement",$Q69))</formula>
    </cfRule>
    <cfRule type="expression" dxfId="28" priority="750">
      <formula>ISNUMBER(SEARCH("settlement",$Q69))</formula>
    </cfRule>
  </conditionalFormatting>
  <conditionalFormatting sqref="C1:C1048576">
    <cfRule type="duplicateValues" dxfId="27" priority="1"/>
  </conditionalFormatting>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04430-89C1-41E7-8F6D-842935D114E2}">
  <dimension ref="A1:V351"/>
  <sheetViews>
    <sheetView zoomScaleNormal="100" workbookViewId="0">
      <pane ySplit="1" topLeftCell="A2" activePane="bottomLeft" state="frozen"/>
      <selection activeCell="L1" sqref="L1"/>
      <selection pane="bottomLeft" sqref="A1:A1048576"/>
    </sheetView>
  </sheetViews>
  <sheetFormatPr defaultColWidth="11.42578125" defaultRowHeight="15.95" customHeight="1"/>
  <cols>
    <col min="1" max="1" width="9.85546875" style="8" bestFit="1" customWidth="1"/>
    <col min="2" max="2" width="5.85546875" style="8" customWidth="1"/>
    <col min="3" max="3" width="11" style="8" customWidth="1"/>
    <col min="4" max="4" width="7.28515625" style="6" customWidth="1"/>
    <col min="5" max="5" width="4.7109375" style="23" customWidth="1"/>
    <col min="6" max="6" width="44" style="52" customWidth="1"/>
    <col min="7" max="7" width="35.7109375" style="52" customWidth="1"/>
    <col min="8" max="8" width="13" style="6" customWidth="1"/>
    <col min="9" max="10" width="18.42578125" style="8" customWidth="1"/>
    <col min="11" max="12" width="11" style="8" customWidth="1"/>
    <col min="13" max="13" width="17.42578125" style="8" customWidth="1"/>
    <col min="14" max="14" width="7.42578125" style="8" customWidth="1"/>
    <col min="15" max="15" width="28.85546875" style="8" customWidth="1"/>
    <col min="16" max="16" width="9.140625" style="8" customWidth="1"/>
    <col min="17" max="17" width="62.7109375" style="8" customWidth="1"/>
    <col min="18" max="18" width="15" style="8" customWidth="1"/>
    <col min="19" max="19" width="80.42578125" style="8" customWidth="1"/>
    <col min="20" max="21" width="8" style="6" customWidth="1"/>
    <col min="22" max="22" width="51.140625" style="8" customWidth="1"/>
    <col min="23" max="16384" width="11.42578125" style="8"/>
  </cols>
  <sheetData>
    <row r="1" spans="1:22" s="6" customFormat="1" ht="67.5" customHeight="1">
      <c r="A1" s="5"/>
      <c r="B1" s="5" t="s">
        <v>2114</v>
      </c>
      <c r="C1" s="6" t="s">
        <v>1619</v>
      </c>
      <c r="D1" s="5" t="s">
        <v>2115</v>
      </c>
      <c r="E1" s="22" t="s">
        <v>2116</v>
      </c>
      <c r="F1" s="52" t="s">
        <v>1621</v>
      </c>
      <c r="G1" s="52" t="s">
        <v>2117</v>
      </c>
      <c r="H1" s="5" t="s">
        <v>2118</v>
      </c>
      <c r="I1" s="6" t="s">
        <v>2119</v>
      </c>
      <c r="J1" s="6" t="s">
        <v>2120</v>
      </c>
      <c r="K1" s="7" t="s">
        <v>2121</v>
      </c>
      <c r="L1" s="6" t="s">
        <v>2122</v>
      </c>
      <c r="M1" s="6" t="s">
        <v>2123</v>
      </c>
      <c r="N1" s="5" t="s">
        <v>2124</v>
      </c>
      <c r="O1" s="6" t="s">
        <v>2125</v>
      </c>
      <c r="P1" s="6" t="s">
        <v>2126</v>
      </c>
      <c r="Q1" s="5" t="s">
        <v>6922</v>
      </c>
      <c r="R1" s="6" t="s">
        <v>2127</v>
      </c>
      <c r="S1" s="6" t="s">
        <v>2128</v>
      </c>
      <c r="T1" s="5" t="s">
        <v>2129</v>
      </c>
      <c r="U1" s="5" t="s">
        <v>2130</v>
      </c>
      <c r="V1" s="29" t="s">
        <v>4308</v>
      </c>
    </row>
    <row r="2" spans="1:22" ht="15.95" customHeight="1">
      <c r="B2" s="8">
        <v>1000</v>
      </c>
      <c r="C2" s="8" t="s">
        <v>4844</v>
      </c>
      <c r="D2" s="6" t="s">
        <v>22</v>
      </c>
      <c r="E2" s="23">
        <v>0</v>
      </c>
      <c r="F2" s="8" t="s">
        <v>2131</v>
      </c>
      <c r="G2" s="8" t="s">
        <v>2132</v>
      </c>
      <c r="I2" s="8" t="s">
        <v>2133</v>
      </c>
      <c r="J2" s="8" t="s">
        <v>2134</v>
      </c>
      <c r="N2" s="8">
        <v>1000</v>
      </c>
      <c r="O2" s="8" t="s">
        <v>2135</v>
      </c>
      <c r="P2" s="8" t="s">
        <v>2136</v>
      </c>
      <c r="S2" s="8" t="s">
        <v>6378</v>
      </c>
      <c r="T2" s="6" t="s">
        <v>22</v>
      </c>
      <c r="U2" s="6" t="s">
        <v>22</v>
      </c>
    </row>
    <row r="3" spans="1:22" ht="15.95" customHeight="1">
      <c r="A3" s="8" t="str">
        <f>INDEX(core_japan!C:C,MATCH('JP PINT 1.0'!S3,core_japan!AA:AA,0),1)</f>
        <v>JBT-019</v>
      </c>
      <c r="B3" s="8">
        <v>1010</v>
      </c>
      <c r="C3" s="8" t="s">
        <v>1640</v>
      </c>
      <c r="D3" s="6" t="s">
        <v>22</v>
      </c>
      <c r="E3" s="23">
        <v>1</v>
      </c>
      <c r="F3" s="42" t="s">
        <v>1641</v>
      </c>
      <c r="G3" s="42" t="s">
        <v>2137</v>
      </c>
      <c r="H3" s="6" t="s">
        <v>2138</v>
      </c>
      <c r="I3" s="8" t="s">
        <v>1642</v>
      </c>
      <c r="J3" s="8" t="s">
        <v>2139</v>
      </c>
      <c r="L3" s="8" t="s">
        <v>2140</v>
      </c>
      <c r="M3" s="9" t="s">
        <v>2141</v>
      </c>
      <c r="N3" s="8">
        <v>1030</v>
      </c>
      <c r="O3" s="8" t="s">
        <v>2142</v>
      </c>
      <c r="P3" s="8" t="s">
        <v>2143</v>
      </c>
      <c r="Q3" s="8" t="s">
        <v>2144</v>
      </c>
      <c r="S3" s="8" t="s">
        <v>4926</v>
      </c>
      <c r="T3" s="6" t="s">
        <v>22</v>
      </c>
      <c r="U3" s="6" t="s">
        <v>22</v>
      </c>
      <c r="V3" s="8" t="str">
        <f>IF(ISERROR(MATCH('JP PINT 1.0'!C3,統合!J:J,0)),"",INDEX(統合!Z:Z,MATCH('JP PINT 1.0'!C3,統合!J:J,0),1))</f>
        <v>rsm:CIIHExchangedDocument/ram:ID</v>
      </c>
    </row>
    <row r="4" spans="1:22" ht="15.95" customHeight="1">
      <c r="A4" s="8" t="str">
        <f>INDEX(core_japan!C:C,MATCH('JP PINT 1.0'!S4,core_japan!AA:AA,0),1)</f>
        <v>JBT-022</v>
      </c>
      <c r="B4" s="8">
        <v>1020</v>
      </c>
      <c r="C4" s="8" t="s">
        <v>1649</v>
      </c>
      <c r="D4" s="6" t="s">
        <v>22</v>
      </c>
      <c r="E4" s="23">
        <v>1</v>
      </c>
      <c r="F4" s="42" t="s">
        <v>1650</v>
      </c>
      <c r="G4" s="42" t="s">
        <v>2145</v>
      </c>
      <c r="H4" s="6" t="s">
        <v>2146</v>
      </c>
      <c r="I4" s="8" t="s">
        <v>1651</v>
      </c>
      <c r="J4" s="8" t="s">
        <v>2147</v>
      </c>
      <c r="K4" s="8" t="s">
        <v>2148</v>
      </c>
      <c r="L4" s="8" t="s">
        <v>2149</v>
      </c>
      <c r="M4" s="10">
        <v>45223</v>
      </c>
      <c r="N4" s="8">
        <v>1040</v>
      </c>
      <c r="O4" s="8" t="s">
        <v>2150</v>
      </c>
      <c r="P4" s="8" t="s">
        <v>2151</v>
      </c>
      <c r="Q4" s="8" t="s">
        <v>2152</v>
      </c>
      <c r="S4" s="8" t="s">
        <v>4928</v>
      </c>
      <c r="T4" s="6" t="s">
        <v>22</v>
      </c>
      <c r="U4" s="6" t="s">
        <v>22</v>
      </c>
      <c r="V4" s="8" t="str">
        <f>IF(ISERROR(MATCH('JP PINT 1.0'!C4,統合!J:J,0)),"",INDEX(統合!Z:Z,MATCH('JP PINT 1.0'!C4,統合!J:J,0),1))</f>
        <v>rsm:CIIHExchangedDocument/ram:IssueDateTime</v>
      </c>
    </row>
    <row r="5" spans="1:22" ht="15.95" customHeight="1">
      <c r="A5" s="8" t="str">
        <f>INDEX(core_japan!C:C,MATCH('JP PINT 1.0'!S5,core_japan!AA:AA,0),1)</f>
        <v>JBT-023</v>
      </c>
      <c r="B5" s="8">
        <v>1030</v>
      </c>
      <c r="C5" s="62" t="s">
        <v>6896</v>
      </c>
      <c r="D5" s="6" t="s">
        <v>17</v>
      </c>
      <c r="E5" s="23">
        <v>1</v>
      </c>
      <c r="F5" s="42" t="s">
        <v>2153</v>
      </c>
      <c r="G5" s="42" t="s">
        <v>2154</v>
      </c>
      <c r="H5" s="6" t="s">
        <v>2155</v>
      </c>
      <c r="I5" s="8" t="s">
        <v>2156</v>
      </c>
      <c r="J5" s="8" t="s">
        <v>2157</v>
      </c>
      <c r="N5" s="8">
        <v>1050</v>
      </c>
      <c r="O5" s="8" t="s">
        <v>2158</v>
      </c>
      <c r="P5" s="8" t="s">
        <v>2159</v>
      </c>
      <c r="Q5" s="8" t="s">
        <v>2160</v>
      </c>
      <c r="S5" s="8" t="s">
        <v>6379</v>
      </c>
      <c r="T5" s="6" t="s">
        <v>17</v>
      </c>
      <c r="U5" s="6" t="s">
        <v>17</v>
      </c>
      <c r="V5" s="8" t="str">
        <f>IF(ISERROR(MATCH('JP PINT 1.0'!C5,統合!J:J,0)),"",INDEX(統合!Z:Z,MATCH('JP PINT 1.0'!C5,統合!J:J,0),1))</f>
        <v/>
      </c>
    </row>
    <row r="6" spans="1:22" ht="15.95" customHeight="1">
      <c r="A6" s="8" t="str">
        <f>INDEX(core_japan!C:C,MATCH('JP PINT 1.0'!S6,core_japan!AA:AA,0),1)</f>
        <v>JBT-021</v>
      </c>
      <c r="B6" s="8">
        <v>1040</v>
      </c>
      <c r="C6" s="8" t="s">
        <v>1645</v>
      </c>
      <c r="D6" s="6" t="s">
        <v>22</v>
      </c>
      <c r="E6" s="23">
        <v>1</v>
      </c>
      <c r="F6" s="42" t="s">
        <v>1646</v>
      </c>
      <c r="G6" s="42" t="s">
        <v>2161</v>
      </c>
      <c r="H6" s="6" t="s">
        <v>2162</v>
      </c>
      <c r="I6" s="8" t="s">
        <v>1647</v>
      </c>
      <c r="J6" s="8" t="s">
        <v>2163</v>
      </c>
      <c r="L6" s="8" t="s">
        <v>2164</v>
      </c>
      <c r="M6" s="8">
        <v>380</v>
      </c>
      <c r="N6" s="8">
        <v>1070</v>
      </c>
      <c r="O6" s="8" t="s">
        <v>2165</v>
      </c>
      <c r="P6" s="8" t="s">
        <v>2166</v>
      </c>
      <c r="Q6" s="8" t="s">
        <v>2167</v>
      </c>
      <c r="S6" s="8" t="s">
        <v>4927</v>
      </c>
      <c r="T6" s="6" t="s">
        <v>22</v>
      </c>
      <c r="U6" s="6" t="s">
        <v>17</v>
      </c>
      <c r="V6" s="8" t="str">
        <f>IF(ISERROR(MATCH('JP PINT 1.0'!C6,統合!J:J,0)),"",INDEX(統合!Z:Z,MATCH('JP PINT 1.0'!C6,統合!J:J,0),1))</f>
        <v>rsm:CIIHExchangedDocument/ram:TypeCode</v>
      </c>
    </row>
    <row r="7" spans="1:22" ht="15.95" customHeight="1">
      <c r="A7" s="8" t="str">
        <f>INDEX(core_japan!C:C,MATCH('JP PINT 1.0'!S7,core_japan!AA:AA,0),1)</f>
        <v>JBT-092</v>
      </c>
      <c r="B7" s="8">
        <v>1050</v>
      </c>
      <c r="C7" s="8" t="s">
        <v>1780</v>
      </c>
      <c r="D7" s="6" t="s">
        <v>22</v>
      </c>
      <c r="E7" s="23">
        <v>1</v>
      </c>
      <c r="F7" s="42" t="s">
        <v>1781</v>
      </c>
      <c r="G7" s="42" t="s">
        <v>2168</v>
      </c>
      <c r="H7" s="6" t="s">
        <v>2162</v>
      </c>
      <c r="I7" s="8" t="s">
        <v>2169</v>
      </c>
      <c r="J7" s="8" t="s">
        <v>2170</v>
      </c>
      <c r="K7" s="8" t="s">
        <v>2171</v>
      </c>
      <c r="L7" s="8" t="s">
        <v>2172</v>
      </c>
      <c r="M7" s="8" t="s">
        <v>2173</v>
      </c>
      <c r="N7" s="8">
        <v>1100</v>
      </c>
      <c r="O7" s="8" t="s">
        <v>2174</v>
      </c>
      <c r="P7" s="8" t="s">
        <v>2166</v>
      </c>
      <c r="Q7" s="8" t="s">
        <v>2175</v>
      </c>
      <c r="S7" s="8" t="s">
        <v>4975</v>
      </c>
      <c r="T7" s="6" t="s">
        <v>22</v>
      </c>
      <c r="U7" s="6" t="s">
        <v>17</v>
      </c>
      <c r="V7" s="8" t="str">
        <f>IF(ISERROR(MATCH('JP PINT 1.0'!C7,統合!J:J,0)),"",INDEX(統合!Z:Z,MATCH('JP PINT 1.0'!C7,統合!J:J,0),1))</f>
        <v>rsm:CIIHSupplyChainTradeTransaction/ram:ApplicableCIIHSupplyChainTradeSettlement/ram:InvoiceCurrencyCode</v>
      </c>
    </row>
    <row r="8" spans="1:22" ht="15.95" customHeight="1">
      <c r="A8" s="8" t="str">
        <f>INDEX(core_japan!C:C,MATCH('JP PINT 1.0'!S8,core_japan!AA:AA,0),1)</f>
        <v>JBT-091</v>
      </c>
      <c r="B8" s="8">
        <v>1060</v>
      </c>
      <c r="C8" s="8" t="s">
        <v>1776</v>
      </c>
      <c r="D8" s="6" t="s">
        <v>17</v>
      </c>
      <c r="E8" s="23">
        <v>1</v>
      </c>
      <c r="F8" s="42" t="s">
        <v>1777</v>
      </c>
      <c r="G8" s="42" t="s">
        <v>2176</v>
      </c>
      <c r="H8" s="6" t="s">
        <v>2162</v>
      </c>
      <c r="I8" s="8" t="s">
        <v>1778</v>
      </c>
      <c r="J8" s="8" t="s">
        <v>2177</v>
      </c>
      <c r="K8" s="8" t="s">
        <v>2171</v>
      </c>
      <c r="L8" s="8" t="s">
        <v>2172</v>
      </c>
      <c r="N8" s="8">
        <v>1110</v>
      </c>
      <c r="O8" s="8" t="s">
        <v>2178</v>
      </c>
      <c r="P8" s="8" t="s">
        <v>2166</v>
      </c>
      <c r="Q8" s="8" t="s">
        <v>2179</v>
      </c>
      <c r="S8" s="8" t="s">
        <v>4974</v>
      </c>
      <c r="T8" s="6" t="s">
        <v>17</v>
      </c>
      <c r="U8" s="6" t="s">
        <v>17</v>
      </c>
      <c r="V8" s="8" t="str">
        <f>IF(ISERROR(MATCH('JP PINT 1.0'!C8,統合!J:J,0)),"",INDEX(統合!Z:Z,MATCH('JP PINT 1.0'!C8,統合!J:J,0),1))</f>
        <v>rsm:CIIHSupplyChainTradeTransaction/ram:ApplicableCIIHSupplyChainTradeSettlement/ram:TaxCurrencyCode</v>
      </c>
    </row>
    <row r="9" spans="1:22" ht="15.95" customHeight="1">
      <c r="A9" s="8" t="str">
        <f>INDEX(core_japan!C:C,MATCH('JP PINT 1.0'!S9,core_japan!AA:AA,0),1)</f>
        <v>JBT-015</v>
      </c>
      <c r="B9" s="8">
        <v>1070</v>
      </c>
      <c r="C9" s="8" t="s">
        <v>3900</v>
      </c>
      <c r="D9" s="6" t="s">
        <v>17</v>
      </c>
      <c r="E9" s="23">
        <v>1</v>
      </c>
      <c r="F9" s="42" t="s">
        <v>2180</v>
      </c>
      <c r="G9" s="42" t="s">
        <v>2181</v>
      </c>
      <c r="H9" s="6" t="s">
        <v>2146</v>
      </c>
      <c r="I9" s="8" t="s">
        <v>2182</v>
      </c>
      <c r="K9" s="11" t="s">
        <v>2183</v>
      </c>
      <c r="L9" s="8" t="s">
        <v>2149</v>
      </c>
      <c r="N9" s="8">
        <v>1090</v>
      </c>
      <c r="O9" s="8" t="s">
        <v>2184</v>
      </c>
      <c r="P9" s="8" t="s">
        <v>2151</v>
      </c>
      <c r="Q9" s="8" t="s">
        <v>2185</v>
      </c>
      <c r="S9" s="8" t="s">
        <v>6380</v>
      </c>
      <c r="T9" s="6" t="s">
        <v>17</v>
      </c>
      <c r="U9" s="6" t="s">
        <v>17</v>
      </c>
      <c r="V9" s="8" t="str">
        <f>IF(ISERROR(MATCH('JP PINT 1.0'!C9,統合!J:J,0)),"",INDEX(統合!Z:Z,MATCH('JP PINT 1.0'!C9,統合!J:J,0),1))</f>
        <v/>
      </c>
    </row>
    <row r="10" spans="1:22" ht="15.95" customHeight="1">
      <c r="A10" s="8" t="str">
        <f>INDEX(core_japan!C:C,MATCH('JP PINT 1.0'!S10,core_japan!AA:AA,0),1)</f>
        <v>JBT-016</v>
      </c>
      <c r="B10" s="8">
        <v>1080</v>
      </c>
      <c r="C10" s="8" t="s">
        <v>3905</v>
      </c>
      <c r="D10" s="6" t="s">
        <v>17</v>
      </c>
      <c r="E10" s="23">
        <v>1</v>
      </c>
      <c r="F10" s="42" t="s">
        <v>2186</v>
      </c>
      <c r="G10" s="42" t="s">
        <v>2187</v>
      </c>
      <c r="H10" s="6" t="s">
        <v>2162</v>
      </c>
      <c r="I10" s="8" t="s">
        <v>2188</v>
      </c>
      <c r="J10" s="8" t="s">
        <v>2189</v>
      </c>
      <c r="K10" s="11" t="s">
        <v>2190</v>
      </c>
      <c r="L10" s="11" t="s">
        <v>2191</v>
      </c>
      <c r="N10" s="8">
        <v>1170</v>
      </c>
      <c r="O10" s="8" t="s">
        <v>2192</v>
      </c>
      <c r="P10" s="8" t="s">
        <v>2166</v>
      </c>
      <c r="Q10" s="8" t="s">
        <v>2193</v>
      </c>
      <c r="S10" s="8" t="s">
        <v>6381</v>
      </c>
      <c r="T10" s="6" t="s">
        <v>17</v>
      </c>
      <c r="U10" s="6" t="s">
        <v>71</v>
      </c>
      <c r="V10" s="8" t="str">
        <f>IF(ISERROR(MATCH('JP PINT 1.0'!C10,統合!J:J,0)),"",INDEX(統合!Z:Z,MATCH('JP PINT 1.0'!C10,統合!J:J,0),1))</f>
        <v/>
      </c>
    </row>
    <row r="11" spans="1:22" ht="15.95" customHeight="1">
      <c r="A11" s="8" t="str">
        <f>INDEX(core_japan!C:C,MATCH('JP PINT 1.0'!S11,core_japan!AA:AA,0),1)</f>
        <v>JBT-017</v>
      </c>
      <c r="B11" s="8">
        <v>1090</v>
      </c>
      <c r="C11" s="8" t="s">
        <v>3908</v>
      </c>
      <c r="D11" s="6" t="s">
        <v>17</v>
      </c>
      <c r="E11" s="23">
        <v>1</v>
      </c>
      <c r="F11" s="42" t="s">
        <v>2194</v>
      </c>
      <c r="G11" s="42" t="s">
        <v>848</v>
      </c>
      <c r="H11" s="6" t="s">
        <v>2146</v>
      </c>
      <c r="I11" s="8" t="s">
        <v>2195</v>
      </c>
      <c r="J11" s="8" t="s">
        <v>2196</v>
      </c>
      <c r="K11" s="8" t="s">
        <v>2148</v>
      </c>
      <c r="L11" s="8" t="s">
        <v>2149</v>
      </c>
      <c r="M11" s="10">
        <v>45250</v>
      </c>
      <c r="N11" s="8">
        <v>1060</v>
      </c>
      <c r="O11" s="8" t="s">
        <v>2197</v>
      </c>
      <c r="P11" s="8" t="s">
        <v>2151</v>
      </c>
      <c r="Q11" s="8" t="s">
        <v>2198</v>
      </c>
      <c r="S11" s="8" t="s">
        <v>6382</v>
      </c>
      <c r="T11" s="6" t="s">
        <v>17</v>
      </c>
      <c r="U11" s="6" t="s">
        <v>17</v>
      </c>
      <c r="V11" s="8" t="str">
        <f>IF(ISERROR(MATCH('JP PINT 1.0'!C11,統合!J:J,0)),"",INDEX(統合!Z:Z,MATCH('JP PINT 1.0'!C11,統合!J:J,0),1))</f>
        <v/>
      </c>
    </row>
    <row r="12" spans="1:22" ht="15.95" customHeight="1">
      <c r="A12" s="8" t="str">
        <f>INDEX(core_japan!C:C,MATCH('JP PINT 1.0'!S12,core_japan!AA:AA,0),1)</f>
        <v>JBT-018</v>
      </c>
      <c r="B12" s="8">
        <v>1100</v>
      </c>
      <c r="C12" s="8" t="s">
        <v>3912</v>
      </c>
      <c r="D12" s="6" t="s">
        <v>17</v>
      </c>
      <c r="E12" s="23">
        <v>1</v>
      </c>
      <c r="F12" s="42" t="s">
        <v>2199</v>
      </c>
      <c r="G12" s="42" t="s">
        <v>2200</v>
      </c>
      <c r="H12" s="6" t="s">
        <v>2201</v>
      </c>
      <c r="I12" s="8" t="s">
        <v>2202</v>
      </c>
      <c r="J12" s="8" t="s">
        <v>2203</v>
      </c>
      <c r="K12" s="8" t="s">
        <v>2204</v>
      </c>
      <c r="L12" s="8" t="s">
        <v>2205</v>
      </c>
      <c r="M12" s="8" t="s">
        <v>2206</v>
      </c>
      <c r="N12" s="8">
        <v>1130</v>
      </c>
      <c r="O12" s="8" t="s">
        <v>2207</v>
      </c>
      <c r="P12" s="8" t="s">
        <v>2208</v>
      </c>
      <c r="Q12" s="8" t="s">
        <v>2209</v>
      </c>
      <c r="S12" s="8" t="s">
        <v>6383</v>
      </c>
      <c r="T12" s="6" t="s">
        <v>17</v>
      </c>
      <c r="U12" s="6" t="s">
        <v>17</v>
      </c>
      <c r="V12" s="8" t="str">
        <f>IF(ISERROR(MATCH('JP PINT 1.0'!C12,統合!J:J,0)),"",INDEX(統合!Z:Z,MATCH('JP PINT 1.0'!C12,統合!J:J,0),1))</f>
        <v/>
      </c>
    </row>
    <row r="13" spans="1:22" ht="15.95" customHeight="1">
      <c r="A13" s="8" t="str">
        <f>INDEX(core_japan!C:C,MATCH('JP PINT 1.0'!S13,core_japan!AA:AA,0),1)</f>
        <v>JBT-089</v>
      </c>
      <c r="B13" s="8">
        <v>1110</v>
      </c>
      <c r="C13" s="8" t="s">
        <v>1771</v>
      </c>
      <c r="D13" s="6" t="s">
        <v>17</v>
      </c>
      <c r="E13" s="23">
        <v>1</v>
      </c>
      <c r="F13" s="42" t="s">
        <v>1772</v>
      </c>
      <c r="G13" s="42" t="s">
        <v>2210</v>
      </c>
      <c r="H13" s="6" t="s">
        <v>2211</v>
      </c>
      <c r="I13" s="8" t="s">
        <v>1773</v>
      </c>
      <c r="J13" s="8" t="s">
        <v>686</v>
      </c>
      <c r="L13" s="8" t="s">
        <v>2212</v>
      </c>
      <c r="N13" s="8">
        <v>1460</v>
      </c>
      <c r="O13" s="8" t="s">
        <v>2142</v>
      </c>
      <c r="P13" s="8" t="s">
        <v>2143</v>
      </c>
      <c r="Q13" s="8" t="s">
        <v>2213</v>
      </c>
      <c r="S13" s="8" t="s">
        <v>4973</v>
      </c>
      <c r="T13" s="6" t="s">
        <v>22</v>
      </c>
      <c r="U13" s="6" t="s">
        <v>22</v>
      </c>
      <c r="V13" s="8" t="str">
        <f>IF(ISERROR(MATCH('JP PINT 1.0'!C13,統合!J:J,0)),"",INDEX(統合!Z:Z,MATCH('JP PINT 1.0'!C13,統合!J:J,0),1))</f>
        <v>rsm:CIIHSupplyChainTradeTransaction/ram:ApplicableCIIHSupplyChainTradeAgreement/ram:SpecifiedProcuringProject/ram:ID</v>
      </c>
    </row>
    <row r="14" spans="1:22" ht="15.95" customHeight="1">
      <c r="A14" s="8" t="e">
        <f>INDEX(core_japan!C:C,MATCH('JP PINT 1.0'!S14,core_japan!AA:AA,0),1)</f>
        <v>#N/A</v>
      </c>
      <c r="B14" s="8">
        <v>1120</v>
      </c>
      <c r="C14" s="8" t="s">
        <v>1944</v>
      </c>
      <c r="D14" s="6" t="s">
        <v>17</v>
      </c>
      <c r="E14" s="23">
        <v>1</v>
      </c>
      <c r="F14" s="42" t="s">
        <v>1945</v>
      </c>
      <c r="G14" s="42" t="s">
        <v>2214</v>
      </c>
      <c r="H14" s="6" t="s">
        <v>2211</v>
      </c>
      <c r="I14" s="8" t="s">
        <v>1946</v>
      </c>
      <c r="J14" s="8" t="s">
        <v>2215</v>
      </c>
      <c r="N14" s="8">
        <v>1320</v>
      </c>
      <c r="O14" s="8" t="s">
        <v>2142</v>
      </c>
      <c r="P14" s="8" t="s">
        <v>2143</v>
      </c>
      <c r="Q14" s="8" t="s">
        <v>2216</v>
      </c>
      <c r="S14" s="8" t="s">
        <v>5028</v>
      </c>
      <c r="T14" s="6" t="s">
        <v>22</v>
      </c>
      <c r="U14" s="6" t="s">
        <v>22</v>
      </c>
      <c r="V14" s="8" t="str">
        <f>IF(ISERROR(MATCH('JP PINT 1.0'!C14,統合!J:J,0)),"",INDEX(統合!Z:Z,MATCH('JP PINT 1.0'!C14,統合!J:J,0),1))</f>
        <v/>
      </c>
    </row>
    <row r="15" spans="1:22" ht="15.95" customHeight="1">
      <c r="A15" s="8" t="e">
        <f>INDEX(core_japan!C:C,MATCH('JP PINT 1.0'!S15,core_japan!AA:AA,0),1)</f>
        <v>#N/A</v>
      </c>
      <c r="B15" s="8">
        <v>1130</v>
      </c>
      <c r="C15" s="8" t="s">
        <v>1940</v>
      </c>
      <c r="D15" s="6" t="s">
        <v>17</v>
      </c>
      <c r="E15" s="23">
        <v>1</v>
      </c>
      <c r="F15" s="42" t="s">
        <v>1941</v>
      </c>
      <c r="G15" s="42" t="s">
        <v>2217</v>
      </c>
      <c r="H15" s="6" t="s">
        <v>2211</v>
      </c>
      <c r="I15" s="8" t="s">
        <v>2218</v>
      </c>
      <c r="J15" s="8" t="s">
        <v>2219</v>
      </c>
      <c r="K15" s="11" t="s">
        <v>2220</v>
      </c>
      <c r="L15" s="8" t="s">
        <v>2221</v>
      </c>
      <c r="M15" s="8" t="s">
        <v>2222</v>
      </c>
      <c r="N15" s="8">
        <v>1190</v>
      </c>
      <c r="O15" s="8" t="s">
        <v>2142</v>
      </c>
      <c r="P15" s="8" t="s">
        <v>2143</v>
      </c>
      <c r="Q15" s="8" t="s">
        <v>2223</v>
      </c>
      <c r="S15" s="8" t="s">
        <v>5027</v>
      </c>
      <c r="T15" s="6" t="s">
        <v>22</v>
      </c>
      <c r="U15" s="6" t="s">
        <v>22</v>
      </c>
      <c r="V15" s="8" t="str">
        <f>IF(ISERROR(MATCH('JP PINT 1.0'!C15,統合!J:J,0)),"",INDEX(統合!Z:Z,MATCH('JP PINT 1.0'!C15,統合!J:J,0),1))</f>
        <v/>
      </c>
    </row>
    <row r="16" spans="1:22" ht="15.95" customHeight="1">
      <c r="A16" s="8" t="e">
        <f>INDEX(core_japan!C:C,MATCH('JP PINT 1.0'!S16,core_japan!AA:AA,0),1)</f>
        <v>#N/A</v>
      </c>
      <c r="B16" s="8">
        <v>1140</v>
      </c>
      <c r="C16" s="8" t="s">
        <v>1935</v>
      </c>
      <c r="D16" s="6" t="s">
        <v>17</v>
      </c>
      <c r="E16" s="23">
        <v>1</v>
      </c>
      <c r="F16" s="42" t="s">
        <v>1936</v>
      </c>
      <c r="G16" s="42" t="s">
        <v>2224</v>
      </c>
      <c r="H16" s="6" t="s">
        <v>2211</v>
      </c>
      <c r="I16" s="8" t="s">
        <v>1937</v>
      </c>
      <c r="J16" s="8" t="s">
        <v>2225</v>
      </c>
      <c r="K16" s="11" t="s">
        <v>2226</v>
      </c>
      <c r="L16" s="8" t="s">
        <v>2227</v>
      </c>
      <c r="M16" s="8" t="s">
        <v>2228</v>
      </c>
      <c r="N16" s="8">
        <v>1200</v>
      </c>
      <c r="O16" s="8" t="s">
        <v>2229</v>
      </c>
      <c r="P16" s="8" t="s">
        <v>2143</v>
      </c>
      <c r="Q16" s="8" t="s">
        <v>2230</v>
      </c>
      <c r="S16" s="8" t="s">
        <v>5026</v>
      </c>
      <c r="T16" s="6" t="s">
        <v>17</v>
      </c>
      <c r="U16" s="6" t="s">
        <v>17</v>
      </c>
      <c r="V16" s="8" t="str">
        <f>IF(ISERROR(MATCH('JP PINT 1.0'!C16,統合!J:J,0)),"",INDEX(統合!Z:Z,MATCH('JP PINT 1.0'!C16,統合!J:J,0),1))</f>
        <v/>
      </c>
    </row>
    <row r="17" spans="1:22" ht="15.95" customHeight="1">
      <c r="A17" s="8" t="str">
        <f>INDEX(core_japan!C:C,MATCH('JP PINT 1.0'!S17,core_japan!AA:AA,0),1)</f>
        <v>JBT-281</v>
      </c>
      <c r="B17" s="8">
        <v>1150</v>
      </c>
      <c r="C17" s="8" t="s">
        <v>3921</v>
      </c>
      <c r="D17" s="6" t="s">
        <v>17</v>
      </c>
      <c r="E17" s="23">
        <v>1</v>
      </c>
      <c r="F17" s="42" t="s">
        <v>2231</v>
      </c>
      <c r="G17" s="42" t="s">
        <v>2232</v>
      </c>
      <c r="H17" s="6" t="s">
        <v>2211</v>
      </c>
      <c r="I17" s="8" t="s">
        <v>2233</v>
      </c>
      <c r="J17" s="8" t="s">
        <v>2234</v>
      </c>
      <c r="N17" s="8">
        <v>1280</v>
      </c>
      <c r="O17" s="8" t="s">
        <v>2142</v>
      </c>
      <c r="P17" s="8" t="s">
        <v>2143</v>
      </c>
      <c r="Q17" s="8" t="s">
        <v>2235</v>
      </c>
      <c r="S17" s="8" t="s">
        <v>6384</v>
      </c>
      <c r="T17" s="6" t="s">
        <v>22</v>
      </c>
      <c r="U17" s="6" t="s">
        <v>22</v>
      </c>
      <c r="V17" s="8" t="str">
        <f>IF(ISERROR(MATCH('JP PINT 1.0'!C17,統合!J:J,0)),"",INDEX(統合!Z:Z,MATCH('JP PINT 1.0'!C17,統合!J:J,0),1))</f>
        <v/>
      </c>
    </row>
    <row r="18" spans="1:22" ht="15.95" customHeight="1">
      <c r="A18" s="8" t="str">
        <f>INDEX(core_japan!C:C,MATCH('JP PINT 1.0'!S18,core_japan!AA:AA,0),1)</f>
        <v>JBG-49</v>
      </c>
      <c r="B18" s="8">
        <v>1160</v>
      </c>
      <c r="C18" s="8" t="s">
        <v>1972</v>
      </c>
      <c r="D18" s="6" t="s">
        <v>17</v>
      </c>
      <c r="E18" s="23">
        <v>1</v>
      </c>
      <c r="F18" s="42" t="s">
        <v>1973</v>
      </c>
      <c r="G18" s="42" t="s">
        <v>2236</v>
      </c>
      <c r="H18" s="6" t="s">
        <v>2211</v>
      </c>
      <c r="I18" s="8" t="s">
        <v>1974</v>
      </c>
      <c r="J18" s="8" t="s">
        <v>2237</v>
      </c>
      <c r="N18" s="8">
        <v>1260</v>
      </c>
      <c r="O18" s="8" t="s">
        <v>2142</v>
      </c>
      <c r="P18" s="8" t="s">
        <v>2143</v>
      </c>
      <c r="Q18" s="8" t="s">
        <v>2238</v>
      </c>
      <c r="S18" s="8" t="s">
        <v>5029</v>
      </c>
      <c r="T18" s="6" t="s">
        <v>22</v>
      </c>
      <c r="U18" s="6" t="s">
        <v>22</v>
      </c>
      <c r="V18" s="8" t="str">
        <f>IF(ISERROR(MATCH('JP PINT 1.0'!C18,統合!J:J,0)),"",INDEX(統合!Z:Z,MATCH('JP PINT 1.0'!C18,統合!J:J,0),1))</f>
        <v/>
      </c>
    </row>
    <row r="19" spans="1:22" ht="15.95" customHeight="1">
      <c r="A19" s="8" t="str">
        <f>INDEX(core_japan!C:C,MATCH('JP PINT 1.0'!S19,core_japan!AA:AA,0),1)</f>
        <v>JBT-282</v>
      </c>
      <c r="B19" s="8">
        <v>1170</v>
      </c>
      <c r="C19" s="8" t="s">
        <v>3924</v>
      </c>
      <c r="D19" s="6" t="s">
        <v>17</v>
      </c>
      <c r="E19" s="23">
        <v>1</v>
      </c>
      <c r="F19" s="42" t="s">
        <v>2239</v>
      </c>
      <c r="G19" s="42" t="s">
        <v>2240</v>
      </c>
      <c r="H19" s="6" t="s">
        <v>2211</v>
      </c>
      <c r="I19" s="8" t="s">
        <v>2241</v>
      </c>
      <c r="J19" s="8" t="s">
        <v>2242</v>
      </c>
      <c r="N19" s="8">
        <v>1300</v>
      </c>
      <c r="O19" s="8" t="s">
        <v>2142</v>
      </c>
      <c r="P19" s="8" t="s">
        <v>2143</v>
      </c>
      <c r="Q19" s="8" t="s">
        <v>2243</v>
      </c>
      <c r="S19" s="8" t="s">
        <v>6385</v>
      </c>
      <c r="T19" s="6" t="s">
        <v>22</v>
      </c>
      <c r="U19" s="6" t="s">
        <v>22</v>
      </c>
      <c r="V19" s="8" t="str">
        <f>IF(ISERROR(MATCH('JP PINT 1.0'!C19,統合!J:J,0)),"",INDEX(統合!Z:Z,MATCH('JP PINT 1.0'!C19,統合!J:J,0),1))</f>
        <v/>
      </c>
    </row>
    <row r="20" spans="1:22" ht="15.95" customHeight="1">
      <c r="A20" s="8" t="str">
        <f>INDEX(core_japan!C:C,MATCH('JP PINT 1.0'!S20,core_japan!AA:AA,0),1)</f>
        <v>JBT-284</v>
      </c>
      <c r="B20" s="8">
        <v>1180</v>
      </c>
      <c r="C20" s="8" t="s">
        <v>3928</v>
      </c>
      <c r="D20" s="6" t="s">
        <v>17</v>
      </c>
      <c r="E20" s="23">
        <v>1</v>
      </c>
      <c r="F20" s="42" t="s">
        <v>2244</v>
      </c>
      <c r="G20" s="42" t="s">
        <v>2245</v>
      </c>
      <c r="H20" s="6" t="s">
        <v>2138</v>
      </c>
      <c r="I20" s="8" t="s">
        <v>2246</v>
      </c>
      <c r="J20" s="8" t="s">
        <v>2247</v>
      </c>
      <c r="N20" s="8">
        <v>1340</v>
      </c>
      <c r="O20" s="8" t="s">
        <v>2142</v>
      </c>
      <c r="P20" s="8" t="s">
        <v>2143</v>
      </c>
      <c r="Q20" s="8" t="s">
        <v>2248</v>
      </c>
      <c r="S20" s="8" t="s">
        <v>6386</v>
      </c>
      <c r="T20" s="6" t="s">
        <v>22</v>
      </c>
      <c r="U20" s="6" t="s">
        <v>22</v>
      </c>
      <c r="V20" s="8" t="str">
        <f>IF(ISERROR(MATCH('JP PINT 1.0'!C20,統合!J:J,0)),"",INDEX(統合!Z:Z,MATCH('JP PINT 1.0'!C20,統合!J:J,0),1))</f>
        <v/>
      </c>
    </row>
    <row r="21" spans="1:22" ht="15.95" customHeight="1">
      <c r="A21" s="8" t="str">
        <f>INDEX(core_japan!C:C,MATCH('JP PINT 1.0'!S21,core_japan!AA:AA,0),1)</f>
        <v>JBT-285-1</v>
      </c>
      <c r="B21" s="8">
        <v>1190</v>
      </c>
      <c r="C21" s="8" t="s">
        <v>4809</v>
      </c>
      <c r="D21" s="6" t="s">
        <v>17</v>
      </c>
      <c r="E21" s="23">
        <v>1</v>
      </c>
      <c r="F21" s="42" t="s">
        <v>2249</v>
      </c>
      <c r="G21" s="42" t="s">
        <v>2250</v>
      </c>
      <c r="H21" s="6" t="s">
        <v>2162</v>
      </c>
      <c r="I21" s="8" t="s">
        <v>2251</v>
      </c>
      <c r="J21" s="8" t="s">
        <v>2252</v>
      </c>
      <c r="N21" s="8">
        <v>1350</v>
      </c>
      <c r="O21" s="8" t="s">
        <v>2253</v>
      </c>
      <c r="P21" s="8" t="s">
        <v>2254</v>
      </c>
      <c r="Q21" s="8" t="s">
        <v>2255</v>
      </c>
      <c r="S21" s="8" t="s">
        <v>6387</v>
      </c>
      <c r="T21" s="6" t="s">
        <v>17</v>
      </c>
      <c r="U21" s="6" t="s">
        <v>17</v>
      </c>
      <c r="V21" s="8" t="str">
        <f>IF(ISERROR(MATCH('JP PINT 1.0'!C21,統合!J:J,0)),"",INDEX(統合!Z:Z,MATCH('JP PINT 1.0'!C21,統合!J:J,0),1))</f>
        <v/>
      </c>
    </row>
    <row r="22" spans="1:22" ht="15.95" customHeight="1">
      <c r="A22" s="8" t="str">
        <f>INDEX(core_japan!C:C,MATCH('JP PINT 1.0'!S22,core_japan!AA:AA,0),1)</f>
        <v>JBT-352</v>
      </c>
      <c r="B22" s="8">
        <v>1200</v>
      </c>
      <c r="C22" s="8" t="s">
        <v>3936</v>
      </c>
      <c r="D22" s="6" t="s">
        <v>17</v>
      </c>
      <c r="E22" s="23">
        <v>1</v>
      </c>
      <c r="F22" s="42" t="s">
        <v>2256</v>
      </c>
      <c r="G22" s="42" t="s">
        <v>2257</v>
      </c>
      <c r="H22" s="6" t="s">
        <v>2201</v>
      </c>
      <c r="I22" s="8" t="s">
        <v>2258</v>
      </c>
      <c r="J22" s="8" t="s">
        <v>2259</v>
      </c>
      <c r="M22" s="8" t="s">
        <v>2260</v>
      </c>
      <c r="N22" s="8">
        <v>1120</v>
      </c>
      <c r="O22" s="8" t="s">
        <v>2261</v>
      </c>
      <c r="P22" s="8" t="s">
        <v>2208</v>
      </c>
      <c r="Q22" s="62" t="s">
        <v>6935</v>
      </c>
      <c r="S22" s="8" t="s">
        <v>6388</v>
      </c>
      <c r="T22" s="6" t="s">
        <v>17</v>
      </c>
      <c r="U22" s="6" t="s">
        <v>17</v>
      </c>
      <c r="V22" s="8" t="str">
        <f>IF(ISERROR(MATCH('JP PINT 1.0'!C22,統合!J:J,0)),"",INDEX(統合!Z:Z,MATCH('JP PINT 1.0'!C22,統合!J:J,0),1))</f>
        <v/>
      </c>
    </row>
    <row r="23" spans="1:22" ht="15.95" customHeight="1">
      <c r="A23" s="8" t="str">
        <f>INDEX(core_japan!C:C,MATCH('JP PINT 1.0'!S23,core_japan!AA:AA,0),1)</f>
        <v>JBG-36</v>
      </c>
      <c r="B23" s="8">
        <v>1210</v>
      </c>
      <c r="C23" s="8" t="s">
        <v>1871</v>
      </c>
      <c r="D23" s="6" t="s">
        <v>71</v>
      </c>
      <c r="E23" s="23">
        <v>1</v>
      </c>
      <c r="F23" s="42" t="s">
        <v>1872</v>
      </c>
      <c r="G23" s="42" t="s">
        <v>2262</v>
      </c>
      <c r="I23" s="8" t="s">
        <v>1873</v>
      </c>
      <c r="J23" s="8" t="s">
        <v>2263</v>
      </c>
      <c r="N23" s="8">
        <v>2920</v>
      </c>
      <c r="O23" s="8" t="s">
        <v>2264</v>
      </c>
      <c r="P23" s="8" t="s">
        <v>2265</v>
      </c>
      <c r="Q23" s="8" t="s">
        <v>2266</v>
      </c>
      <c r="S23" s="8" t="s">
        <v>5013</v>
      </c>
      <c r="T23" s="6" t="s">
        <v>71</v>
      </c>
      <c r="U23" s="6" t="s">
        <v>71</v>
      </c>
      <c r="V23" s="8" t="str">
        <f>IF(ISERROR(MATCH('JP PINT 1.0'!C23,統合!J:J,0)),"",INDEX(統合!Z:Z,MATCH('JP PINT 1.0'!C23,統合!J:J,0),1))</f>
        <v>rsm:CIIHSupplyChainTradeTransaction/ram:ApplicableCIIHSupplyChainTradeSettlement/ram:SpecifiedCITradePaymentTerms</v>
      </c>
    </row>
    <row r="24" spans="1:22" ht="15.95" customHeight="1">
      <c r="A24" s="8" t="str">
        <f>INDEX(core_japan!C:C,MATCH('JP PINT 1.0'!S24,core_japan!AA:AA,0),1)</f>
        <v>JBT-215</v>
      </c>
      <c r="B24" s="8">
        <v>1220</v>
      </c>
      <c r="C24" s="8" t="s">
        <v>4810</v>
      </c>
      <c r="D24" s="6" t="s">
        <v>17</v>
      </c>
      <c r="E24" s="23">
        <v>2</v>
      </c>
      <c r="F24" s="43" t="s">
        <v>2267</v>
      </c>
      <c r="G24" s="43" t="s">
        <v>2268</v>
      </c>
      <c r="H24" s="6" t="s">
        <v>2138</v>
      </c>
      <c r="I24" s="8" t="s">
        <v>2269</v>
      </c>
      <c r="J24" s="8" t="s">
        <v>2270</v>
      </c>
      <c r="N24" s="8">
        <v>2930</v>
      </c>
      <c r="O24" s="8" t="s">
        <v>2271</v>
      </c>
      <c r="P24" s="8" t="s">
        <v>2143</v>
      </c>
      <c r="Q24" s="8" t="s">
        <v>2272</v>
      </c>
      <c r="S24" s="8" t="s">
        <v>6389</v>
      </c>
      <c r="T24" s="6" t="s">
        <v>17</v>
      </c>
      <c r="U24" s="6" t="s">
        <v>71</v>
      </c>
      <c r="V24" s="8" t="str">
        <f>IF(ISERROR(MATCH('JP PINT 1.0'!C24,統合!J:J,0)),"",INDEX(統合!Z:Z,MATCH('JP PINT 1.0'!C24,統合!J:J,0),1))</f>
        <v/>
      </c>
    </row>
    <row r="25" spans="1:22" ht="15.95" customHeight="1">
      <c r="A25" s="8" t="str">
        <f>INDEX(core_japan!C:C,MATCH('JP PINT 1.0'!S25,core_japan!AA:AA,0),1)</f>
        <v>JBT-216</v>
      </c>
      <c r="B25" s="8">
        <v>1230</v>
      </c>
      <c r="C25" s="8" t="s">
        <v>1875</v>
      </c>
      <c r="D25" s="6" t="s">
        <v>17</v>
      </c>
      <c r="E25" s="23">
        <v>2</v>
      </c>
      <c r="F25" s="43" t="s">
        <v>2273</v>
      </c>
      <c r="G25" s="43" t="s">
        <v>2262</v>
      </c>
      <c r="H25" s="6" t="s">
        <v>2201</v>
      </c>
      <c r="I25" s="8" t="s">
        <v>1876</v>
      </c>
      <c r="J25" s="8" t="s">
        <v>2274</v>
      </c>
      <c r="L25" s="11" t="s">
        <v>2275</v>
      </c>
      <c r="M25" s="8" t="s">
        <v>2276</v>
      </c>
      <c r="N25" s="8">
        <v>2940</v>
      </c>
      <c r="O25" s="8" t="s">
        <v>2277</v>
      </c>
      <c r="P25" s="8" t="s">
        <v>2208</v>
      </c>
      <c r="Q25" s="8" t="s">
        <v>2278</v>
      </c>
      <c r="S25" s="8" t="s">
        <v>5014</v>
      </c>
      <c r="T25" s="6" t="s">
        <v>17</v>
      </c>
      <c r="U25" s="6" t="s">
        <v>71</v>
      </c>
      <c r="V25" s="8" t="str">
        <f>IF(ISERROR(MATCH('JP PINT 1.0'!C25,統合!J:J,0)),"",INDEX(統合!Z:Z,MATCH('JP PINT 1.0'!C25,統合!J:J,0),1))</f>
        <v>rsm:CIIHSupplyChainTradeTransaction/ram:ApplicableCIIHSupplyChainTradeSettlement/ram:SpecifiedCITradePaymentTerms/ram:Description</v>
      </c>
    </row>
    <row r="26" spans="1:22" ht="15.95" customHeight="1">
      <c r="A26" s="8" t="str">
        <f>INDEX(core_japan!C:C,MATCH('JP PINT 1.0'!S26,core_japan!AA:AA,0),1)</f>
        <v>JBT-219</v>
      </c>
      <c r="B26" s="8">
        <v>1240</v>
      </c>
      <c r="C26" s="8" t="s">
        <v>4811</v>
      </c>
      <c r="D26" s="6" t="s">
        <v>17</v>
      </c>
      <c r="E26" s="23">
        <v>2</v>
      </c>
      <c r="F26" s="43" t="s">
        <v>2279</v>
      </c>
      <c r="G26" s="43" t="s">
        <v>2280</v>
      </c>
      <c r="H26" s="6" t="s">
        <v>2281</v>
      </c>
      <c r="I26" s="8" t="s">
        <v>2282</v>
      </c>
      <c r="J26" s="8" t="s">
        <v>2283</v>
      </c>
      <c r="N26" s="8">
        <v>2950</v>
      </c>
      <c r="O26" s="8" t="s">
        <v>2284</v>
      </c>
      <c r="P26" s="8" t="s">
        <v>2285</v>
      </c>
      <c r="Q26" s="8" t="s">
        <v>2286</v>
      </c>
      <c r="S26" s="8" t="s">
        <v>6390</v>
      </c>
      <c r="T26" s="6" t="s">
        <v>17</v>
      </c>
      <c r="U26" s="6" t="s">
        <v>17</v>
      </c>
      <c r="V26" s="8" t="str">
        <f>IF(ISERROR(MATCH('JP PINT 1.0'!C26,統合!J:J,0)),"",INDEX(統合!Z:Z,MATCH('JP PINT 1.0'!C26,統合!J:J,0),1))</f>
        <v/>
      </c>
    </row>
    <row r="27" spans="1:22" ht="15.95" customHeight="1">
      <c r="A27" s="8" t="str">
        <f>INDEX(core_japan!C:C,MATCH('JP PINT 1.0'!S27,core_japan!AA:AA,0),1)</f>
        <v>JBT-217</v>
      </c>
      <c r="B27" s="8">
        <v>1250</v>
      </c>
      <c r="C27" s="8" t="s">
        <v>1878</v>
      </c>
      <c r="D27" s="6" t="s">
        <v>17</v>
      </c>
      <c r="E27" s="23">
        <v>2</v>
      </c>
      <c r="F27" s="43" t="s">
        <v>2287</v>
      </c>
      <c r="G27" s="43" t="s">
        <v>2288</v>
      </c>
      <c r="H27" s="6" t="s">
        <v>2146</v>
      </c>
      <c r="I27" s="8" t="s">
        <v>1879</v>
      </c>
      <c r="J27" s="8" t="s">
        <v>2289</v>
      </c>
      <c r="K27" s="8" t="s">
        <v>2148</v>
      </c>
      <c r="L27" s="8" t="s">
        <v>2149</v>
      </c>
      <c r="N27" s="8">
        <v>2960</v>
      </c>
      <c r="O27" s="8" t="s">
        <v>2290</v>
      </c>
      <c r="P27" s="8" t="s">
        <v>2151</v>
      </c>
      <c r="Q27" s="8" t="s">
        <v>2291</v>
      </c>
      <c r="S27" s="8" t="s">
        <v>5015</v>
      </c>
      <c r="T27" s="6" t="s">
        <v>17</v>
      </c>
      <c r="U27" s="6" t="s">
        <v>17</v>
      </c>
      <c r="V27" s="8" t="str">
        <f>IF(ISERROR(MATCH('JP PINT 1.0'!C27,統合!J:J,0)),"",INDEX(統合!Z:Z,MATCH('JP PINT 1.0'!C27,統合!J:J,0),1))</f>
        <v>rsm:CIIHSupplyChainTradeTransaction/ram:ApplicableCIIHSupplyChainTradeSettlement/ram:SpecifiedCITradePaymentTerms/ram:DueDateDateTime</v>
      </c>
    </row>
    <row r="28" spans="1:22" ht="15.95" customHeight="1">
      <c r="A28" s="8" t="str">
        <f>INDEX(core_japan!C:C,MATCH('JP PINT 1.0'!S28,core_japan!AA:AA,0),1)</f>
        <v>JBT-030</v>
      </c>
      <c r="B28" s="8">
        <v>1260</v>
      </c>
      <c r="C28" s="8" t="s">
        <v>1657</v>
      </c>
      <c r="D28" s="6" t="s">
        <v>17</v>
      </c>
      <c r="E28" s="23">
        <v>1</v>
      </c>
      <c r="F28" s="42" t="s">
        <v>2292</v>
      </c>
      <c r="G28" s="42" t="s">
        <v>2293</v>
      </c>
      <c r="H28" s="6" t="s">
        <v>2201</v>
      </c>
      <c r="I28" s="8" t="s">
        <v>1658</v>
      </c>
      <c r="J28" s="8" t="s">
        <v>2294</v>
      </c>
      <c r="N28" s="8">
        <v>1080</v>
      </c>
      <c r="O28" s="8" t="s">
        <v>2277</v>
      </c>
      <c r="P28" s="8" t="s">
        <v>2208</v>
      </c>
      <c r="Q28" s="8" t="s">
        <v>2295</v>
      </c>
      <c r="S28" s="8" t="s">
        <v>4929</v>
      </c>
      <c r="T28" s="6" t="s">
        <v>17</v>
      </c>
      <c r="U28" s="6" t="s">
        <v>71</v>
      </c>
      <c r="V28" s="8" t="str">
        <f>IF(ISERROR(MATCH('JP PINT 1.0'!C28,統合!J:J,0)),"",INDEX(統合!Z:Z,MATCH('JP PINT 1.0'!C28,統合!J:J,0),1))</f>
        <v>rsm:CIIHExchangedDocument/ram:IncludedCINote/ram:Content</v>
      </c>
    </row>
    <row r="29" spans="1:22" ht="15.95" customHeight="1">
      <c r="B29" s="8">
        <v>1270</v>
      </c>
      <c r="C29" s="8" t="s">
        <v>1625</v>
      </c>
      <c r="D29" s="6" t="s">
        <v>22</v>
      </c>
      <c r="E29" s="23">
        <v>1</v>
      </c>
      <c r="F29" s="42" t="s">
        <v>1626</v>
      </c>
      <c r="G29" s="42" t="s">
        <v>2296</v>
      </c>
      <c r="I29" s="8" t="s">
        <v>1627</v>
      </c>
      <c r="J29" s="8" t="s">
        <v>2297</v>
      </c>
      <c r="N29" s="8">
        <v>4570</v>
      </c>
      <c r="V29" s="8" t="str">
        <f>IF(ISERROR(MATCH('JP PINT 1.0'!C29,統合!J:J,0)),"",INDEX(統合!Z:Z,MATCH('JP PINT 1.0'!C29,統合!J:J,0),1))</f>
        <v/>
      </c>
    </row>
    <row r="30" spans="1:22" ht="15.95" customHeight="1">
      <c r="A30" s="8" t="str">
        <f>INDEX(core_japan!C:C,MATCH('JP PINT 1.0'!S30,core_japan!AA:AA,0),1)</f>
        <v>JBT-003</v>
      </c>
      <c r="B30" s="8">
        <v>1280</v>
      </c>
      <c r="C30" s="8" t="s">
        <v>1629</v>
      </c>
      <c r="D30" s="6" t="s">
        <v>22</v>
      </c>
      <c r="E30" s="23">
        <v>2</v>
      </c>
      <c r="F30" s="43" t="s">
        <v>2298</v>
      </c>
      <c r="G30" s="43" t="s">
        <v>2299</v>
      </c>
      <c r="H30" s="6" t="s">
        <v>2201</v>
      </c>
      <c r="I30" s="8" t="s">
        <v>2300</v>
      </c>
      <c r="J30" s="8" t="s">
        <v>2301</v>
      </c>
      <c r="M30" s="53" t="s">
        <v>2302</v>
      </c>
      <c r="N30" s="8">
        <v>1020</v>
      </c>
      <c r="O30" s="8" t="s">
        <v>2303</v>
      </c>
      <c r="P30" s="8" t="s">
        <v>2143</v>
      </c>
      <c r="Q30" s="8" t="s">
        <v>2304</v>
      </c>
      <c r="S30" s="8" t="s">
        <v>4924</v>
      </c>
      <c r="T30" s="6" t="s">
        <v>22</v>
      </c>
      <c r="U30" s="6" t="s">
        <v>17</v>
      </c>
      <c r="V30" s="8" t="str">
        <f>IF(ISERROR(MATCH('JP PINT 1.0'!C30,統合!J:J,0)),"",INDEX(統合!Z:Z,MATCH('JP PINT 1.0'!C30,統合!J:J,0),1))</f>
        <v>rsm:CIExchangedDocumentContext/ram:BusinessProcessSpecifiedCIDocumentContextParameter/ram:ID</v>
      </c>
    </row>
    <row r="31" spans="1:22" ht="15.95" customHeight="1">
      <c r="A31" s="8" t="str">
        <f>INDEX(core_japan!C:C,MATCH('JP PINT 1.0'!S31,core_japan!AA:AA,0),1)</f>
        <v>JBT-011</v>
      </c>
      <c r="B31" s="8">
        <v>1290</v>
      </c>
      <c r="C31" s="8" t="s">
        <v>1638</v>
      </c>
      <c r="D31" s="6" t="s">
        <v>22</v>
      </c>
      <c r="E31" s="23">
        <v>2</v>
      </c>
      <c r="F31" s="43" t="s">
        <v>2305</v>
      </c>
      <c r="G31" s="43" t="s">
        <v>2306</v>
      </c>
      <c r="H31" s="6" t="s">
        <v>2138</v>
      </c>
      <c r="I31" s="8" t="s">
        <v>2307</v>
      </c>
      <c r="J31" s="8" t="s">
        <v>2308</v>
      </c>
      <c r="M31" s="53" t="s">
        <v>2309</v>
      </c>
      <c r="N31" s="8">
        <v>1010</v>
      </c>
      <c r="O31" s="8" t="s">
        <v>2310</v>
      </c>
      <c r="P31" s="8" t="s">
        <v>2143</v>
      </c>
      <c r="Q31" s="8" t="s">
        <v>2311</v>
      </c>
      <c r="S31" s="8" t="s">
        <v>4925</v>
      </c>
      <c r="T31" s="6" t="s">
        <v>22</v>
      </c>
      <c r="U31" s="6" t="s">
        <v>17</v>
      </c>
      <c r="V31" s="8" t="str">
        <f>IF(ISERROR(MATCH('JP PINT 1.0'!C31,統合!J:J,0)),"",INDEX(統合!Z:Z,MATCH('JP PINT 1.0'!C31,統合!J:J,0),1))</f>
        <v>rsm:CIExchangedDocumentContext/ram:SubsetSpecifiedCIDocumentContextParameter/ram:ID</v>
      </c>
    </row>
    <row r="32" spans="1:22" ht="15.95" customHeight="1">
      <c r="A32" s="8" t="str">
        <f>INDEX(core_japan!C:C,MATCH('JP PINT 1.0'!S32,core_japan!AA:AA,0),1)</f>
        <v>JBG-39</v>
      </c>
      <c r="B32" s="8">
        <v>1300</v>
      </c>
      <c r="C32" s="8" t="s">
        <v>3950</v>
      </c>
      <c r="D32" s="6" t="s">
        <v>71</v>
      </c>
      <c r="E32" s="23">
        <v>1</v>
      </c>
      <c r="F32" s="42" t="s">
        <v>2312</v>
      </c>
      <c r="G32" s="42" t="s">
        <v>2313</v>
      </c>
      <c r="I32" s="8" t="s">
        <v>2314</v>
      </c>
      <c r="J32" s="8" t="s">
        <v>2315</v>
      </c>
      <c r="K32" s="11" t="s">
        <v>2316</v>
      </c>
      <c r="L32" s="11" t="s">
        <v>2317</v>
      </c>
      <c r="N32" s="8">
        <v>1210</v>
      </c>
      <c r="O32" s="8" t="s">
        <v>2318</v>
      </c>
      <c r="P32" s="8" t="s">
        <v>2319</v>
      </c>
      <c r="Q32" s="8" t="s">
        <v>2320</v>
      </c>
      <c r="S32" s="8" t="s">
        <v>4930</v>
      </c>
      <c r="T32" s="6" t="s">
        <v>71</v>
      </c>
      <c r="U32" s="6" t="s">
        <v>71</v>
      </c>
      <c r="V32" s="8" t="str">
        <f>IF(ISERROR(MATCH('JP PINT 1.0'!C32,統合!J:J,0)),"",INDEX(統合!Z:Z,MATCH('JP PINT 1.0'!C32,統合!J:J,0),1))</f>
        <v/>
      </c>
    </row>
    <row r="33" spans="1:22" ht="15.95" customHeight="1">
      <c r="A33" s="8" t="str">
        <f>INDEX(core_japan!C:C,MATCH('JP PINT 1.0'!S33,core_japan!AA:AA,0),1)</f>
        <v>JBT-231</v>
      </c>
      <c r="B33" s="8">
        <v>1310</v>
      </c>
      <c r="C33" s="8" t="s">
        <v>3952</v>
      </c>
      <c r="D33" s="6" t="s">
        <v>22</v>
      </c>
      <c r="E33" s="23">
        <v>2</v>
      </c>
      <c r="F33" s="44" t="s">
        <v>2321</v>
      </c>
      <c r="G33" s="43" t="s">
        <v>2313</v>
      </c>
      <c r="H33" s="6" t="s">
        <v>2211</v>
      </c>
      <c r="I33" s="8" t="s">
        <v>2322</v>
      </c>
      <c r="J33" s="8" t="s">
        <v>2323</v>
      </c>
      <c r="N33" s="8">
        <v>1230</v>
      </c>
      <c r="O33" s="8" t="s">
        <v>2142</v>
      </c>
      <c r="P33" s="8" t="s">
        <v>2143</v>
      </c>
      <c r="Q33" s="8" t="s">
        <v>2324</v>
      </c>
      <c r="S33" s="28" t="s">
        <v>4931</v>
      </c>
      <c r="T33" s="6" t="s">
        <v>22</v>
      </c>
      <c r="U33" s="6" t="s">
        <v>22</v>
      </c>
      <c r="V33" s="8" t="str">
        <f>IF(ISERROR(MATCH('JP PINT 1.0'!C33,統合!J:J,0)),"",INDEX(統合!Z:Z,MATCH('JP PINT 1.0'!C33,統合!J:J,0),1))</f>
        <v/>
      </c>
    </row>
    <row r="34" spans="1:22" ht="15.95" customHeight="1">
      <c r="A34" s="8" t="str">
        <f>INDEX(core_japan!C:C,MATCH('JP PINT 1.0'!S34,core_japan!AA:AA,0),1)</f>
        <v>JBT-232</v>
      </c>
      <c r="B34" s="8">
        <v>1320</v>
      </c>
      <c r="C34" s="8" t="s">
        <v>1667</v>
      </c>
      <c r="D34" s="6" t="s">
        <v>17</v>
      </c>
      <c r="E34" s="23">
        <v>2</v>
      </c>
      <c r="F34" s="43" t="s">
        <v>2325</v>
      </c>
      <c r="G34" s="43" t="s">
        <v>2326</v>
      </c>
      <c r="H34" s="6" t="s">
        <v>2146</v>
      </c>
      <c r="I34" s="8" t="s">
        <v>1668</v>
      </c>
      <c r="J34" s="8" t="s">
        <v>2327</v>
      </c>
      <c r="K34" s="8" t="s">
        <v>2148</v>
      </c>
      <c r="L34" s="8" t="s">
        <v>2149</v>
      </c>
      <c r="N34" s="8">
        <v>1240</v>
      </c>
      <c r="O34" s="8" t="s">
        <v>2150</v>
      </c>
      <c r="P34" s="8" t="s">
        <v>2151</v>
      </c>
      <c r="Q34" s="8" t="s">
        <v>2328</v>
      </c>
      <c r="S34" s="8" t="s">
        <v>4932</v>
      </c>
      <c r="T34" s="6" t="s">
        <v>17</v>
      </c>
      <c r="U34" s="6" t="s">
        <v>17</v>
      </c>
      <c r="V34" s="8" t="str">
        <f>IF(ISERROR(MATCH('JP PINT 1.0'!C34,統合!J:J,0)),"",INDEX(統合!Z:Z,MATCH('JP PINT 1.0'!C34,統合!J:J,0),1))</f>
        <v/>
      </c>
    </row>
    <row r="35" spans="1:22" ht="15.95" customHeight="1">
      <c r="A35" s="8" t="str">
        <f>INDEX(core_japan!C:C,MATCH('JP PINT 1.0'!S35,core_japan!AA:AA,0),1)</f>
        <v>JBG-03</v>
      </c>
      <c r="B35" s="8">
        <v>1330</v>
      </c>
      <c r="C35" s="8" t="s">
        <v>1687</v>
      </c>
      <c r="D35" s="6" t="s">
        <v>22</v>
      </c>
      <c r="E35" s="23">
        <v>1</v>
      </c>
      <c r="F35" s="42" t="s">
        <v>1688</v>
      </c>
      <c r="G35" s="42" t="s">
        <v>2329</v>
      </c>
      <c r="I35" s="8" t="s">
        <v>1689</v>
      </c>
      <c r="J35" s="8" t="s">
        <v>2330</v>
      </c>
      <c r="N35" s="8">
        <v>1470</v>
      </c>
      <c r="O35" s="8" t="s">
        <v>2331</v>
      </c>
      <c r="P35" s="8" t="s">
        <v>2332</v>
      </c>
      <c r="Q35" s="8" t="s">
        <v>2333</v>
      </c>
      <c r="S35" s="8" t="s">
        <v>4940</v>
      </c>
      <c r="T35" s="6" t="s">
        <v>22</v>
      </c>
      <c r="U35" s="6" t="s">
        <v>22</v>
      </c>
      <c r="V35" s="8" t="str">
        <f>IF(ISERROR(MATCH('JP PINT 1.0'!C35,統合!J:J,0)),"",INDEX(統合!Z:Z,MATCH('JP PINT 1.0'!C35,統合!J:J,0),1))</f>
        <v>rsm:CIIHSupplyChainTradeTransaction/ram:ApplicableCIIHSupplyChainTradeAgreement/ram:SellerCITradeParty</v>
      </c>
    </row>
    <row r="36" spans="1:22" ht="15.95" customHeight="1">
      <c r="A36" s="8" t="str">
        <f>INDEX(core_japan!C:C,MATCH('JP PINT 1.0'!S36,core_japan!AA:AA,0),1)</f>
        <v>JBT-048</v>
      </c>
      <c r="B36" s="8">
        <v>1340</v>
      </c>
      <c r="C36" s="8" t="s">
        <v>1697</v>
      </c>
      <c r="D36" s="6" t="s">
        <v>22</v>
      </c>
      <c r="E36" s="23">
        <v>2</v>
      </c>
      <c r="F36" s="43" t="s">
        <v>2334</v>
      </c>
      <c r="G36" s="43" t="s">
        <v>2335</v>
      </c>
      <c r="H36" s="6" t="s">
        <v>2201</v>
      </c>
      <c r="I36" s="8" t="s">
        <v>1698</v>
      </c>
      <c r="J36" s="8" t="s">
        <v>2336</v>
      </c>
      <c r="M36" s="8" t="s">
        <v>2337</v>
      </c>
      <c r="N36" s="8">
        <v>1780</v>
      </c>
      <c r="O36" s="8" t="s">
        <v>2338</v>
      </c>
      <c r="P36" s="8" t="s">
        <v>2339</v>
      </c>
      <c r="Q36" s="8" t="s">
        <v>2340</v>
      </c>
      <c r="S36" s="8" t="s">
        <v>4943</v>
      </c>
      <c r="T36" s="6" t="s">
        <v>22</v>
      </c>
      <c r="U36" s="6" t="s">
        <v>17</v>
      </c>
      <c r="V36" s="8" t="str">
        <f>IF(ISERROR(MATCH('JP PINT 1.0'!C36,統合!J:J,0)),"",INDEX(統合!Z:Z,MATCH('JP PINT 1.0'!C36,統合!J:J,0),1))</f>
        <v>rsm:CIIHSupplyChainTradeTransaction/ram:ApplicableCIIHSupplyChainTradeAgreement/ram:SellerCITradeParty/ram:Name</v>
      </c>
    </row>
    <row r="37" spans="1:22" ht="15.95" customHeight="1">
      <c r="A37" s="8" t="str">
        <f>INDEX(core_japan!C:C,MATCH('JP PINT 1.0'!S37,core_japan!AA:AA,0),1)</f>
        <v>JBT-049</v>
      </c>
      <c r="B37" s="8">
        <v>1350</v>
      </c>
      <c r="C37" s="8" t="s">
        <v>3961</v>
      </c>
      <c r="D37" s="6" t="s">
        <v>17</v>
      </c>
      <c r="E37" s="23">
        <v>2</v>
      </c>
      <c r="F37" s="43" t="s">
        <v>2341</v>
      </c>
      <c r="G37" s="43" t="s">
        <v>2342</v>
      </c>
      <c r="H37" s="6" t="s">
        <v>2201</v>
      </c>
      <c r="I37" s="8" t="s">
        <v>2343</v>
      </c>
      <c r="J37" s="8" t="s">
        <v>2344</v>
      </c>
      <c r="M37" s="8" t="s">
        <v>2337</v>
      </c>
      <c r="N37" s="8">
        <v>1580</v>
      </c>
      <c r="O37" s="8" t="s">
        <v>2345</v>
      </c>
      <c r="P37" s="8" t="s">
        <v>2339</v>
      </c>
      <c r="Q37" s="8" t="s">
        <v>2346</v>
      </c>
      <c r="S37" s="8" t="s">
        <v>6391</v>
      </c>
      <c r="T37" s="6" t="s">
        <v>22</v>
      </c>
      <c r="U37" s="6" t="s">
        <v>22</v>
      </c>
      <c r="V37" s="8" t="str">
        <f>IF(ISERROR(MATCH('JP PINT 1.0'!C37,統合!J:J,0)),"",INDEX(統合!Z:Z,MATCH('JP PINT 1.0'!C37,統合!J:J,0),1))</f>
        <v/>
      </c>
    </row>
    <row r="38" spans="1:22" s="12" customFormat="1" ht="16.5" customHeight="1">
      <c r="A38" s="8" t="str">
        <f>INDEX(core_japan!C:C,MATCH('JP PINT 1.0'!S38,core_japan!AA:AA,0),1)</f>
        <v>JBT-046</v>
      </c>
      <c r="B38" s="8">
        <v>1360</v>
      </c>
      <c r="C38" s="12" t="s">
        <v>1691</v>
      </c>
      <c r="D38" s="13" t="s">
        <v>71</v>
      </c>
      <c r="E38" s="23">
        <v>2</v>
      </c>
      <c r="F38" s="45" t="s">
        <v>2347</v>
      </c>
      <c r="G38" s="45" t="s">
        <v>2348</v>
      </c>
      <c r="H38" s="13" t="s">
        <v>2138</v>
      </c>
      <c r="I38" s="14" t="s">
        <v>1692</v>
      </c>
      <c r="J38" s="12" t="s">
        <v>2349</v>
      </c>
      <c r="M38" s="14"/>
      <c r="N38" s="8">
        <v>1550</v>
      </c>
      <c r="O38" s="12" t="s">
        <v>2142</v>
      </c>
      <c r="P38" s="12" t="s">
        <v>2143</v>
      </c>
      <c r="Q38" s="8" t="s">
        <v>2350</v>
      </c>
      <c r="S38" s="14" t="s">
        <v>4941</v>
      </c>
      <c r="T38" s="13" t="s">
        <v>22</v>
      </c>
      <c r="U38" s="13" t="s">
        <v>22</v>
      </c>
      <c r="V38" s="8" t="str">
        <f>IF(ISERROR(MATCH('JP PINT 1.0'!C38,統合!J:J,0)),"",INDEX(統合!Z:Z,MATCH('JP PINT 1.0'!C38,統合!J:J,0),1))</f>
        <v/>
      </c>
    </row>
    <row r="39" spans="1:22" s="12" customFormat="1" ht="16.5" customHeight="1">
      <c r="A39" s="8" t="str">
        <f>INDEX(core_japan!C:C,MATCH('JP PINT 1.0'!S39,core_japan!AA:AA,0),1)</f>
        <v>JBT-046-1</v>
      </c>
      <c r="B39" s="8">
        <v>1370</v>
      </c>
      <c r="C39" s="12" t="s">
        <v>4812</v>
      </c>
      <c r="D39" s="13" t="s">
        <v>17</v>
      </c>
      <c r="E39" s="23">
        <v>3</v>
      </c>
      <c r="F39" s="48" t="s">
        <v>2351</v>
      </c>
      <c r="G39" s="48" t="s">
        <v>2352</v>
      </c>
      <c r="H39" s="13" t="s">
        <v>2162</v>
      </c>
      <c r="I39" s="12" t="s">
        <v>2353</v>
      </c>
      <c r="J39" s="12" t="s">
        <v>2354</v>
      </c>
      <c r="M39" s="14"/>
      <c r="N39" s="8">
        <v>1560</v>
      </c>
      <c r="O39" s="12" t="s">
        <v>2253</v>
      </c>
      <c r="P39" s="12" t="s">
        <v>2254</v>
      </c>
      <c r="Q39" s="8" t="s">
        <v>2355</v>
      </c>
      <c r="S39" s="14" t="s">
        <v>6392</v>
      </c>
      <c r="T39" s="13" t="s">
        <v>17</v>
      </c>
      <c r="U39" s="13" t="s">
        <v>17</v>
      </c>
      <c r="V39" s="8" t="str">
        <f>IF(ISERROR(MATCH('JP PINT 1.0'!C39,統合!J:J,0)),"",INDEX(統合!Z:Z,MATCH('JP PINT 1.0'!C39,統合!J:J,0),1))</f>
        <v/>
      </c>
    </row>
    <row r="40" spans="1:22" ht="15.95" customHeight="1">
      <c r="A40" s="8" t="str">
        <f>INDEX(core_japan!C:C,MATCH('JP PINT 1.0'!S40,core_japan!AA:AA,0),1)</f>
        <v>JBT-047</v>
      </c>
      <c r="B40" s="8">
        <v>1380</v>
      </c>
      <c r="C40" s="8" t="s">
        <v>1694</v>
      </c>
      <c r="D40" s="6" t="s">
        <v>17</v>
      </c>
      <c r="E40" s="23">
        <v>2</v>
      </c>
      <c r="F40" s="43" t="s">
        <v>2356</v>
      </c>
      <c r="G40" s="43" t="s">
        <v>2357</v>
      </c>
      <c r="H40" s="6" t="s">
        <v>2138</v>
      </c>
      <c r="I40" s="8" t="s">
        <v>1695</v>
      </c>
      <c r="J40" s="8" t="s">
        <v>2358</v>
      </c>
      <c r="M40" s="15">
        <v>1234567890123</v>
      </c>
      <c r="N40" s="8">
        <v>1790</v>
      </c>
      <c r="O40" s="8" t="s">
        <v>2359</v>
      </c>
      <c r="P40" s="8" t="s">
        <v>2143</v>
      </c>
      <c r="Q40" s="8" t="s">
        <v>2360</v>
      </c>
      <c r="S40" s="8" t="s">
        <v>4942</v>
      </c>
      <c r="T40" s="6" t="s">
        <v>17</v>
      </c>
      <c r="U40" s="6" t="s">
        <v>17</v>
      </c>
      <c r="V40" s="8" t="str">
        <f>IF(ISERROR(MATCH('JP PINT 1.0'!C40,統合!J:J,0)),"",INDEX(統合!Z:Z,MATCH('JP PINT 1.0'!C40,統合!J:J,0),1))</f>
        <v/>
      </c>
    </row>
    <row r="41" spans="1:22" ht="15.95" customHeight="1">
      <c r="A41" s="8" t="str">
        <f>INDEX(core_japan!C:C,MATCH('JP PINT 1.0'!S41,core_japan!AA:AA,0),1)</f>
        <v>JBT-047-1</v>
      </c>
      <c r="B41" s="8">
        <v>1390</v>
      </c>
      <c r="C41" s="8" t="s">
        <v>4813</v>
      </c>
      <c r="D41" s="6" t="s">
        <v>17</v>
      </c>
      <c r="E41" s="23">
        <v>3</v>
      </c>
      <c r="F41" s="47" t="s">
        <v>2361</v>
      </c>
      <c r="G41" s="47" t="s">
        <v>2352</v>
      </c>
      <c r="H41" s="6" t="s">
        <v>2162</v>
      </c>
      <c r="I41" s="8" t="s">
        <v>2362</v>
      </c>
      <c r="J41" s="8" t="s">
        <v>2363</v>
      </c>
      <c r="K41" s="8" t="s">
        <v>2364</v>
      </c>
      <c r="L41" s="8" t="s">
        <v>2365</v>
      </c>
      <c r="M41" s="9" t="s">
        <v>2366</v>
      </c>
      <c r="N41" s="8">
        <v>1800</v>
      </c>
      <c r="O41" s="8" t="s">
        <v>2253</v>
      </c>
      <c r="P41" s="8" t="s">
        <v>2254</v>
      </c>
      <c r="Q41" s="8" t="s">
        <v>2367</v>
      </c>
      <c r="S41" s="8" t="s">
        <v>6393</v>
      </c>
      <c r="T41" s="6" t="s">
        <v>17</v>
      </c>
      <c r="U41" s="6" t="s">
        <v>17</v>
      </c>
      <c r="V41" s="8" t="str">
        <f>IF(ISERROR(MATCH('JP PINT 1.0'!C41,統合!J:J,0)),"",INDEX(統合!Z:Z,MATCH('JP PINT 1.0'!C41,統合!J:J,0),1))</f>
        <v/>
      </c>
    </row>
    <row r="42" spans="1:22" ht="15.95" customHeight="1">
      <c r="A42" s="8" t="str">
        <f>INDEX(core_japan!C:C,MATCH('JP PINT 1.0'!S42,core_japan!AA:AA,0),1)</f>
        <v>JBT-050</v>
      </c>
      <c r="B42" s="8">
        <v>1400</v>
      </c>
      <c r="C42" s="8" t="s">
        <v>3979</v>
      </c>
      <c r="D42" s="6" t="s">
        <v>17</v>
      </c>
      <c r="E42" s="23">
        <v>2</v>
      </c>
      <c r="F42" s="43" t="s">
        <v>2368</v>
      </c>
      <c r="G42" s="43" t="s">
        <v>2369</v>
      </c>
      <c r="H42" s="6" t="s">
        <v>2138</v>
      </c>
      <c r="I42" s="8" t="s">
        <v>2370</v>
      </c>
      <c r="J42" s="8" t="s">
        <v>2371</v>
      </c>
      <c r="L42" s="8" t="s">
        <v>2372</v>
      </c>
      <c r="M42" s="8" t="s">
        <v>2373</v>
      </c>
      <c r="N42" s="8">
        <v>1700</v>
      </c>
      <c r="O42" s="8" t="s">
        <v>2359</v>
      </c>
      <c r="P42" s="8" t="s">
        <v>2143</v>
      </c>
      <c r="Q42" s="8" t="s">
        <v>2374</v>
      </c>
      <c r="S42" s="8" t="s">
        <v>4944</v>
      </c>
      <c r="T42" s="6" t="s">
        <v>22</v>
      </c>
      <c r="U42" s="6" t="s">
        <v>17</v>
      </c>
      <c r="V42" s="8" t="str">
        <f>IF(ISERROR(MATCH('JP PINT 1.0'!C42,統合!J:J,0)),"",INDEX(統合!Z:Z,MATCH('JP PINT 1.0'!C42,統合!J:J,0),1))</f>
        <v>rsm:CIIHSupplyChainTradeTransaction/ram:ApplicableCIIHSupplyChainTradeAgreement/ram:SellerCITradeParty/ram:RegisteredID</v>
      </c>
    </row>
    <row r="43" spans="1:22" ht="15.95" customHeight="1">
      <c r="A43" s="8" t="str">
        <f>INDEX(core_japan!C:C,MATCH('JP PINT 1.0'!S43,core_japan!AA:AA,0),1)</f>
        <v>JBT-051</v>
      </c>
      <c r="B43" s="8">
        <v>1410</v>
      </c>
      <c r="C43" s="8" t="s">
        <v>1700</v>
      </c>
      <c r="D43" s="6" t="s">
        <v>17</v>
      </c>
      <c r="E43" s="23">
        <v>2</v>
      </c>
      <c r="F43" s="43" t="s">
        <v>2375</v>
      </c>
      <c r="G43" s="43" t="s">
        <v>2376</v>
      </c>
      <c r="H43" s="6" t="s">
        <v>2138</v>
      </c>
      <c r="I43" s="8" t="s">
        <v>1701</v>
      </c>
      <c r="J43" s="8" t="s">
        <v>2377</v>
      </c>
      <c r="K43" s="11" t="s">
        <v>2378</v>
      </c>
      <c r="N43" s="8">
        <v>1740</v>
      </c>
      <c r="O43" s="8" t="s">
        <v>2359</v>
      </c>
      <c r="P43" s="8" t="s">
        <v>2143</v>
      </c>
      <c r="Q43" s="8" t="s">
        <v>2374</v>
      </c>
      <c r="S43" s="8" t="s">
        <v>6394</v>
      </c>
      <c r="T43" s="6" t="s">
        <v>22</v>
      </c>
      <c r="U43" s="6" t="s">
        <v>17</v>
      </c>
      <c r="V43" s="8" t="str">
        <f>IF(ISERROR(MATCH('JP PINT 1.0'!C43,統合!J:J,0)),"",INDEX(統合!Z:Z,MATCH('JP PINT 1.0'!C43,統合!J:J,0),1))</f>
        <v/>
      </c>
    </row>
    <row r="44" spans="1:22" ht="15.95" customHeight="1">
      <c r="A44" s="8" t="e">
        <f>INDEX(core_japan!C:C,MATCH('JP PINT 1.0'!S44,core_japan!AA:AA,0),1)</f>
        <v>#N/A</v>
      </c>
      <c r="B44" s="8">
        <v>1420</v>
      </c>
      <c r="C44" s="8" t="s">
        <v>3985</v>
      </c>
      <c r="D44" s="6" t="s">
        <v>17</v>
      </c>
      <c r="E44" s="23">
        <v>2</v>
      </c>
      <c r="F44" s="43" t="s">
        <v>2379</v>
      </c>
      <c r="G44" s="43" t="s">
        <v>2380</v>
      </c>
      <c r="H44" s="6" t="s">
        <v>2201</v>
      </c>
      <c r="I44" s="8" t="s">
        <v>2381</v>
      </c>
      <c r="J44" s="8" t="s">
        <v>2382</v>
      </c>
      <c r="M44" s="8" t="s">
        <v>2383</v>
      </c>
      <c r="N44" s="8">
        <v>1810</v>
      </c>
      <c r="O44" s="8" t="s">
        <v>2384</v>
      </c>
      <c r="P44" s="8" t="s">
        <v>2208</v>
      </c>
      <c r="Q44" s="8" t="s">
        <v>2385</v>
      </c>
      <c r="S44" s="8" t="s">
        <v>6395</v>
      </c>
      <c r="T44" s="6" t="s">
        <v>17</v>
      </c>
      <c r="U44" s="6" t="s">
        <v>17</v>
      </c>
      <c r="V44" s="8" t="str">
        <f>IF(ISERROR(MATCH('JP PINT 1.0'!C44,統合!J:J,0)),"",INDEX(統合!Z:Z,MATCH('JP PINT 1.0'!C44,統合!J:J,0),1))</f>
        <v/>
      </c>
    </row>
    <row r="45" spans="1:22" ht="15.95" customHeight="1">
      <c r="A45" s="8" t="str">
        <f>INDEX(core_japan!C:C,MATCH('JP PINT 1.0'!S45,core_japan!AA:AA,0),1)</f>
        <v>JBT-053</v>
      </c>
      <c r="B45" s="8">
        <v>1430</v>
      </c>
      <c r="C45" s="8" t="s">
        <v>3987</v>
      </c>
      <c r="D45" s="6" t="s">
        <v>22</v>
      </c>
      <c r="E45" s="23">
        <v>2</v>
      </c>
      <c r="F45" s="43" t="s">
        <v>2386</v>
      </c>
      <c r="G45" s="43" t="s">
        <v>2387</v>
      </c>
      <c r="H45" s="6" t="s">
        <v>2138</v>
      </c>
      <c r="I45" s="8" t="s">
        <v>2388</v>
      </c>
      <c r="J45" s="8" t="s">
        <v>2389</v>
      </c>
      <c r="K45" s="11" t="s">
        <v>2378</v>
      </c>
      <c r="L45" s="11" t="s">
        <v>2390</v>
      </c>
      <c r="M45" s="15">
        <v>1234567890123</v>
      </c>
      <c r="N45" s="8">
        <v>1490</v>
      </c>
      <c r="O45" s="8" t="s">
        <v>2391</v>
      </c>
      <c r="P45" s="8" t="s">
        <v>2143</v>
      </c>
      <c r="Q45" s="8" t="s">
        <v>2392</v>
      </c>
      <c r="S45" s="8" t="s">
        <v>4945</v>
      </c>
      <c r="T45" s="6" t="s">
        <v>22</v>
      </c>
      <c r="U45" s="6" t="s">
        <v>17</v>
      </c>
      <c r="V45" s="8" t="str">
        <f>IF(ISERROR(MATCH('JP PINT 1.0'!C45,統合!J:J,0)),"",INDEX(統合!Z:Z,MATCH('JP PINT 1.0'!C45,統合!J:J,0),1))</f>
        <v>rsm:CIIHSupplyChainTradeTransaction/ram:ApplicableCIIHSupplyChainTradeAgreement/ram:SellerCITradeParty/ram:EndPointURICIUniversalCommunication/ram:CompleteNumber</v>
      </c>
    </row>
    <row r="46" spans="1:22" ht="15.95" customHeight="1">
      <c r="A46" s="8" t="str">
        <f>INDEX(core_japan!C:C,MATCH('JP PINT 1.0'!S46,core_japan!AA:AA,0),1)</f>
        <v>JBT-052</v>
      </c>
      <c r="B46" s="8">
        <v>1440</v>
      </c>
      <c r="C46" s="8" t="s">
        <v>4302</v>
      </c>
      <c r="D46" s="6" t="s">
        <v>22</v>
      </c>
      <c r="E46" s="23">
        <v>3</v>
      </c>
      <c r="F46" s="47" t="s">
        <v>2393</v>
      </c>
      <c r="G46" s="47" t="s">
        <v>2352</v>
      </c>
      <c r="H46" s="6" t="s">
        <v>2162</v>
      </c>
      <c r="I46" s="8" t="s">
        <v>2394</v>
      </c>
      <c r="J46" s="8" t="s">
        <v>2395</v>
      </c>
      <c r="K46" s="8" t="s">
        <v>2396</v>
      </c>
      <c r="L46" s="8" t="s">
        <v>2397</v>
      </c>
      <c r="M46" s="9" t="s">
        <v>2366</v>
      </c>
      <c r="N46" s="8">
        <v>1500</v>
      </c>
      <c r="O46" s="8" t="s">
        <v>2253</v>
      </c>
      <c r="P46" s="8" t="s">
        <v>2254</v>
      </c>
      <c r="Q46" s="8" t="s">
        <v>2398</v>
      </c>
      <c r="S46" s="8" t="s">
        <v>4946</v>
      </c>
      <c r="T46" s="6" t="s">
        <v>22</v>
      </c>
      <c r="U46" s="6" t="s">
        <v>17</v>
      </c>
      <c r="V46" s="8" t="str">
        <f>IF(ISERROR(MATCH('JP PINT 1.0'!C46,統合!J:J,0)),"",INDEX(統合!Z:Z,MATCH('JP PINT 1.0'!C46,統合!J:J,0),1))</f>
        <v>rsm:CIIHSupplyChainTradeTransaction/ram:ApplicableCIIHSupplyChainTradeAgreement/ram:SellerCITradeParty/ram:EndPointURICIUniversalCommunication/ram:ChannelCode</v>
      </c>
    </row>
    <row r="47" spans="1:22" ht="15.95" customHeight="1">
      <c r="A47" s="8" t="e">
        <f>INDEX(core_japan!C:C,MATCH('JP PINT 1.0'!S47,core_japan!AA:AA,0),1)</f>
        <v>#N/A</v>
      </c>
      <c r="B47" s="8">
        <v>1450</v>
      </c>
      <c r="C47" s="8" t="s">
        <v>4136</v>
      </c>
      <c r="D47" s="6" t="s">
        <v>17</v>
      </c>
      <c r="E47" s="23">
        <v>3</v>
      </c>
      <c r="F47" s="47" t="s">
        <v>2399</v>
      </c>
      <c r="G47" s="47" t="s">
        <v>2400</v>
      </c>
      <c r="H47" s="6" t="s">
        <v>2138</v>
      </c>
      <c r="I47" s="8" t="s">
        <v>2401</v>
      </c>
      <c r="J47" s="8" t="s">
        <v>2402</v>
      </c>
      <c r="L47" s="8" t="s">
        <v>2403</v>
      </c>
      <c r="M47" s="8" t="s">
        <v>2404</v>
      </c>
      <c r="N47" s="8">
        <v>1520</v>
      </c>
      <c r="O47" s="8" t="s">
        <v>2142</v>
      </c>
      <c r="P47" s="8" t="s">
        <v>2143</v>
      </c>
      <c r="Q47" s="8" t="s">
        <v>2350</v>
      </c>
      <c r="S47" s="8" t="s">
        <v>6396</v>
      </c>
      <c r="T47" s="6" t="s">
        <v>22</v>
      </c>
      <c r="U47" s="6" t="s">
        <v>22</v>
      </c>
      <c r="V47" s="8" t="str">
        <f>IF(ISERROR(MATCH('JP PINT 1.0'!C47,統合!J:J,0)),"",INDEX(統合!Z:Z,MATCH('JP PINT 1.0'!C47,統合!J:J,0),1))</f>
        <v/>
      </c>
    </row>
    <row r="48" spans="1:22" ht="15.95" customHeight="1">
      <c r="A48" s="8" t="str">
        <f>INDEX(core_japan!C:C,MATCH('JP PINT 1.0'!S48,core_japan!AA:AA,0),1)</f>
        <v>JBG-06</v>
      </c>
      <c r="B48" s="8">
        <v>1460</v>
      </c>
      <c r="C48" s="8" t="s">
        <v>1717</v>
      </c>
      <c r="D48" s="6" t="s">
        <v>22</v>
      </c>
      <c r="E48" s="23">
        <v>2</v>
      </c>
      <c r="F48" s="43" t="s">
        <v>2405</v>
      </c>
      <c r="G48" s="43" t="s">
        <v>2406</v>
      </c>
      <c r="I48" s="8" t="s">
        <v>1718</v>
      </c>
      <c r="J48" s="8" t="s">
        <v>2407</v>
      </c>
      <c r="N48" s="8">
        <v>1590</v>
      </c>
      <c r="O48" s="8" t="s">
        <v>2408</v>
      </c>
      <c r="P48" s="8" t="s">
        <v>2409</v>
      </c>
      <c r="Q48" s="8" t="s">
        <v>2410</v>
      </c>
      <c r="S48" s="8" t="s">
        <v>4951</v>
      </c>
      <c r="T48" s="6" t="s">
        <v>22</v>
      </c>
      <c r="U48" s="6" t="s">
        <v>17</v>
      </c>
      <c r="V48" s="8" t="str">
        <f>IF(ISERROR(MATCH('JP PINT 1.0'!C48,統合!J:J,0)),"",INDEX(統合!Z:Z,MATCH('JP PINT 1.0'!C48,統合!J:J,0),1))</f>
        <v>rsm:CIIHSupplyChainTradeTransaction/ram:ApplicableCIIHSupplyChainTradeAgreement/ram:SellerCITradeParty/ram:PostalCITradeAddress</v>
      </c>
    </row>
    <row r="49" spans="1:22" ht="15.95" customHeight="1">
      <c r="A49" s="8" t="str">
        <f>INDEX(core_japan!C:C,MATCH('JP PINT 1.0'!S49,core_japan!AA:AA,0),1)</f>
        <v>JBT-062</v>
      </c>
      <c r="B49" s="8">
        <v>1470</v>
      </c>
      <c r="C49" s="8" t="s">
        <v>1723</v>
      </c>
      <c r="D49" s="6" t="s">
        <v>17</v>
      </c>
      <c r="E49" s="23">
        <v>3</v>
      </c>
      <c r="F49" s="47" t="s">
        <v>2411</v>
      </c>
      <c r="G49" s="47" t="s">
        <v>2412</v>
      </c>
      <c r="H49" s="6" t="s">
        <v>2201</v>
      </c>
      <c r="I49" s="8" t="s">
        <v>1724</v>
      </c>
      <c r="J49" s="8" t="s">
        <v>2413</v>
      </c>
      <c r="M49" s="8" t="s">
        <v>2414</v>
      </c>
      <c r="N49" s="8">
        <v>1600</v>
      </c>
      <c r="O49" s="8" t="s">
        <v>2415</v>
      </c>
      <c r="P49" s="8" t="s">
        <v>2339</v>
      </c>
      <c r="Q49" s="8" t="s">
        <v>2416</v>
      </c>
      <c r="S49" s="8" t="s">
        <v>4953</v>
      </c>
      <c r="T49" s="6" t="s">
        <v>17</v>
      </c>
      <c r="U49" s="6" t="s">
        <v>17</v>
      </c>
      <c r="V49" s="8" t="str">
        <f>IF(ISERROR(MATCH('JP PINT 1.0'!C49,統合!J:J,0)),"",INDEX(統合!Z:Z,MATCH('JP PINT 1.0'!C49,統合!J:J,0),1))</f>
        <v>rsm:CIIHSupplyChainTradeTransaction/ram:ApplicableCIIHSupplyChainTradeAgreement/ram:SellerCITradeParty/ram:PostalCITradeAddress/ram:LineOne</v>
      </c>
    </row>
    <row r="50" spans="1:22" ht="15.95" customHeight="1">
      <c r="A50" s="8" t="str">
        <f>INDEX(core_japan!C:C,MATCH('JP PINT 1.0'!S50,core_japan!AA:AA,0),1)</f>
        <v>JBT-063</v>
      </c>
      <c r="B50" s="8">
        <v>1480</v>
      </c>
      <c r="C50" s="8" t="s">
        <v>1726</v>
      </c>
      <c r="D50" s="6" t="s">
        <v>17</v>
      </c>
      <c r="E50" s="23">
        <v>3</v>
      </c>
      <c r="F50" s="47" t="s">
        <v>2417</v>
      </c>
      <c r="G50" s="47" t="s">
        <v>2418</v>
      </c>
      <c r="H50" s="6" t="s">
        <v>2201</v>
      </c>
      <c r="I50" s="8" t="s">
        <v>1727</v>
      </c>
      <c r="J50" s="8" t="s">
        <v>2419</v>
      </c>
      <c r="M50" s="8" t="s">
        <v>2420</v>
      </c>
      <c r="N50" s="8">
        <v>1610</v>
      </c>
      <c r="O50" s="8" t="s">
        <v>2421</v>
      </c>
      <c r="P50" s="8" t="s">
        <v>2339</v>
      </c>
      <c r="Q50" s="8" t="s">
        <v>2422</v>
      </c>
      <c r="S50" s="8" t="s">
        <v>4954</v>
      </c>
      <c r="T50" s="6" t="s">
        <v>17</v>
      </c>
      <c r="U50" s="6" t="s">
        <v>17</v>
      </c>
      <c r="V50" s="8" t="str">
        <f>IF(ISERROR(MATCH('JP PINT 1.0'!C50,統合!J:J,0)),"",INDEX(統合!Z:Z,MATCH('JP PINT 1.0'!C50,統合!J:J,0),1))</f>
        <v>rsm:CIIHSupplyChainTradeTransaction/ram:ApplicableCIIHSupplyChainTradeAgreement/ram:SellerCITradeParty/ram:PostalCITradeAddress/ram:LineTwo</v>
      </c>
    </row>
    <row r="51" spans="1:22" ht="15.95" customHeight="1">
      <c r="A51" s="8" t="str">
        <f>INDEX(core_japan!C:C,MATCH('JP PINT 1.0'!S51,core_japan!AA:AA,0),1)</f>
        <v>JBT-064</v>
      </c>
      <c r="B51" s="8">
        <v>1490</v>
      </c>
      <c r="C51" s="8" t="s">
        <v>1729</v>
      </c>
      <c r="D51" s="6" t="s">
        <v>17</v>
      </c>
      <c r="E51" s="23">
        <v>3</v>
      </c>
      <c r="F51" s="47" t="s">
        <v>2423</v>
      </c>
      <c r="G51" s="47" t="s">
        <v>2424</v>
      </c>
      <c r="H51" s="6" t="s">
        <v>2201</v>
      </c>
      <c r="I51" s="8" t="s">
        <v>1727</v>
      </c>
      <c r="J51" s="8" t="s">
        <v>2425</v>
      </c>
      <c r="N51" s="8">
        <v>1660</v>
      </c>
      <c r="O51" s="8" t="s">
        <v>2426</v>
      </c>
      <c r="P51" s="8" t="s">
        <v>2208</v>
      </c>
      <c r="Q51" s="8" t="s">
        <v>2427</v>
      </c>
      <c r="S51" s="8" t="s">
        <v>4955</v>
      </c>
      <c r="T51" s="6" t="s">
        <v>22</v>
      </c>
      <c r="U51" s="6" t="s">
        <v>22</v>
      </c>
      <c r="V51" s="8" t="str">
        <f>IF(ISERROR(MATCH('JP PINT 1.0'!C51,統合!J:J,0)),"",INDEX(統合!Z:Z,MATCH('JP PINT 1.0'!C51,統合!J:J,0),1))</f>
        <v>rsm:CIIHSupplyChainTradeTransaction/ram:ApplicableCIIHSupplyChainTradeAgreement/ram:SellerCITradeParty/ram:PostalCITradeAddress/ram:LineThree</v>
      </c>
    </row>
    <row r="52" spans="1:22" ht="15.95" customHeight="1">
      <c r="A52" s="8" t="str">
        <f>INDEX(core_japan!C:C,MATCH('JP PINT 1.0'!S52,core_japan!AA:AA,0),1)</f>
        <v>JBT-065</v>
      </c>
      <c r="B52" s="8">
        <v>1500</v>
      </c>
      <c r="C52" s="8" t="s">
        <v>3598</v>
      </c>
      <c r="D52" s="6" t="s">
        <v>17</v>
      </c>
      <c r="E52" s="23">
        <v>3</v>
      </c>
      <c r="F52" s="47" t="s">
        <v>2428</v>
      </c>
      <c r="G52" s="47" t="s">
        <v>2429</v>
      </c>
      <c r="H52" s="6" t="s">
        <v>2201</v>
      </c>
      <c r="I52" s="8" t="s">
        <v>2430</v>
      </c>
      <c r="J52" s="8" t="s">
        <v>2431</v>
      </c>
      <c r="M52" s="8" t="s">
        <v>2432</v>
      </c>
      <c r="N52" s="8">
        <v>1620</v>
      </c>
      <c r="O52" s="8" t="s">
        <v>2433</v>
      </c>
      <c r="P52" s="8" t="s">
        <v>2339</v>
      </c>
      <c r="Q52" s="8" t="s">
        <v>2434</v>
      </c>
      <c r="S52" s="8" t="s">
        <v>6397</v>
      </c>
      <c r="T52" s="6" t="s">
        <v>17</v>
      </c>
      <c r="U52" s="6" t="s">
        <v>17</v>
      </c>
      <c r="V52" s="8" t="str">
        <f>IF(ISERROR(MATCH('JP PINT 1.0'!C52,統合!J:J,0)),"",INDEX(統合!Z:Z,MATCH('JP PINT 1.0'!C52,統合!J:J,0),1))</f>
        <v/>
      </c>
    </row>
    <row r="53" spans="1:22" ht="15.95" customHeight="1">
      <c r="A53" s="8" t="str">
        <f>INDEX(core_japan!C:C,MATCH('JP PINT 1.0'!S53,core_japan!AA:AA,0),1)</f>
        <v>JBT-061</v>
      </c>
      <c r="B53" s="8">
        <v>1510</v>
      </c>
      <c r="C53" s="8" t="s">
        <v>1720</v>
      </c>
      <c r="D53" s="6" t="s">
        <v>17</v>
      </c>
      <c r="E53" s="23">
        <v>3</v>
      </c>
      <c r="F53" s="47" t="s">
        <v>2435</v>
      </c>
      <c r="G53" s="47" t="s">
        <v>2436</v>
      </c>
      <c r="H53" s="6" t="s">
        <v>2201</v>
      </c>
      <c r="I53" s="8" t="s">
        <v>1721</v>
      </c>
      <c r="J53" s="8" t="s">
        <v>2437</v>
      </c>
      <c r="M53" s="8" t="s">
        <v>2438</v>
      </c>
      <c r="N53" s="8">
        <v>1630</v>
      </c>
      <c r="O53" s="8" t="s">
        <v>2439</v>
      </c>
      <c r="P53" s="8" t="s">
        <v>2208</v>
      </c>
      <c r="Q53" s="8" t="s">
        <v>2440</v>
      </c>
      <c r="S53" s="8" t="s">
        <v>4952</v>
      </c>
      <c r="T53" s="6" t="s">
        <v>17</v>
      </c>
      <c r="U53" s="6" t="s">
        <v>17</v>
      </c>
      <c r="V53" s="8" t="str">
        <f>IF(ISERROR(MATCH('JP PINT 1.0'!C53,統合!J:J,0)),"",INDEX(統合!Z:Z,MATCH('JP PINT 1.0'!C53,統合!J:J,0),1))</f>
        <v>rsm:CIIHSupplyChainTradeTransaction/ram:ApplicableCIIHSupplyChainTradeAgreement/ram:SellerCITradeParty/ram:PostalCITradeAddress/ram:PostcodeCode</v>
      </c>
    </row>
    <row r="54" spans="1:22" ht="15.95" customHeight="1">
      <c r="A54" s="8" t="str">
        <f>INDEX(core_japan!C:C,MATCH('JP PINT 1.0'!S54,core_japan!AA:AA,0),1)</f>
        <v>JBT-067</v>
      </c>
      <c r="B54" s="8">
        <v>1520</v>
      </c>
      <c r="C54" s="8" t="s">
        <v>3600</v>
      </c>
      <c r="D54" s="6" t="s">
        <v>17</v>
      </c>
      <c r="E54" s="23">
        <v>3</v>
      </c>
      <c r="F54" s="47" t="s">
        <v>2441</v>
      </c>
      <c r="G54" s="47" t="s">
        <v>2442</v>
      </c>
      <c r="H54" s="6" t="s">
        <v>2201</v>
      </c>
      <c r="I54" s="8" t="s">
        <v>2443</v>
      </c>
      <c r="J54" s="8" t="s">
        <v>2444</v>
      </c>
      <c r="L54" s="8" t="s">
        <v>2445</v>
      </c>
      <c r="M54" s="8" t="s">
        <v>2446</v>
      </c>
      <c r="N54" s="8">
        <v>1640</v>
      </c>
      <c r="O54" s="8" t="s">
        <v>2447</v>
      </c>
      <c r="P54" s="8" t="s">
        <v>2208</v>
      </c>
      <c r="Q54" s="8" t="s">
        <v>2448</v>
      </c>
      <c r="S54" s="8" t="s">
        <v>6398</v>
      </c>
      <c r="T54" s="6" t="s">
        <v>17</v>
      </c>
      <c r="U54" s="6" t="s">
        <v>17</v>
      </c>
      <c r="V54" s="8" t="str">
        <f>IF(ISERROR(MATCH('JP PINT 1.0'!C54,統合!J:J,0)),"",INDEX(統合!Z:Z,MATCH('JP PINT 1.0'!C54,統合!J:J,0),1))</f>
        <v/>
      </c>
    </row>
    <row r="55" spans="1:22" ht="15.95" customHeight="1">
      <c r="A55" s="8" t="str">
        <f>INDEX(core_japan!C:C,MATCH('JP PINT 1.0'!S55,core_japan!AA:AA,0),1)</f>
        <v>JBT-066</v>
      </c>
      <c r="B55" s="8">
        <v>1530</v>
      </c>
      <c r="C55" s="8" t="s">
        <v>1731</v>
      </c>
      <c r="D55" s="6" t="s">
        <v>22</v>
      </c>
      <c r="E55" s="23">
        <v>3</v>
      </c>
      <c r="F55" s="47" t="s">
        <v>2449</v>
      </c>
      <c r="G55" s="47" t="s">
        <v>2450</v>
      </c>
      <c r="H55" s="6" t="s">
        <v>2162</v>
      </c>
      <c r="I55" s="8" t="s">
        <v>1732</v>
      </c>
      <c r="J55" s="8" t="s">
        <v>2451</v>
      </c>
      <c r="L55" s="8" t="s">
        <v>2452</v>
      </c>
      <c r="M55" s="8" t="s">
        <v>2453</v>
      </c>
      <c r="N55" s="8">
        <v>1680</v>
      </c>
      <c r="O55" s="8" t="s">
        <v>2454</v>
      </c>
      <c r="P55" s="8" t="s">
        <v>2166</v>
      </c>
      <c r="Q55" s="8" t="s">
        <v>2455</v>
      </c>
      <c r="S55" s="8" t="s">
        <v>4956</v>
      </c>
      <c r="T55" s="6" t="s">
        <v>22</v>
      </c>
      <c r="U55" s="6" t="s">
        <v>17</v>
      </c>
      <c r="V55" s="8" t="str">
        <f>IF(ISERROR(MATCH('JP PINT 1.0'!C55,統合!J:J,0)),"",INDEX(統合!Z:Z,MATCH('JP PINT 1.0'!C55,統合!J:J,0),1))</f>
        <v>rsm:CIIHSupplyChainTradeTransaction/ram:ApplicableCIIHSupplyChainTradeAgreement/ram:SellerCITradeParty/ram:PostalCITradeAddress/ram:CountryID</v>
      </c>
    </row>
    <row r="56" spans="1:22" ht="15.95" customHeight="1">
      <c r="A56" s="8" t="str">
        <f>INDEX(core_japan!C:C,MATCH('JP PINT 1.0'!S56,core_japan!AA:AA,0),1)</f>
        <v>JBG-05</v>
      </c>
      <c r="B56" s="8">
        <v>1540</v>
      </c>
      <c r="C56" s="8" t="s">
        <v>1702</v>
      </c>
      <c r="D56" s="6" t="s">
        <v>17</v>
      </c>
      <c r="E56" s="23">
        <v>2</v>
      </c>
      <c r="F56" s="43" t="s">
        <v>2456</v>
      </c>
      <c r="G56" s="43" t="s">
        <v>2457</v>
      </c>
      <c r="I56" s="8" t="s">
        <v>1703</v>
      </c>
      <c r="J56" s="8" t="s">
        <v>2458</v>
      </c>
      <c r="N56" s="8">
        <v>1820</v>
      </c>
      <c r="O56" s="8" t="s">
        <v>2459</v>
      </c>
      <c r="P56" s="8" t="s">
        <v>2460</v>
      </c>
      <c r="Q56" s="8" t="s">
        <v>2461</v>
      </c>
      <c r="S56" s="8" t="s">
        <v>4947</v>
      </c>
      <c r="T56" s="6" t="s">
        <v>17</v>
      </c>
      <c r="U56" s="6" t="s">
        <v>17</v>
      </c>
      <c r="V56" s="8" t="str">
        <f>IF(ISERROR(MATCH('JP PINT 1.0'!C56,統合!J:J,0)),"",INDEX(統合!Z:Z,MATCH('JP PINT 1.0'!C56,統合!J:J,0),1))</f>
        <v>rsm:CIIHSupplyChainTradeTransaction/ram:ApplicableCIIHSupplyChainTradeAgreement/ram:SellerCITradeParty/ram:DefinedCITradeContact</v>
      </c>
    </row>
    <row r="57" spans="1:22" ht="15.95" customHeight="1">
      <c r="A57" s="8" t="str">
        <f>INDEX(core_japan!C:C,MATCH('JP PINT 1.0'!S57,core_japan!AA:AA,0),1)</f>
        <v>JBT-055</v>
      </c>
      <c r="B57" s="8">
        <v>1550</v>
      </c>
      <c r="C57" s="8" t="s">
        <v>1706</v>
      </c>
      <c r="D57" s="6" t="s">
        <v>17</v>
      </c>
      <c r="E57" s="23">
        <v>3</v>
      </c>
      <c r="F57" s="47" t="s">
        <v>2462</v>
      </c>
      <c r="G57" s="47" t="s">
        <v>2457</v>
      </c>
      <c r="H57" s="6" t="s">
        <v>2201</v>
      </c>
      <c r="I57" s="8" t="s">
        <v>1707</v>
      </c>
      <c r="J57" s="8" t="s">
        <v>2463</v>
      </c>
      <c r="M57" s="8" t="s">
        <v>2464</v>
      </c>
      <c r="N57" s="8">
        <v>1830</v>
      </c>
      <c r="O57" s="8" t="s">
        <v>2345</v>
      </c>
      <c r="P57" s="8" t="s">
        <v>2339</v>
      </c>
      <c r="Q57" s="8" t="s">
        <v>2465</v>
      </c>
      <c r="S57" s="8" t="s">
        <v>4948</v>
      </c>
      <c r="T57" s="6" t="s">
        <v>17</v>
      </c>
      <c r="U57" s="6" t="s">
        <v>17</v>
      </c>
      <c r="V57" s="8" t="str">
        <f>IF(ISERROR(MATCH('JP PINT 1.0'!C57,統合!J:J,0)),"",INDEX(統合!Z:Z,MATCH('JP PINT 1.0'!C57,統合!J:J,0),1))</f>
        <v>rsm:CIIHSupplyChainTradeTransaction/ram:ApplicableCIIHSupplyChainTradeAgreement/ram:SellerCITradeParty/ram:DefinedCITradeContact/ram:PersonName</v>
      </c>
    </row>
    <row r="58" spans="1:22" ht="15.95" customHeight="1">
      <c r="A58" s="8" t="str">
        <f>INDEX(core_japan!C:C,MATCH('JP PINT 1.0'!S58,core_japan!AA:AA,0),1)</f>
        <v>JBT-058</v>
      </c>
      <c r="B58" s="8">
        <v>1560</v>
      </c>
      <c r="C58" s="8" t="s">
        <v>1711</v>
      </c>
      <c r="D58" s="6" t="s">
        <v>17</v>
      </c>
      <c r="E58" s="23">
        <v>3</v>
      </c>
      <c r="F58" s="47" t="s">
        <v>2466</v>
      </c>
      <c r="G58" s="47" t="s">
        <v>2467</v>
      </c>
      <c r="H58" s="6" t="s">
        <v>2201</v>
      </c>
      <c r="I58" s="8" t="s">
        <v>1712</v>
      </c>
      <c r="J58" s="8" t="s">
        <v>2468</v>
      </c>
      <c r="M58" s="8" t="s">
        <v>2469</v>
      </c>
      <c r="N58" s="8">
        <v>1840</v>
      </c>
      <c r="O58" s="8" t="s">
        <v>2470</v>
      </c>
      <c r="P58" s="8" t="s">
        <v>2208</v>
      </c>
      <c r="Q58" s="8" t="s">
        <v>2471</v>
      </c>
      <c r="S58" s="8" t="s">
        <v>4949</v>
      </c>
      <c r="T58" s="6" t="s">
        <v>17</v>
      </c>
      <c r="U58" s="6" t="s">
        <v>17</v>
      </c>
      <c r="V58" s="8" t="str">
        <f>IF(ISERROR(MATCH('JP PINT 1.0'!C58,統合!J:J,0)),"",INDEX(統合!Z:Z,MATCH('JP PINT 1.0'!C58,統合!J:J,0),1))</f>
        <v>rsm:CIIHSupplyChainTradeTransaction/ram:ApplicableCIIHSupplyChainTradeAgreement/ram:SellerCITradeParty/ram:DefinedCITradeContact/ram:TelephoneCIUniversalCommunication/ram:CompleteNumber</v>
      </c>
    </row>
    <row r="59" spans="1:22" ht="15.95" customHeight="1">
      <c r="A59" s="8" t="str">
        <f>INDEX(core_japan!C:C,MATCH('JP PINT 1.0'!S59,core_japan!AA:AA,0),1)</f>
        <v>JBT-060</v>
      </c>
      <c r="B59" s="8">
        <v>1570</v>
      </c>
      <c r="C59" s="8" t="s">
        <v>1715</v>
      </c>
      <c r="D59" s="6" t="s">
        <v>17</v>
      </c>
      <c r="E59" s="23">
        <v>3</v>
      </c>
      <c r="F59" s="47" t="s">
        <v>2472</v>
      </c>
      <c r="G59" s="47" t="s">
        <v>2473</v>
      </c>
      <c r="H59" s="6" t="s">
        <v>2201</v>
      </c>
      <c r="I59" s="8" t="s">
        <v>1716</v>
      </c>
      <c r="J59" s="8" t="s">
        <v>2474</v>
      </c>
      <c r="M59" s="8" t="s">
        <v>2475</v>
      </c>
      <c r="N59" s="8">
        <v>1850</v>
      </c>
      <c r="O59" s="8" t="s">
        <v>2476</v>
      </c>
      <c r="P59" s="8" t="s">
        <v>2208</v>
      </c>
      <c r="Q59" s="8" t="s">
        <v>2477</v>
      </c>
      <c r="S59" s="8" t="s">
        <v>4950</v>
      </c>
      <c r="T59" s="6" t="s">
        <v>17</v>
      </c>
      <c r="U59" s="6" t="s">
        <v>17</v>
      </c>
      <c r="V59" s="8" t="str">
        <f>IF(ISERROR(MATCH('JP PINT 1.0'!C59,統合!J:J,0)),"",INDEX(統合!Z:Z,MATCH('JP PINT 1.0'!C59,統合!J:J,0),1))</f>
        <v>rsm:CIIHSupplyChainTradeTransaction/ram:ApplicableCIIHSupplyChainTradeAgreement/ram:SellerCITradeParty/ram:DefinedCITradeContact/ram:EmailURICIUniversalCommunication/ram:URIID</v>
      </c>
    </row>
    <row r="60" spans="1:22" ht="15.95" customHeight="1">
      <c r="A60" s="8" t="str">
        <f>INDEX(core_japan!C:C,MATCH('JP PINT 1.0'!S60,core_japan!AA:AA,0),1)</f>
        <v>JBG-07</v>
      </c>
      <c r="B60" s="8">
        <v>1580</v>
      </c>
      <c r="C60" s="8" t="s">
        <v>1733</v>
      </c>
      <c r="D60" s="6" t="s">
        <v>22</v>
      </c>
      <c r="E60" s="23">
        <v>1</v>
      </c>
      <c r="F60" s="42" t="s">
        <v>1734</v>
      </c>
      <c r="G60" s="42" t="s">
        <v>2478</v>
      </c>
      <c r="I60" s="8" t="s">
        <v>1735</v>
      </c>
      <c r="J60" s="8" t="s">
        <v>2479</v>
      </c>
      <c r="N60" s="8">
        <v>1860</v>
      </c>
      <c r="O60" s="8" t="s">
        <v>2480</v>
      </c>
      <c r="P60" s="8" t="s">
        <v>2481</v>
      </c>
      <c r="Q60" s="8" t="s">
        <v>2482</v>
      </c>
      <c r="S60" s="8" t="s">
        <v>4957</v>
      </c>
      <c r="T60" s="6" t="s">
        <v>22</v>
      </c>
      <c r="U60" s="6" t="s">
        <v>22</v>
      </c>
      <c r="V60" s="8" t="str">
        <f>IF(ISERROR(MATCH('JP PINT 1.0'!C60,統合!J:J,0)),"",INDEX(統合!Z:Z,MATCH('JP PINT 1.0'!C60,統合!J:J,0),1))</f>
        <v>rsm:CIIHSupplyChainTradeTransaction/ram:ApplicableCIIHSupplyChainTradeAgreement/ram:BuyerCITradeParty</v>
      </c>
    </row>
    <row r="61" spans="1:22" ht="15.95" customHeight="1">
      <c r="A61" s="8" t="str">
        <f>INDEX(core_japan!C:C,MATCH('JP PINT 1.0'!S61,core_japan!AA:AA,0),1)</f>
        <v>JBT-070</v>
      </c>
      <c r="B61" s="8">
        <v>1590</v>
      </c>
      <c r="C61" s="8" t="s">
        <v>1741</v>
      </c>
      <c r="D61" s="6" t="s">
        <v>22</v>
      </c>
      <c r="E61" s="23">
        <v>2</v>
      </c>
      <c r="F61" s="43" t="s">
        <v>2483</v>
      </c>
      <c r="G61" s="43" t="s">
        <v>2484</v>
      </c>
      <c r="H61" s="6" t="s">
        <v>2201</v>
      </c>
      <c r="I61" s="8" t="s">
        <v>1742</v>
      </c>
      <c r="J61" s="8" t="s">
        <v>2485</v>
      </c>
      <c r="M61" s="8" t="s">
        <v>2486</v>
      </c>
      <c r="N61" s="8">
        <v>2110</v>
      </c>
      <c r="O61" s="8" t="s">
        <v>2338</v>
      </c>
      <c r="P61" s="8" t="s">
        <v>2339</v>
      </c>
      <c r="Q61" s="8" t="s">
        <v>2487</v>
      </c>
      <c r="S61" s="8" t="s">
        <v>4959</v>
      </c>
      <c r="T61" s="6" t="s">
        <v>22</v>
      </c>
      <c r="U61" s="6" t="s">
        <v>17</v>
      </c>
      <c r="V61" s="8" t="str">
        <f>IF(ISERROR(MATCH('JP PINT 1.0'!C61,統合!J:J,0)),"",INDEX(統合!Z:Z,MATCH('JP PINT 1.0'!C61,統合!J:J,0),1))</f>
        <v>rsm:CIIHSupplyChainTradeTransaction/ram:ApplicableCIIHSupplyChainTradeAgreement/ram:BuyerCITradeParty/ram:Name</v>
      </c>
    </row>
    <row r="62" spans="1:22" ht="15.95" customHeight="1">
      <c r="A62" s="8" t="str">
        <f>INDEX(core_japan!C:C,MATCH('JP PINT 1.0'!S62,core_japan!AA:AA,0),1)</f>
        <v>JBT-071</v>
      </c>
      <c r="B62" s="8">
        <v>1600</v>
      </c>
      <c r="C62" s="8" t="s">
        <v>4012</v>
      </c>
      <c r="D62" s="6" t="s">
        <v>17</v>
      </c>
      <c r="E62" s="23">
        <v>2</v>
      </c>
      <c r="F62" s="43" t="s">
        <v>2488</v>
      </c>
      <c r="G62" s="43" t="s">
        <v>2489</v>
      </c>
      <c r="H62" s="6" t="s">
        <v>2201</v>
      </c>
      <c r="I62" s="8" t="s">
        <v>2490</v>
      </c>
      <c r="J62" s="8" t="s">
        <v>2491</v>
      </c>
      <c r="M62" s="8" t="s">
        <v>2486</v>
      </c>
      <c r="N62" s="8">
        <v>1940</v>
      </c>
      <c r="O62" s="8" t="s">
        <v>2345</v>
      </c>
      <c r="P62" s="8" t="s">
        <v>2339</v>
      </c>
      <c r="Q62" s="8" t="s">
        <v>2492</v>
      </c>
      <c r="S62" s="8" t="s">
        <v>6399</v>
      </c>
      <c r="T62" s="6" t="s">
        <v>22</v>
      </c>
      <c r="U62" s="6" t="s">
        <v>22</v>
      </c>
      <c r="V62" s="8" t="str">
        <f>IF(ISERROR(MATCH('JP PINT 1.0'!C62,統合!J:J,0)),"",INDEX(統合!Z:Z,MATCH('JP PINT 1.0'!C62,統合!J:J,0),1))</f>
        <v/>
      </c>
    </row>
    <row r="63" spans="1:22" ht="15.95" customHeight="1">
      <c r="A63" s="8" t="str">
        <f>INDEX(core_japan!C:C,MATCH('JP PINT 1.0'!S63,core_japan!AA:AA,0),1)</f>
        <v>JBT-068</v>
      </c>
      <c r="B63" s="8">
        <v>1610</v>
      </c>
      <c r="C63" s="8" t="s">
        <v>1738</v>
      </c>
      <c r="D63" s="6" t="s">
        <v>17</v>
      </c>
      <c r="E63" s="23">
        <v>2</v>
      </c>
      <c r="F63" s="43" t="s">
        <v>2493</v>
      </c>
      <c r="G63" s="43" t="s">
        <v>2494</v>
      </c>
      <c r="H63" s="6" t="s">
        <v>2138</v>
      </c>
      <c r="I63" s="8" t="s">
        <v>1739</v>
      </c>
      <c r="J63" s="8" t="s">
        <v>2495</v>
      </c>
      <c r="M63" s="8" t="s">
        <v>2496</v>
      </c>
      <c r="N63" s="8">
        <v>1910</v>
      </c>
      <c r="O63" s="8" t="s">
        <v>2142</v>
      </c>
      <c r="P63" s="8" t="s">
        <v>2143</v>
      </c>
      <c r="Q63" s="8" t="s">
        <v>2497</v>
      </c>
      <c r="S63" s="8" t="s">
        <v>4958</v>
      </c>
      <c r="T63" s="6" t="s">
        <v>22</v>
      </c>
      <c r="U63" s="6" t="s">
        <v>22</v>
      </c>
      <c r="V63" s="8" t="str">
        <f>IF(ISERROR(MATCH('JP PINT 1.0'!C63,統合!J:J,0)),"",INDEX(統合!Z:Z,MATCH('JP PINT 1.0'!C63,統合!J:J,0),1))</f>
        <v>rsm:CIIHSupplyChainTradeTransaction/ram:ApplicableCIIHSupplyChainTradeAgreement/ram:BuyerCITradeParty/ram:ID</v>
      </c>
    </row>
    <row r="64" spans="1:22" ht="15.95" customHeight="1">
      <c r="A64" s="8" t="str">
        <f>INDEX(core_japan!C:C,MATCH('JP PINT 1.0'!S64,core_japan!AA:AA,0),1)</f>
        <v>JBT-068-1</v>
      </c>
      <c r="B64" s="8">
        <v>1620</v>
      </c>
      <c r="C64" s="8" t="s">
        <v>4814</v>
      </c>
      <c r="D64" s="6" t="s">
        <v>17</v>
      </c>
      <c r="E64" s="23">
        <v>3</v>
      </c>
      <c r="F64" s="47" t="s">
        <v>2498</v>
      </c>
      <c r="G64" s="47" t="s">
        <v>2352</v>
      </c>
      <c r="H64" s="6" t="s">
        <v>2162</v>
      </c>
      <c r="I64" s="8" t="s">
        <v>2362</v>
      </c>
      <c r="J64" s="8" t="s">
        <v>2354</v>
      </c>
      <c r="K64" s="8" t="s">
        <v>2499</v>
      </c>
      <c r="L64" s="8" t="s">
        <v>2500</v>
      </c>
      <c r="M64" s="9" t="s">
        <v>2501</v>
      </c>
      <c r="N64" s="8">
        <v>1920</v>
      </c>
      <c r="O64" s="8" t="s">
        <v>2253</v>
      </c>
      <c r="P64" s="8" t="s">
        <v>2254</v>
      </c>
      <c r="Q64" s="8" t="s">
        <v>2502</v>
      </c>
      <c r="S64" s="8" t="s">
        <v>6400</v>
      </c>
      <c r="T64" s="6" t="s">
        <v>17</v>
      </c>
      <c r="U64" s="6" t="s">
        <v>17</v>
      </c>
      <c r="V64" s="8" t="str">
        <f>IF(ISERROR(MATCH('JP PINT 1.0'!C64,統合!J:J,0)),"",INDEX(統合!Z:Z,MATCH('JP PINT 1.0'!C64,統合!J:J,0),1))</f>
        <v/>
      </c>
    </row>
    <row r="65" spans="1:22" ht="15.95" customHeight="1">
      <c r="A65" s="8" t="str">
        <f>INDEX(core_japan!C:C,MATCH('JP PINT 1.0'!S65,core_japan!AA:AA,0),1)</f>
        <v>JBT-069</v>
      </c>
      <c r="B65" s="8">
        <v>1630</v>
      </c>
      <c r="C65" s="8" t="s">
        <v>1744</v>
      </c>
      <c r="D65" s="6" t="s">
        <v>17</v>
      </c>
      <c r="E65" s="23">
        <v>2</v>
      </c>
      <c r="F65" s="43" t="s">
        <v>2503</v>
      </c>
      <c r="G65" s="43" t="s">
        <v>2504</v>
      </c>
      <c r="H65" s="6" t="s">
        <v>2138</v>
      </c>
      <c r="I65" s="8" t="s">
        <v>1745</v>
      </c>
      <c r="J65" s="8" t="s">
        <v>2505</v>
      </c>
      <c r="M65" s="8" t="s">
        <v>2496</v>
      </c>
      <c r="N65" s="8">
        <v>2120</v>
      </c>
      <c r="O65" s="8" t="s">
        <v>2359</v>
      </c>
      <c r="P65" s="8" t="s">
        <v>2143</v>
      </c>
      <c r="Q65" s="8" t="s">
        <v>2506</v>
      </c>
      <c r="S65" s="8" t="s">
        <v>4960</v>
      </c>
      <c r="T65" s="6" t="s">
        <v>17</v>
      </c>
      <c r="U65" s="6" t="s">
        <v>17</v>
      </c>
      <c r="V65" s="8" t="str">
        <f>IF(ISERROR(MATCH('JP PINT 1.0'!C65,統合!J:J,0)),"",INDEX(統合!Z:Z,MATCH('JP PINT 1.0'!C65,統合!J:J,0),1))</f>
        <v>rsm:CIIHSupplyChainTradeTransaction/ram:ApplicableCIIHSupplyChainTradeAgreement/ram:BuyerCITradeParty/ram:GlobalID</v>
      </c>
    </row>
    <row r="66" spans="1:22" ht="15.95" customHeight="1">
      <c r="A66" s="8" t="str">
        <f>INDEX(core_japan!C:C,MATCH('JP PINT 1.0'!S66,core_japan!AA:AA,0),1)</f>
        <v>JBT-069-1</v>
      </c>
      <c r="B66" s="8">
        <v>1640</v>
      </c>
      <c r="C66" s="8" t="s">
        <v>4815</v>
      </c>
      <c r="D66" s="6" t="s">
        <v>17</v>
      </c>
      <c r="E66" s="23">
        <v>3</v>
      </c>
      <c r="F66" s="47" t="s">
        <v>2507</v>
      </c>
      <c r="G66" s="47" t="s">
        <v>2352</v>
      </c>
      <c r="H66" s="6" t="s">
        <v>2162</v>
      </c>
      <c r="I66" s="8" t="s">
        <v>2362</v>
      </c>
      <c r="J66" s="8" t="s">
        <v>2354</v>
      </c>
      <c r="K66" s="8" t="s">
        <v>2499</v>
      </c>
      <c r="L66" s="8" t="s">
        <v>2500</v>
      </c>
      <c r="M66" s="9" t="s">
        <v>2501</v>
      </c>
      <c r="N66" s="8">
        <v>2130</v>
      </c>
      <c r="O66" s="8" t="s">
        <v>2253</v>
      </c>
      <c r="P66" s="8" t="s">
        <v>2254</v>
      </c>
      <c r="Q66" s="8" t="s">
        <v>2508</v>
      </c>
      <c r="S66" s="8" t="s">
        <v>6401</v>
      </c>
      <c r="T66" s="6" t="s">
        <v>17</v>
      </c>
      <c r="U66" s="6" t="s">
        <v>17</v>
      </c>
      <c r="V66" s="8" t="str">
        <f>IF(ISERROR(MATCH('JP PINT 1.0'!C66,統合!J:J,0)),"",INDEX(統合!Z:Z,MATCH('JP PINT 1.0'!C66,統合!J:J,0),1))</f>
        <v/>
      </c>
    </row>
    <row r="67" spans="1:22" ht="15.95" customHeight="1">
      <c r="A67" s="8" t="str">
        <f>INDEX(core_japan!C:C,MATCH('JP PINT 1.0'!S67,core_japan!AA:AA,0),1)</f>
        <v>JBT-072</v>
      </c>
      <c r="B67" s="8">
        <v>1650</v>
      </c>
      <c r="C67" s="8" t="s">
        <v>3607</v>
      </c>
      <c r="D67" s="6" t="s">
        <v>17</v>
      </c>
      <c r="E67" s="23">
        <v>2</v>
      </c>
      <c r="F67" s="43" t="s">
        <v>2509</v>
      </c>
      <c r="G67" s="43" t="s">
        <v>2510</v>
      </c>
      <c r="H67" s="6" t="s">
        <v>2138</v>
      </c>
      <c r="I67" s="8" t="s">
        <v>2511</v>
      </c>
      <c r="J67" s="8" t="s">
        <v>2512</v>
      </c>
      <c r="L67" s="8" t="s">
        <v>2513</v>
      </c>
      <c r="M67" s="8" t="s">
        <v>2514</v>
      </c>
      <c r="N67" s="8">
        <v>2060</v>
      </c>
      <c r="O67" s="8" t="s">
        <v>2359</v>
      </c>
      <c r="P67" s="8" t="s">
        <v>2143</v>
      </c>
      <c r="Q67" s="8" t="s">
        <v>2515</v>
      </c>
      <c r="S67" s="8" t="s">
        <v>6402</v>
      </c>
      <c r="T67" s="6" t="s">
        <v>22</v>
      </c>
      <c r="U67" s="6" t="s">
        <v>17</v>
      </c>
      <c r="V67" s="8" t="str">
        <f>IF(ISERROR(MATCH('JP PINT 1.0'!C67,統合!J:J,0)),"",INDEX(統合!Z:Z,MATCH('JP PINT 1.0'!C67,統合!J:J,0),1))</f>
        <v>rsm:CIIHSupplyChainTradeTransaction/ram:ApplicableCIIHSupplyChainTradeAgreement/ram:BuyerCITradeParty/ram:RegisteredID</v>
      </c>
    </row>
    <row r="68" spans="1:22" ht="15.95" customHeight="1">
      <c r="A68" s="8" t="str">
        <f>INDEX(core_japan!C:C,MATCH('JP PINT 1.0'!S68,core_japan!AA:AA,0),1)</f>
        <v>JBT-074</v>
      </c>
      <c r="B68" s="8">
        <v>1660</v>
      </c>
      <c r="C68" s="8" t="s">
        <v>4031</v>
      </c>
      <c r="D68" s="6" t="s">
        <v>22</v>
      </c>
      <c r="E68" s="23">
        <v>2</v>
      </c>
      <c r="F68" s="43" t="s">
        <v>2516</v>
      </c>
      <c r="G68" s="43" t="s">
        <v>2517</v>
      </c>
      <c r="H68" s="6" t="s">
        <v>2138</v>
      </c>
      <c r="I68" s="8" t="s">
        <v>2518</v>
      </c>
      <c r="J68" s="8" t="s">
        <v>2519</v>
      </c>
      <c r="M68" s="15">
        <v>3210987654321</v>
      </c>
      <c r="N68" s="8">
        <v>1880</v>
      </c>
      <c r="O68" s="8" t="s">
        <v>2391</v>
      </c>
      <c r="P68" s="8" t="s">
        <v>2143</v>
      </c>
      <c r="Q68" s="8" t="s">
        <v>2520</v>
      </c>
      <c r="S68" s="8" t="s">
        <v>4961</v>
      </c>
      <c r="T68" s="6" t="s">
        <v>22</v>
      </c>
      <c r="U68" s="6" t="s">
        <v>17</v>
      </c>
      <c r="V68" s="8" t="str">
        <f>IF(ISERROR(MATCH('JP PINT 1.0'!C68,統合!J:J,0)),"",INDEX(統合!Z:Z,MATCH('JP PINT 1.0'!C68,統合!J:J,0),1))</f>
        <v>rsm:CIIHSupplyChainTradeTransaction/ram:ApplicableCIIHSupplyChainTradeAgreement/ram:BuyerCITradeParty/ram:GlobalID</v>
      </c>
    </row>
    <row r="69" spans="1:22" ht="15.95" customHeight="1">
      <c r="A69" s="8" t="str">
        <f>INDEX(core_japan!C:C,MATCH('JP PINT 1.0'!S69,core_japan!AA:AA,0),1)</f>
        <v>JBT-074-1</v>
      </c>
      <c r="B69" s="8">
        <v>1670</v>
      </c>
      <c r="C69" s="8" t="s">
        <v>4303</v>
      </c>
      <c r="D69" s="6" t="s">
        <v>22</v>
      </c>
      <c r="E69" s="23">
        <v>3</v>
      </c>
      <c r="F69" s="47" t="s">
        <v>2521</v>
      </c>
      <c r="G69" s="47" t="s">
        <v>2352</v>
      </c>
      <c r="H69" s="6" t="s">
        <v>2162</v>
      </c>
      <c r="I69" s="8" t="s">
        <v>2394</v>
      </c>
      <c r="J69" s="8" t="s">
        <v>2395</v>
      </c>
      <c r="K69" s="8" t="s">
        <v>2522</v>
      </c>
      <c r="L69" s="8" t="s">
        <v>2523</v>
      </c>
      <c r="M69" s="9" t="s">
        <v>2366</v>
      </c>
      <c r="N69" s="8">
        <v>1890</v>
      </c>
      <c r="O69" s="8" t="s">
        <v>2253</v>
      </c>
      <c r="P69" s="8" t="s">
        <v>2254</v>
      </c>
      <c r="Q69" s="8" t="s">
        <v>2524</v>
      </c>
      <c r="S69" s="8" t="s">
        <v>4962</v>
      </c>
      <c r="T69" s="6" t="s">
        <v>22</v>
      </c>
      <c r="U69" s="6" t="s">
        <v>17</v>
      </c>
      <c r="V69" s="8" t="str">
        <f>IF(ISERROR(MATCH('JP PINT 1.0'!C69,統合!J:J,0)),"",INDEX(統合!Z:Z,MATCH('JP PINT 1.0'!C69,統合!J:J,0),1))</f>
        <v>rsm:CIIHSupplyChainTradeTransaction/ram:ApplicableCIIHSupplyChainTradeAgreement/ram:BuyerCITradeParty/ram:ID</v>
      </c>
    </row>
    <row r="70" spans="1:22" ht="15.95" customHeight="1">
      <c r="A70" s="8" t="str">
        <f>INDEX(core_japan!C:C,MATCH('JP PINT 1.0'!S70,core_japan!AA:AA,0),1)</f>
        <v>JBG-09</v>
      </c>
      <c r="B70" s="8">
        <v>1680</v>
      </c>
      <c r="C70" s="8" t="s">
        <v>1758</v>
      </c>
      <c r="D70" s="6" t="s">
        <v>22</v>
      </c>
      <c r="E70" s="23">
        <v>2</v>
      </c>
      <c r="F70" s="43" t="s">
        <v>2525</v>
      </c>
      <c r="G70" s="43" t="s">
        <v>2526</v>
      </c>
      <c r="I70" s="8" t="s">
        <v>1759</v>
      </c>
      <c r="J70" s="8" t="s">
        <v>2527</v>
      </c>
      <c r="N70" s="8">
        <v>1950</v>
      </c>
      <c r="O70" s="8" t="s">
        <v>2408</v>
      </c>
      <c r="P70" s="8" t="s">
        <v>2409</v>
      </c>
      <c r="Q70" s="8" t="s">
        <v>2528</v>
      </c>
      <c r="S70" s="8" t="s">
        <v>4967</v>
      </c>
      <c r="T70" s="6" t="s">
        <v>22</v>
      </c>
      <c r="U70" s="6" t="s">
        <v>17</v>
      </c>
      <c r="V70" s="8" t="str">
        <f>IF(ISERROR(MATCH('JP PINT 1.0'!C70,統合!J:J,0)),"",INDEX(統合!Z:Z,MATCH('JP PINT 1.0'!C70,統合!J:J,0),1))</f>
        <v>rsm:CIIHSupplyChainTradeTransaction/ram:ApplicableCIIHSupplyChainTradeAgreement/ram:BuyerCITradeParty/ram:PostalCITradeAddress</v>
      </c>
    </row>
    <row r="71" spans="1:22" ht="15.95" customHeight="1">
      <c r="A71" s="8" t="str">
        <f>INDEX(core_japan!C:C,MATCH('JP PINT 1.0'!S71,core_japan!AA:AA,0),1)</f>
        <v>JBT-083</v>
      </c>
      <c r="B71" s="8">
        <v>1690</v>
      </c>
      <c r="C71" s="8" t="s">
        <v>1763</v>
      </c>
      <c r="D71" s="6" t="s">
        <v>17</v>
      </c>
      <c r="E71" s="23">
        <v>3</v>
      </c>
      <c r="F71" s="47" t="s">
        <v>2529</v>
      </c>
      <c r="G71" s="47" t="s">
        <v>2530</v>
      </c>
      <c r="H71" s="6" t="s">
        <v>2201</v>
      </c>
      <c r="I71" s="8" t="s">
        <v>1724</v>
      </c>
      <c r="J71" s="8" t="s">
        <v>2531</v>
      </c>
      <c r="M71" s="8" t="s">
        <v>2532</v>
      </c>
      <c r="N71" s="8">
        <v>1960</v>
      </c>
      <c r="O71" s="8" t="s">
        <v>2415</v>
      </c>
      <c r="P71" s="8" t="s">
        <v>2339</v>
      </c>
      <c r="Q71" s="8" t="s">
        <v>2533</v>
      </c>
      <c r="S71" s="8" t="s">
        <v>4969</v>
      </c>
      <c r="T71" s="6" t="s">
        <v>17</v>
      </c>
      <c r="U71" s="6" t="s">
        <v>17</v>
      </c>
      <c r="V71" s="8" t="str">
        <f>IF(ISERROR(MATCH('JP PINT 1.0'!C71,統合!J:J,0)),"",INDEX(統合!Z:Z,MATCH('JP PINT 1.0'!C71,統合!J:J,0),1))</f>
        <v>rsm:CIIHSupplyChainTradeTransaction/ram:ApplicableCIIHSupplyChainTradeAgreement/ram:BuyerCITradeParty/ram:PostalCITradeAddress/ram:LineOne</v>
      </c>
    </row>
    <row r="72" spans="1:22" ht="15.95" customHeight="1">
      <c r="A72" s="8" t="str">
        <f>INDEX(core_japan!C:C,MATCH('JP PINT 1.0'!S72,core_japan!AA:AA,0),1)</f>
        <v>JBT-084</v>
      </c>
      <c r="B72" s="8">
        <v>1700</v>
      </c>
      <c r="C72" s="8" t="s">
        <v>1765</v>
      </c>
      <c r="D72" s="6" t="s">
        <v>17</v>
      </c>
      <c r="E72" s="23">
        <v>3</v>
      </c>
      <c r="F72" s="47" t="s">
        <v>2534</v>
      </c>
      <c r="G72" s="47" t="s">
        <v>2535</v>
      </c>
      <c r="H72" s="6" t="s">
        <v>2201</v>
      </c>
      <c r="I72" s="8" t="s">
        <v>1727</v>
      </c>
      <c r="J72" s="8" t="s">
        <v>2536</v>
      </c>
      <c r="M72" s="8" t="s">
        <v>2537</v>
      </c>
      <c r="N72" s="8">
        <v>1970</v>
      </c>
      <c r="O72" s="8" t="s">
        <v>2421</v>
      </c>
      <c r="P72" s="8" t="s">
        <v>2339</v>
      </c>
      <c r="Q72" s="8" t="s">
        <v>2538</v>
      </c>
      <c r="S72" s="8" t="s">
        <v>4970</v>
      </c>
      <c r="T72" s="6" t="s">
        <v>17</v>
      </c>
      <c r="U72" s="6" t="s">
        <v>17</v>
      </c>
      <c r="V72" s="8" t="str">
        <f>IF(ISERROR(MATCH('JP PINT 1.0'!C72,統合!J:J,0)),"",INDEX(統合!Z:Z,MATCH('JP PINT 1.0'!C72,統合!J:J,0),1))</f>
        <v>rsm:CIIHSupplyChainTradeTransaction/ram:ApplicableCIIHSupplyChainTradeAgreement/ram:BuyerCITradeParty/ram:PostalCITradeAddress/ram:LineTwo</v>
      </c>
    </row>
    <row r="73" spans="1:22" ht="15.95" customHeight="1">
      <c r="A73" s="8" t="str">
        <f>INDEX(core_japan!C:C,MATCH('JP PINT 1.0'!S73,core_japan!AA:AA,0),1)</f>
        <v>JBT-085</v>
      </c>
      <c r="B73" s="8">
        <v>1710</v>
      </c>
      <c r="C73" s="8" t="s">
        <v>1767</v>
      </c>
      <c r="D73" s="6" t="s">
        <v>17</v>
      </c>
      <c r="E73" s="23">
        <v>3</v>
      </c>
      <c r="F73" s="47" t="s">
        <v>2539</v>
      </c>
      <c r="G73" s="47" t="s">
        <v>2540</v>
      </c>
      <c r="H73" s="6" t="s">
        <v>2201</v>
      </c>
      <c r="I73" s="8" t="s">
        <v>1727</v>
      </c>
      <c r="J73" s="8" t="s">
        <v>2541</v>
      </c>
      <c r="N73" s="8">
        <v>2020</v>
      </c>
      <c r="O73" s="8" t="s">
        <v>2426</v>
      </c>
      <c r="P73" s="8" t="s">
        <v>2208</v>
      </c>
      <c r="Q73" s="8" t="s">
        <v>2542</v>
      </c>
      <c r="S73" s="8" t="s">
        <v>4971</v>
      </c>
      <c r="T73" s="6" t="s">
        <v>22</v>
      </c>
      <c r="U73" s="6" t="s">
        <v>22</v>
      </c>
      <c r="V73" s="8" t="str">
        <f>IF(ISERROR(MATCH('JP PINT 1.0'!C73,統合!J:J,0)),"",INDEX(統合!Z:Z,MATCH('JP PINT 1.0'!C73,統合!J:J,0),1))</f>
        <v>rsm:CIIHSupplyChainTradeTransaction/ram:ApplicableCIIHSupplyChainTradeAgreement/ram:BuyerCITradeParty/ram:PostalCITradeAddress/ram:LineThree</v>
      </c>
    </row>
    <row r="74" spans="1:22" ht="15.95" customHeight="1">
      <c r="A74" s="8" t="str">
        <f>INDEX(core_japan!C:C,MATCH('JP PINT 1.0'!S74,core_japan!AA:AA,0),1)</f>
        <v>JBT-086</v>
      </c>
      <c r="B74" s="8">
        <v>1720</v>
      </c>
      <c r="C74" s="8" t="s">
        <v>3618</v>
      </c>
      <c r="D74" s="6" t="s">
        <v>17</v>
      </c>
      <c r="E74" s="23">
        <v>3</v>
      </c>
      <c r="F74" s="47" t="s">
        <v>2543</v>
      </c>
      <c r="G74" s="47" t="s">
        <v>2544</v>
      </c>
      <c r="H74" s="6" t="s">
        <v>2201</v>
      </c>
      <c r="I74" s="8" t="s">
        <v>2545</v>
      </c>
      <c r="J74" s="8" t="s">
        <v>2546</v>
      </c>
      <c r="M74" s="8" t="s">
        <v>2547</v>
      </c>
      <c r="N74" s="8">
        <v>1980</v>
      </c>
      <c r="O74" s="8" t="s">
        <v>2433</v>
      </c>
      <c r="P74" s="8" t="s">
        <v>2339</v>
      </c>
      <c r="Q74" s="8" t="s">
        <v>2548</v>
      </c>
      <c r="S74" s="8" t="s">
        <v>6403</v>
      </c>
      <c r="T74" s="6" t="s">
        <v>17</v>
      </c>
      <c r="U74" s="6" t="s">
        <v>17</v>
      </c>
      <c r="V74" s="8" t="str">
        <f>IF(ISERROR(MATCH('JP PINT 1.0'!C74,統合!J:J,0)),"",INDEX(統合!Z:Z,MATCH('JP PINT 1.0'!C74,統合!J:J,0),1))</f>
        <v/>
      </c>
    </row>
    <row r="75" spans="1:22" ht="15.95" customHeight="1">
      <c r="A75" s="8" t="str">
        <f>INDEX(core_japan!C:C,MATCH('JP PINT 1.0'!S75,core_japan!AA:AA,0),1)</f>
        <v>JBT-082</v>
      </c>
      <c r="B75" s="8">
        <v>1730</v>
      </c>
      <c r="C75" s="8" t="s">
        <v>1761</v>
      </c>
      <c r="D75" s="6" t="s">
        <v>17</v>
      </c>
      <c r="E75" s="23">
        <v>3</v>
      </c>
      <c r="F75" s="47" t="s">
        <v>2549</v>
      </c>
      <c r="G75" s="47" t="s">
        <v>2550</v>
      </c>
      <c r="H75" s="6" t="s">
        <v>2201</v>
      </c>
      <c r="I75" s="8" t="s">
        <v>1721</v>
      </c>
      <c r="J75" s="8" t="s">
        <v>2551</v>
      </c>
      <c r="M75" s="8" t="s">
        <v>2552</v>
      </c>
      <c r="N75" s="8">
        <v>1990</v>
      </c>
      <c r="O75" s="8" t="s">
        <v>2439</v>
      </c>
      <c r="P75" s="8" t="s">
        <v>2208</v>
      </c>
      <c r="Q75" s="8" t="s">
        <v>2553</v>
      </c>
      <c r="S75" s="8" t="s">
        <v>4968</v>
      </c>
      <c r="T75" s="6" t="s">
        <v>17</v>
      </c>
      <c r="U75" s="6" t="s">
        <v>17</v>
      </c>
      <c r="V75" s="8" t="str">
        <f>IF(ISERROR(MATCH('JP PINT 1.0'!C75,統合!J:J,0)),"",INDEX(統合!Z:Z,MATCH('JP PINT 1.0'!C75,統合!J:J,0),1))</f>
        <v>rsm:CIIHSupplyChainTradeTransaction/ram:ApplicableCIIHSupplyChainTradeAgreement/ram:BuyerCITradeParty/ram:PostalCITradeAddress/ram:PostcodeCode</v>
      </c>
    </row>
    <row r="76" spans="1:22" ht="15.95" customHeight="1">
      <c r="A76" s="8" t="str">
        <f>INDEX(core_japan!C:C,MATCH('JP PINT 1.0'!S76,core_japan!AA:AA,0),1)</f>
        <v>JBT-087</v>
      </c>
      <c r="B76" s="8">
        <v>1740</v>
      </c>
      <c r="C76" s="8" t="s">
        <v>3620</v>
      </c>
      <c r="D76" s="6" t="s">
        <v>17</v>
      </c>
      <c r="E76" s="23">
        <v>3</v>
      </c>
      <c r="F76" s="47" t="s">
        <v>2554</v>
      </c>
      <c r="G76" s="47" t="s">
        <v>2555</v>
      </c>
      <c r="H76" s="6" t="s">
        <v>2201</v>
      </c>
      <c r="I76" s="8" t="s">
        <v>2443</v>
      </c>
      <c r="J76" s="8" t="s">
        <v>2556</v>
      </c>
      <c r="L76" s="8" t="s">
        <v>2445</v>
      </c>
      <c r="M76" s="8" t="s">
        <v>2557</v>
      </c>
      <c r="N76" s="8">
        <v>2000</v>
      </c>
      <c r="O76" s="8" t="s">
        <v>2447</v>
      </c>
      <c r="P76" s="8" t="s">
        <v>2208</v>
      </c>
      <c r="Q76" s="8" t="s">
        <v>2558</v>
      </c>
      <c r="S76" s="8" t="s">
        <v>6404</v>
      </c>
      <c r="T76" s="6" t="s">
        <v>17</v>
      </c>
      <c r="U76" s="6" t="s">
        <v>17</v>
      </c>
      <c r="V76" s="8" t="str">
        <f>IF(ISERROR(MATCH('JP PINT 1.0'!C76,統合!J:J,0)),"",INDEX(統合!Z:Z,MATCH('JP PINT 1.0'!C76,統合!J:J,0),1))</f>
        <v/>
      </c>
    </row>
    <row r="77" spans="1:22" ht="15.95" customHeight="1">
      <c r="A77" s="8" t="str">
        <f>INDEX(core_japan!C:C,MATCH('JP PINT 1.0'!S77,core_japan!AA:AA,0),1)</f>
        <v>JBT-088</v>
      </c>
      <c r="B77" s="8">
        <v>1750</v>
      </c>
      <c r="C77" s="8" t="s">
        <v>1769</v>
      </c>
      <c r="D77" s="6" t="s">
        <v>22</v>
      </c>
      <c r="E77" s="23">
        <v>3</v>
      </c>
      <c r="F77" s="47" t="s">
        <v>2559</v>
      </c>
      <c r="G77" s="47" t="s">
        <v>2560</v>
      </c>
      <c r="H77" s="6" t="s">
        <v>2162</v>
      </c>
      <c r="I77" s="8" t="s">
        <v>1732</v>
      </c>
      <c r="J77" s="8" t="s">
        <v>2561</v>
      </c>
      <c r="L77" s="8" t="s">
        <v>2452</v>
      </c>
      <c r="M77" s="8" t="s">
        <v>2453</v>
      </c>
      <c r="N77" s="8">
        <v>2040</v>
      </c>
      <c r="O77" s="8" t="s">
        <v>2454</v>
      </c>
      <c r="P77" s="8" t="s">
        <v>2166</v>
      </c>
      <c r="Q77" s="8" t="s">
        <v>2562</v>
      </c>
      <c r="S77" s="8" t="s">
        <v>4972</v>
      </c>
      <c r="T77" s="6" t="s">
        <v>22</v>
      </c>
      <c r="U77" s="6" t="s">
        <v>17</v>
      </c>
      <c r="V77" s="8" t="str">
        <f>IF(ISERROR(MATCH('JP PINT 1.0'!C77,統合!J:J,0)),"",INDEX(統合!Z:Z,MATCH('JP PINT 1.0'!C77,統合!J:J,0),1))</f>
        <v>rsm:CIIHSupplyChainTradeTransaction/ram:ApplicableCIIHSupplyChainTradeAgreement/ram:BuyerCITradeParty/ram:PostalCITradeAddress/ram:CountryID</v>
      </c>
    </row>
    <row r="78" spans="1:22" ht="15.95" customHeight="1">
      <c r="A78" s="8" t="str">
        <f>INDEX(core_japan!C:C,MATCH('JP PINT 1.0'!S78,core_japan!AA:AA,0),1)</f>
        <v>JBG-08</v>
      </c>
      <c r="B78" s="8">
        <v>1760</v>
      </c>
      <c r="C78" s="8" t="s">
        <v>1746</v>
      </c>
      <c r="D78" s="6" t="s">
        <v>17</v>
      </c>
      <c r="E78" s="23">
        <v>2</v>
      </c>
      <c r="F78" s="43" t="s">
        <v>2563</v>
      </c>
      <c r="G78" s="43" t="s">
        <v>2564</v>
      </c>
      <c r="I78" s="8" t="s">
        <v>1747</v>
      </c>
      <c r="J78" s="8" t="s">
        <v>2565</v>
      </c>
      <c r="N78" s="8">
        <v>2140</v>
      </c>
      <c r="O78" s="8" t="s">
        <v>2459</v>
      </c>
      <c r="P78" s="8" t="s">
        <v>2460</v>
      </c>
      <c r="Q78" s="8" t="s">
        <v>2566</v>
      </c>
      <c r="S78" s="8" t="s">
        <v>4963</v>
      </c>
      <c r="T78" s="6" t="s">
        <v>17</v>
      </c>
      <c r="U78" s="6" t="s">
        <v>17</v>
      </c>
      <c r="V78" s="8" t="str">
        <f>IF(ISERROR(MATCH('JP PINT 1.0'!C78,統合!J:J,0)),"",INDEX(統合!Z:Z,MATCH('JP PINT 1.0'!C78,統合!J:J,0),1))</f>
        <v>rsm:CIIHSupplyChainTradeTransaction/ram:ApplicableCIIHSupplyChainTradeAgreement/ram:BuyerCITradeParty/ram:DefinedCITradeContact</v>
      </c>
    </row>
    <row r="79" spans="1:22" ht="15.95" customHeight="1">
      <c r="A79" s="8" t="str">
        <f>INDEX(core_japan!C:C,MATCH('JP PINT 1.0'!S79,core_japan!AA:AA,0),1)</f>
        <v>JBT-076</v>
      </c>
      <c r="B79" s="8">
        <v>1770</v>
      </c>
      <c r="C79" s="8" t="s">
        <v>1750</v>
      </c>
      <c r="D79" s="6" t="s">
        <v>17</v>
      </c>
      <c r="E79" s="23">
        <v>3</v>
      </c>
      <c r="F79" s="47" t="s">
        <v>2567</v>
      </c>
      <c r="G79" s="47" t="s">
        <v>2564</v>
      </c>
      <c r="H79" s="6" t="s">
        <v>2201</v>
      </c>
      <c r="I79" s="8" t="s">
        <v>1707</v>
      </c>
      <c r="J79" s="8" t="s">
        <v>2568</v>
      </c>
      <c r="L79" s="8" t="s">
        <v>2569</v>
      </c>
      <c r="M79" s="8" t="s">
        <v>2570</v>
      </c>
      <c r="N79" s="8">
        <v>2150</v>
      </c>
      <c r="O79" s="8" t="s">
        <v>2345</v>
      </c>
      <c r="P79" s="8" t="s">
        <v>2339</v>
      </c>
      <c r="Q79" s="8" t="s">
        <v>2571</v>
      </c>
      <c r="S79" s="8" t="s">
        <v>4964</v>
      </c>
      <c r="T79" s="6" t="s">
        <v>17</v>
      </c>
      <c r="U79" s="6" t="s">
        <v>17</v>
      </c>
      <c r="V79" s="8" t="str">
        <f>IF(ISERROR(MATCH('JP PINT 1.0'!C79,統合!J:J,0)),"",INDEX(統合!Z:Z,MATCH('JP PINT 1.0'!C79,統合!J:J,0),1))</f>
        <v>rsm:CIIHSupplyChainTradeTransaction/ram:ApplicableCIIHSupplyChainTradeAgreement/ram:BuyerCITradeParty/ram:DefinedCITradeContact/ram:PersonName</v>
      </c>
    </row>
    <row r="80" spans="1:22" ht="15.95" customHeight="1">
      <c r="A80" s="8" t="str">
        <f>INDEX(core_japan!C:C,MATCH('JP PINT 1.0'!S80,core_japan!AA:AA,0),1)</f>
        <v>JBT-079</v>
      </c>
      <c r="B80" s="8">
        <v>1780</v>
      </c>
      <c r="C80" s="8" t="s">
        <v>1754</v>
      </c>
      <c r="D80" s="6" t="s">
        <v>17</v>
      </c>
      <c r="E80" s="23">
        <v>3</v>
      </c>
      <c r="F80" s="47" t="s">
        <v>2572</v>
      </c>
      <c r="G80" s="47" t="s">
        <v>2573</v>
      </c>
      <c r="H80" s="6" t="s">
        <v>2201</v>
      </c>
      <c r="I80" s="8" t="s">
        <v>1712</v>
      </c>
      <c r="J80" s="8" t="s">
        <v>2574</v>
      </c>
      <c r="M80" s="8" t="s">
        <v>2575</v>
      </c>
      <c r="N80" s="8">
        <v>2160</v>
      </c>
      <c r="O80" s="8" t="s">
        <v>2470</v>
      </c>
      <c r="P80" s="8" t="s">
        <v>2208</v>
      </c>
      <c r="Q80" s="8" t="s">
        <v>2576</v>
      </c>
      <c r="S80" s="8" t="s">
        <v>4965</v>
      </c>
      <c r="T80" s="6" t="s">
        <v>17</v>
      </c>
      <c r="U80" s="6" t="s">
        <v>17</v>
      </c>
      <c r="V80" s="8" t="str">
        <f>IF(ISERROR(MATCH('JP PINT 1.0'!C80,統合!J:J,0)),"",INDEX(統合!Z:Z,MATCH('JP PINT 1.0'!C80,統合!J:J,0),1))</f>
        <v>rsm:CIIHSupplyChainTradeTransaction/ram:ApplicableCIIHSupplyChainTradeAgreement/ram:BuyerCITradeParty/ram:DefinedCITradeContact/ram:TelephoneCIUniversalCommunication/ram:CompleteNumber</v>
      </c>
    </row>
    <row r="81" spans="1:22" ht="15.95" customHeight="1">
      <c r="A81" s="8" t="str">
        <f>INDEX(core_japan!C:C,MATCH('JP PINT 1.0'!S81,core_japan!AA:AA,0),1)</f>
        <v>JBT-081</v>
      </c>
      <c r="B81" s="8">
        <v>1790</v>
      </c>
      <c r="C81" s="8" t="s">
        <v>1757</v>
      </c>
      <c r="D81" s="6" t="s">
        <v>17</v>
      </c>
      <c r="E81" s="23">
        <v>3</v>
      </c>
      <c r="F81" s="47" t="s">
        <v>2577</v>
      </c>
      <c r="G81" s="47" t="s">
        <v>2578</v>
      </c>
      <c r="H81" s="6" t="s">
        <v>2201</v>
      </c>
      <c r="I81" s="8" t="s">
        <v>1716</v>
      </c>
      <c r="J81" s="8" t="s">
        <v>2579</v>
      </c>
      <c r="M81" s="8" t="s">
        <v>2580</v>
      </c>
      <c r="N81" s="8">
        <v>2170</v>
      </c>
      <c r="O81" s="8" t="s">
        <v>2476</v>
      </c>
      <c r="P81" s="8" t="s">
        <v>2208</v>
      </c>
      <c r="Q81" s="8" t="s">
        <v>2581</v>
      </c>
      <c r="S81" s="8" t="s">
        <v>4966</v>
      </c>
      <c r="T81" s="6" t="s">
        <v>17</v>
      </c>
      <c r="U81" s="6" t="s">
        <v>17</v>
      </c>
      <c r="V81" s="8" t="str">
        <f>IF(ISERROR(MATCH('JP PINT 1.0'!C81,統合!J:J,0)),"",INDEX(統合!Z:Z,MATCH('JP PINT 1.0'!C81,統合!J:J,0),1))</f>
        <v>rsm:CIIHSupplyChainTradeTransaction/ram:ApplicableCIIHSupplyChainTradeAgreement/ram:BuyerCITradeParty/ram:DefinedCITradeContact/ram:EmailURICIUniversalCommunication/ram:URIID</v>
      </c>
    </row>
    <row r="82" spans="1:22" ht="15.95" customHeight="1">
      <c r="A82" s="8" t="str">
        <f>INDEX(core_japan!C:C,MATCH('JP PINT 1.0'!S82,core_japan!AA:AA,0),1)</f>
        <v>JBG-17</v>
      </c>
      <c r="B82" s="8">
        <v>1800</v>
      </c>
      <c r="C82" s="8" t="s">
        <v>1783</v>
      </c>
      <c r="D82" s="6" t="s">
        <v>17</v>
      </c>
      <c r="E82" s="23">
        <v>1</v>
      </c>
      <c r="F82" s="42" t="s">
        <v>1784</v>
      </c>
      <c r="G82" s="42" t="s">
        <v>2582</v>
      </c>
      <c r="I82" s="8" t="s">
        <v>2583</v>
      </c>
      <c r="J82" s="8" t="s">
        <v>2584</v>
      </c>
      <c r="N82" s="8">
        <v>2180</v>
      </c>
      <c r="O82" s="8" t="s">
        <v>2585</v>
      </c>
      <c r="P82" s="8" t="s">
        <v>2586</v>
      </c>
      <c r="Q82" s="8" t="s">
        <v>2587</v>
      </c>
      <c r="S82" s="8" t="s">
        <v>4976</v>
      </c>
      <c r="T82" s="6" t="s">
        <v>17</v>
      </c>
      <c r="U82" s="6" t="s">
        <v>17</v>
      </c>
      <c r="V82" s="8">
        <f>IF(ISERROR(MATCH('JP PINT 1.0'!C82,統合!J:J,0)),"",INDEX(統合!Z:Z,MATCH('JP PINT 1.0'!C82,統合!J:J,0),1))</f>
        <v>0</v>
      </c>
    </row>
    <row r="83" spans="1:22" ht="15.95" customHeight="1">
      <c r="A83" s="8" t="str">
        <f>INDEX(core_japan!C:C,MATCH('JP PINT 1.0'!S83,core_japan!AA:AA,0),1)</f>
        <v>JBT-121</v>
      </c>
      <c r="B83" s="8">
        <v>1810</v>
      </c>
      <c r="C83" s="8" t="s">
        <v>1790</v>
      </c>
      <c r="D83" s="6" t="s">
        <v>22</v>
      </c>
      <c r="E83" s="23">
        <v>2</v>
      </c>
      <c r="F83" s="43" t="s">
        <v>2588</v>
      </c>
      <c r="G83" s="43" t="s">
        <v>1231</v>
      </c>
      <c r="H83" s="6" t="s">
        <v>2201</v>
      </c>
      <c r="I83" s="8" t="s">
        <v>1791</v>
      </c>
      <c r="J83" s="8" t="s">
        <v>2589</v>
      </c>
      <c r="M83" s="8" t="s">
        <v>2590</v>
      </c>
      <c r="N83" s="8">
        <v>2230</v>
      </c>
      <c r="O83" s="8" t="s">
        <v>2345</v>
      </c>
      <c r="P83" s="8" t="s">
        <v>2339</v>
      </c>
      <c r="Q83" s="8" t="s">
        <v>2591</v>
      </c>
      <c r="S83" s="8" t="s">
        <v>4978</v>
      </c>
      <c r="T83" s="6" t="s">
        <v>22</v>
      </c>
      <c r="U83" s="6" t="s">
        <v>22</v>
      </c>
      <c r="V83" s="8" t="str">
        <f>IF(ISERROR(MATCH('JP PINT 1.0'!C83,統合!J:J,0)),"",INDEX(統合!Z:Z,MATCH('JP PINT 1.0'!C83,統合!J:J,0),1))</f>
        <v>rsm:CIIHSupplyChainTradeTransaction/ram:ApplicableCIIHSupplyChainTradeSettlement/ram:InvoicerCITradeParty/ram:Name</v>
      </c>
    </row>
    <row r="84" spans="1:22" ht="15.95" customHeight="1">
      <c r="A84" s="8" t="str">
        <f>INDEX(core_japan!C:C,MATCH('JP PINT 1.0'!S84,core_japan!AA:AA,0),1)</f>
        <v>JBT-119</v>
      </c>
      <c r="B84" s="8">
        <v>1820</v>
      </c>
      <c r="C84" s="8" t="s">
        <v>1786</v>
      </c>
      <c r="D84" s="6" t="s">
        <v>17</v>
      </c>
      <c r="E84" s="23">
        <v>2</v>
      </c>
      <c r="F84" s="43" t="s">
        <v>2592</v>
      </c>
      <c r="G84" s="43" t="s">
        <v>2593</v>
      </c>
      <c r="H84" s="6" t="s">
        <v>2138</v>
      </c>
      <c r="I84" s="8" t="s">
        <v>1787</v>
      </c>
      <c r="J84" s="8" t="s">
        <v>2594</v>
      </c>
      <c r="M84" s="8" t="s">
        <v>2595</v>
      </c>
      <c r="N84" s="8">
        <v>2200</v>
      </c>
      <c r="O84" s="8" t="s">
        <v>2142</v>
      </c>
      <c r="P84" s="8" t="s">
        <v>2143</v>
      </c>
      <c r="Q84" s="8" t="s">
        <v>2596</v>
      </c>
      <c r="S84" s="8" t="s">
        <v>4977</v>
      </c>
      <c r="T84" s="6" t="s">
        <v>22</v>
      </c>
      <c r="U84" s="6" t="s">
        <v>22</v>
      </c>
      <c r="V84" s="8" t="str">
        <f>IF(ISERROR(MATCH('JP PINT 1.0'!C84,統合!J:J,0)),"",INDEX(統合!Z:Z,MATCH('JP PINT 1.0'!C84,統合!J:J,0),1))</f>
        <v>rsm:CIIHSupplyChainTradeTransaction/ram:ApplicableCIIHSupplyChainTradeSettlement/ram:InvoicerCITradeParty/ram:ID</v>
      </c>
    </row>
    <row r="85" spans="1:22" ht="15.95" customHeight="1">
      <c r="A85" s="8" t="str">
        <f>INDEX(core_japan!C:C,MATCH('JP PINT 1.0'!S85,core_japan!AA:AA,0),1)</f>
        <v>JBT-119-1</v>
      </c>
      <c r="B85" s="8">
        <v>1830</v>
      </c>
      <c r="C85" s="8" t="s">
        <v>4816</v>
      </c>
      <c r="D85" s="6" t="s">
        <v>17</v>
      </c>
      <c r="E85" s="23">
        <v>2</v>
      </c>
      <c r="F85" s="43" t="s">
        <v>2597</v>
      </c>
      <c r="G85" s="43" t="s">
        <v>2352</v>
      </c>
      <c r="H85" s="6" t="s">
        <v>2162</v>
      </c>
      <c r="I85" s="8" t="s">
        <v>2362</v>
      </c>
      <c r="J85" s="8" t="s">
        <v>2598</v>
      </c>
      <c r="L85" s="8" t="s">
        <v>2599</v>
      </c>
      <c r="M85" s="9" t="s">
        <v>2501</v>
      </c>
      <c r="N85" s="8">
        <v>2210</v>
      </c>
      <c r="O85" s="8" t="s">
        <v>2253</v>
      </c>
      <c r="P85" s="8" t="s">
        <v>2254</v>
      </c>
      <c r="Q85" s="8" t="s">
        <v>2600</v>
      </c>
      <c r="S85" s="8" t="s">
        <v>6405</v>
      </c>
      <c r="T85" s="6" t="s">
        <v>17</v>
      </c>
      <c r="U85" s="6" t="s">
        <v>17</v>
      </c>
      <c r="V85" s="8" t="str">
        <f>IF(ISERROR(MATCH('JP PINT 1.0'!C85,統合!J:J,0)),"",INDEX(統合!Z:Z,MATCH('JP PINT 1.0'!C85,統合!J:J,0),1))</f>
        <v/>
      </c>
    </row>
    <row r="86" spans="1:22" ht="15.95" customHeight="1">
      <c r="A86" s="8" t="str">
        <f>INDEX(core_japan!C:C,MATCH('JP PINT 1.0'!S86,core_japan!AA:AA,0),1)</f>
        <v>JBT-120</v>
      </c>
      <c r="B86" s="8">
        <v>1840</v>
      </c>
      <c r="C86" s="8" t="s">
        <v>3625</v>
      </c>
      <c r="D86" s="6" t="s">
        <v>17</v>
      </c>
      <c r="E86" s="23">
        <v>2</v>
      </c>
      <c r="F86" s="43" t="s">
        <v>2601</v>
      </c>
      <c r="G86" s="43" t="s">
        <v>2602</v>
      </c>
      <c r="H86" s="6" t="s">
        <v>2138</v>
      </c>
      <c r="I86" s="8" t="s">
        <v>2603</v>
      </c>
      <c r="J86" s="8" t="s">
        <v>2604</v>
      </c>
      <c r="M86" s="8" t="s">
        <v>2595</v>
      </c>
      <c r="N86" s="8">
        <v>2250</v>
      </c>
      <c r="O86" s="8" t="s">
        <v>2359</v>
      </c>
      <c r="P86" s="8" t="s">
        <v>2143</v>
      </c>
      <c r="Q86" s="8" t="s">
        <v>2605</v>
      </c>
      <c r="S86" s="8" t="s">
        <v>6406</v>
      </c>
      <c r="T86" s="6" t="s">
        <v>22</v>
      </c>
      <c r="U86" s="6" t="s">
        <v>17</v>
      </c>
      <c r="V86" s="8" t="str">
        <f>IF(ISERROR(MATCH('JP PINT 1.0'!C86,統合!J:J,0)),"",INDEX(統合!Z:Z,MATCH('JP PINT 1.0'!C86,統合!J:J,0),1))</f>
        <v>rsm:CIIHSupplyChainTradeTransaction/ram:ApplicableCIIHSupplyChainTradeSettlement/ram:InvoicerCITradeParty/ram:GlobalID</v>
      </c>
    </row>
    <row r="87" spans="1:22" ht="15.95" customHeight="1">
      <c r="A87" s="8" t="str">
        <f>INDEX(core_japan!C:C,MATCH('JP PINT 1.0'!S87,core_japan!AA:AA,0),1)</f>
        <v>JBT-120-1</v>
      </c>
      <c r="B87" s="8">
        <v>1850</v>
      </c>
      <c r="C87" s="8" t="s">
        <v>4817</v>
      </c>
      <c r="D87" s="6" t="s">
        <v>17</v>
      </c>
      <c r="E87" s="23">
        <v>3</v>
      </c>
      <c r="F87" s="47" t="s">
        <v>2606</v>
      </c>
      <c r="G87" s="47" t="s">
        <v>2352</v>
      </c>
      <c r="H87" s="6" t="s">
        <v>2162</v>
      </c>
      <c r="I87" s="8" t="s">
        <v>2362</v>
      </c>
      <c r="J87" s="8" t="s">
        <v>2607</v>
      </c>
      <c r="L87" s="8" t="s">
        <v>2599</v>
      </c>
      <c r="M87" s="9" t="s">
        <v>2501</v>
      </c>
      <c r="N87" s="8">
        <v>2260</v>
      </c>
      <c r="O87" s="8" t="s">
        <v>2253</v>
      </c>
      <c r="P87" s="8" t="s">
        <v>2254</v>
      </c>
      <c r="Q87" s="8" t="s">
        <v>2608</v>
      </c>
      <c r="S87" s="8" t="s">
        <v>6407</v>
      </c>
      <c r="T87" s="6" t="s">
        <v>17</v>
      </c>
      <c r="U87" s="6" t="s">
        <v>17</v>
      </c>
      <c r="V87" s="8" t="str">
        <f>IF(ISERROR(MATCH('JP PINT 1.0'!C87,統合!J:J,0)),"",INDEX(統合!Z:Z,MATCH('JP PINT 1.0'!C87,統合!J:J,0),1))</f>
        <v/>
      </c>
    </row>
    <row r="88" spans="1:22" ht="15.95" customHeight="1">
      <c r="A88" s="8" t="str">
        <f>INDEX(core_japan!C:C,MATCH('JP PINT 1.0'!S88,core_japan!AA:AA,0),1)</f>
        <v>JBG-29</v>
      </c>
      <c r="B88" s="8">
        <v>1860</v>
      </c>
      <c r="C88" s="8" t="s">
        <v>4064</v>
      </c>
      <c r="D88" s="6" t="s">
        <v>17</v>
      </c>
      <c r="E88" s="23">
        <v>1</v>
      </c>
      <c r="F88" s="42" t="s">
        <v>2609</v>
      </c>
      <c r="G88" s="42" t="s">
        <v>2610</v>
      </c>
      <c r="I88" s="8" t="s">
        <v>2611</v>
      </c>
      <c r="J88" s="8" t="s">
        <v>2612</v>
      </c>
      <c r="K88" s="8" t="s">
        <v>2613</v>
      </c>
      <c r="L88" s="8" t="s">
        <v>2614</v>
      </c>
      <c r="N88" s="8">
        <v>2270</v>
      </c>
      <c r="O88" s="8" t="s">
        <v>2615</v>
      </c>
      <c r="P88" s="8" t="s">
        <v>2586</v>
      </c>
      <c r="Q88" s="8" t="s">
        <v>2616</v>
      </c>
      <c r="S88" s="8" t="s">
        <v>6408</v>
      </c>
      <c r="T88" s="6" t="s">
        <v>17</v>
      </c>
      <c r="U88" s="6" t="s">
        <v>17</v>
      </c>
      <c r="V88" s="8" t="str">
        <f>IF(ISERROR(MATCH('JP PINT 1.0'!C88,統合!J:J,0)),"",INDEX(統合!Z:Z,MATCH('JP PINT 1.0'!C88,統合!J:J,0),1))</f>
        <v/>
      </c>
    </row>
    <row r="89" spans="1:22" ht="15.95" customHeight="1">
      <c r="A89" s="8" t="str">
        <f>INDEX(core_japan!C:C,MATCH('JP PINT 1.0'!S89,core_japan!AA:AA,0),1)</f>
        <v>JBT-184</v>
      </c>
      <c r="B89" s="8">
        <v>1870</v>
      </c>
      <c r="C89" s="8" t="s">
        <v>4066</v>
      </c>
      <c r="D89" s="6" t="s">
        <v>22</v>
      </c>
      <c r="E89" s="23">
        <v>2</v>
      </c>
      <c r="F89" s="43" t="s">
        <v>2617</v>
      </c>
      <c r="G89" s="43" t="s">
        <v>2618</v>
      </c>
      <c r="H89" s="6" t="s">
        <v>2201</v>
      </c>
      <c r="I89" s="8" t="s">
        <v>2619</v>
      </c>
      <c r="J89" s="8" t="s">
        <v>2620</v>
      </c>
      <c r="N89" s="8">
        <v>2290</v>
      </c>
      <c r="O89" s="8" t="s">
        <v>2345</v>
      </c>
      <c r="P89" s="8" t="s">
        <v>2339</v>
      </c>
      <c r="Q89" s="8" t="s">
        <v>2621</v>
      </c>
      <c r="S89" s="8" t="s">
        <v>6409</v>
      </c>
      <c r="T89" s="6" t="s">
        <v>22</v>
      </c>
      <c r="U89" s="6" t="s">
        <v>22</v>
      </c>
      <c r="V89" s="8" t="str">
        <f>IF(ISERROR(MATCH('JP PINT 1.0'!C89,統合!J:J,0)),"",INDEX(統合!Z:Z,MATCH('JP PINT 1.0'!C89,統合!J:J,0),1))</f>
        <v/>
      </c>
    </row>
    <row r="90" spans="1:22" ht="15.95" customHeight="1">
      <c r="A90" s="8" t="str">
        <f>INDEX(core_japan!C:C,MATCH('JP PINT 1.0'!S90,core_japan!AA:AA,0),1)</f>
        <v>JBT-185</v>
      </c>
      <c r="B90" s="8">
        <v>1880</v>
      </c>
      <c r="C90" s="8" t="s">
        <v>4068</v>
      </c>
      <c r="D90" s="6" t="s">
        <v>22</v>
      </c>
      <c r="E90" s="23">
        <v>2</v>
      </c>
      <c r="F90" s="43" t="s">
        <v>2622</v>
      </c>
      <c r="G90" s="43" t="s">
        <v>2623</v>
      </c>
      <c r="H90" s="6" t="s">
        <v>2138</v>
      </c>
      <c r="I90" s="8" t="s">
        <v>2624</v>
      </c>
      <c r="J90" s="8" t="s">
        <v>2625</v>
      </c>
      <c r="L90" s="8" t="s">
        <v>2626</v>
      </c>
      <c r="N90" s="8">
        <v>2410</v>
      </c>
      <c r="O90" s="8" t="s">
        <v>2359</v>
      </c>
      <c r="P90" s="8" t="s">
        <v>2143</v>
      </c>
      <c r="Q90" s="8" t="s">
        <v>2627</v>
      </c>
      <c r="S90" s="8" t="s">
        <v>6410</v>
      </c>
      <c r="T90" s="6" t="s">
        <v>22</v>
      </c>
      <c r="U90" s="6" t="s">
        <v>17</v>
      </c>
      <c r="V90" s="8" t="str">
        <f>IF(ISERROR(MATCH('JP PINT 1.0'!C90,統合!J:J,0)),"",INDEX(統合!Z:Z,MATCH('JP PINT 1.0'!C90,統合!J:J,0),1))</f>
        <v/>
      </c>
    </row>
    <row r="91" spans="1:22" ht="15.95" customHeight="1">
      <c r="A91" s="8" t="str">
        <f>INDEX(core_japan!C:C,MATCH('JP PINT 1.0'!S91,core_japan!AA:AA,0),1)</f>
        <v>JBG-30</v>
      </c>
      <c r="B91" s="8">
        <v>1890</v>
      </c>
      <c r="C91" s="8" t="s">
        <v>4071</v>
      </c>
      <c r="D91" s="6" t="s">
        <v>22</v>
      </c>
      <c r="E91" s="23">
        <v>2</v>
      </c>
      <c r="F91" s="43" t="s">
        <v>2628</v>
      </c>
      <c r="G91" s="43" t="s">
        <v>2629</v>
      </c>
      <c r="I91" s="8" t="s">
        <v>2630</v>
      </c>
      <c r="J91" s="8" t="s">
        <v>2631</v>
      </c>
      <c r="N91" s="8">
        <v>2300</v>
      </c>
      <c r="O91" s="8" t="s">
        <v>2408</v>
      </c>
      <c r="P91" s="8" t="s">
        <v>2409</v>
      </c>
      <c r="Q91" s="8" t="s">
        <v>2632</v>
      </c>
      <c r="S91" s="8" t="s">
        <v>6411</v>
      </c>
      <c r="T91" s="6" t="s">
        <v>22</v>
      </c>
      <c r="U91" s="6" t="s">
        <v>17</v>
      </c>
      <c r="V91" s="8" t="str">
        <f>IF(ISERROR(MATCH('JP PINT 1.0'!C91,統合!J:J,0)),"",INDEX(統合!Z:Z,MATCH('JP PINT 1.0'!C91,統合!J:J,0),1))</f>
        <v/>
      </c>
    </row>
    <row r="92" spans="1:22" ht="15.95" customHeight="1">
      <c r="A92" s="8" t="str">
        <f>INDEX(core_japan!C:C,MATCH('JP PINT 1.0'!S92,core_japan!AA:AA,0),1)</f>
        <v>JBT-186</v>
      </c>
      <c r="B92" s="8">
        <v>1900</v>
      </c>
      <c r="C92" s="8" t="s">
        <v>4073</v>
      </c>
      <c r="D92" s="6" t="s">
        <v>17</v>
      </c>
      <c r="E92" s="23">
        <v>3</v>
      </c>
      <c r="F92" s="47" t="s">
        <v>2633</v>
      </c>
      <c r="G92" s="47" t="s">
        <v>2634</v>
      </c>
      <c r="H92" s="6" t="s">
        <v>2201</v>
      </c>
      <c r="I92" s="8" t="s">
        <v>1724</v>
      </c>
      <c r="J92" s="8" t="s">
        <v>2635</v>
      </c>
      <c r="N92" s="8">
        <v>2310</v>
      </c>
      <c r="O92" s="8" t="s">
        <v>2415</v>
      </c>
      <c r="P92" s="8" t="s">
        <v>2339</v>
      </c>
      <c r="Q92" s="8" t="s">
        <v>2636</v>
      </c>
      <c r="S92" s="8" t="s">
        <v>6412</v>
      </c>
      <c r="T92" s="6" t="s">
        <v>17</v>
      </c>
      <c r="U92" s="6" t="s">
        <v>17</v>
      </c>
      <c r="V92" s="8" t="str">
        <f>IF(ISERROR(MATCH('JP PINT 1.0'!C92,統合!J:J,0)),"",INDEX(統合!Z:Z,MATCH('JP PINT 1.0'!C92,統合!J:J,0),1))</f>
        <v/>
      </c>
    </row>
    <row r="93" spans="1:22" ht="15.95" customHeight="1">
      <c r="A93" s="8" t="str">
        <f>INDEX(core_japan!C:C,MATCH('JP PINT 1.0'!S93,core_japan!AA:AA,0),1)</f>
        <v>JBT-187</v>
      </c>
      <c r="B93" s="8">
        <v>1910</v>
      </c>
      <c r="C93" s="8" t="s">
        <v>4075</v>
      </c>
      <c r="D93" s="6" t="s">
        <v>17</v>
      </c>
      <c r="E93" s="23">
        <v>3</v>
      </c>
      <c r="F93" s="47" t="s">
        <v>2637</v>
      </c>
      <c r="G93" s="47" t="s">
        <v>2638</v>
      </c>
      <c r="H93" s="6" t="s">
        <v>2201</v>
      </c>
      <c r="I93" s="8" t="s">
        <v>1727</v>
      </c>
      <c r="J93" s="8" t="s">
        <v>2639</v>
      </c>
      <c r="N93" s="8">
        <v>2320</v>
      </c>
      <c r="O93" s="8" t="s">
        <v>2421</v>
      </c>
      <c r="P93" s="8" t="s">
        <v>2339</v>
      </c>
      <c r="Q93" s="8" t="s">
        <v>2640</v>
      </c>
      <c r="S93" s="8" t="s">
        <v>6413</v>
      </c>
      <c r="T93" s="6" t="s">
        <v>17</v>
      </c>
      <c r="U93" s="6" t="s">
        <v>17</v>
      </c>
      <c r="V93" s="8" t="str">
        <f>IF(ISERROR(MATCH('JP PINT 1.0'!C93,統合!J:J,0)),"",INDEX(統合!Z:Z,MATCH('JP PINT 1.0'!C93,統合!J:J,0),1))</f>
        <v/>
      </c>
    </row>
    <row r="94" spans="1:22" ht="15.95" customHeight="1">
      <c r="A94" s="8" t="str">
        <f>INDEX(core_japan!C:C,MATCH('JP PINT 1.0'!S94,core_japan!AA:AA,0),1)</f>
        <v>JBT-188</v>
      </c>
      <c r="B94" s="8">
        <v>1920</v>
      </c>
      <c r="C94" s="8" t="s">
        <v>4077</v>
      </c>
      <c r="D94" s="6" t="s">
        <v>17</v>
      </c>
      <c r="E94" s="23">
        <v>3</v>
      </c>
      <c r="F94" s="47" t="s">
        <v>2641</v>
      </c>
      <c r="G94" s="47" t="s">
        <v>2642</v>
      </c>
      <c r="H94" s="6" t="s">
        <v>2201</v>
      </c>
      <c r="I94" s="8" t="s">
        <v>1727</v>
      </c>
      <c r="J94" s="8" t="s">
        <v>2643</v>
      </c>
      <c r="N94" s="8">
        <v>2370</v>
      </c>
      <c r="O94" s="8" t="s">
        <v>2426</v>
      </c>
      <c r="P94" s="8" t="s">
        <v>2208</v>
      </c>
      <c r="Q94" s="8" t="s">
        <v>2644</v>
      </c>
      <c r="S94" s="8" t="s">
        <v>6414</v>
      </c>
      <c r="T94" s="6" t="s">
        <v>22</v>
      </c>
      <c r="U94" s="6" t="s">
        <v>22</v>
      </c>
      <c r="V94" s="8" t="str">
        <f>IF(ISERROR(MATCH('JP PINT 1.0'!C94,統合!J:J,0)),"",INDEX(統合!Z:Z,MATCH('JP PINT 1.0'!C94,統合!J:J,0),1))</f>
        <v/>
      </c>
    </row>
    <row r="95" spans="1:22" ht="15.95" customHeight="1">
      <c r="A95" s="8" t="str">
        <f>INDEX(core_japan!C:C,MATCH('JP PINT 1.0'!S95,core_japan!AA:AA,0),1)</f>
        <v>JBT-189</v>
      </c>
      <c r="B95" s="8">
        <v>1930</v>
      </c>
      <c r="C95" s="8" t="s">
        <v>4079</v>
      </c>
      <c r="D95" s="6" t="s">
        <v>17</v>
      </c>
      <c r="E95" s="23">
        <v>3</v>
      </c>
      <c r="F95" s="47" t="s">
        <v>2645</v>
      </c>
      <c r="G95" s="47" t="s">
        <v>2646</v>
      </c>
      <c r="H95" s="6" t="s">
        <v>2201</v>
      </c>
      <c r="I95" s="8" t="s">
        <v>2647</v>
      </c>
      <c r="J95" s="8" t="s">
        <v>2648</v>
      </c>
      <c r="N95" s="8">
        <v>2330</v>
      </c>
      <c r="O95" s="8" t="s">
        <v>2433</v>
      </c>
      <c r="P95" s="8" t="s">
        <v>2339</v>
      </c>
      <c r="Q95" s="8" t="s">
        <v>2649</v>
      </c>
      <c r="S95" s="8" t="s">
        <v>6415</v>
      </c>
      <c r="T95" s="6" t="s">
        <v>17</v>
      </c>
      <c r="U95" s="6" t="s">
        <v>17</v>
      </c>
      <c r="V95" s="8" t="str">
        <f>IF(ISERROR(MATCH('JP PINT 1.0'!C95,統合!J:J,0)),"",INDEX(統合!Z:Z,MATCH('JP PINT 1.0'!C95,統合!J:J,0),1))</f>
        <v/>
      </c>
    </row>
    <row r="96" spans="1:22" ht="15.95" customHeight="1">
      <c r="A96" s="8" t="str">
        <f>INDEX(core_japan!C:C,MATCH('JP PINT 1.0'!S96,core_japan!AA:AA,0),1)</f>
        <v>JBT-190</v>
      </c>
      <c r="B96" s="8">
        <v>1940</v>
      </c>
      <c r="C96" s="8" t="s">
        <v>4081</v>
      </c>
      <c r="D96" s="6" t="s">
        <v>17</v>
      </c>
      <c r="E96" s="23">
        <v>3</v>
      </c>
      <c r="F96" s="47" t="s">
        <v>2650</v>
      </c>
      <c r="G96" s="47" t="s">
        <v>2651</v>
      </c>
      <c r="H96" s="6" t="s">
        <v>2201</v>
      </c>
      <c r="I96" s="8" t="s">
        <v>1721</v>
      </c>
      <c r="J96" s="8" t="s">
        <v>2652</v>
      </c>
      <c r="N96" s="8">
        <v>2340</v>
      </c>
      <c r="O96" s="8" t="s">
        <v>2439</v>
      </c>
      <c r="P96" s="8" t="s">
        <v>2208</v>
      </c>
      <c r="Q96" s="8" t="s">
        <v>2653</v>
      </c>
      <c r="S96" s="8" t="s">
        <v>6416</v>
      </c>
      <c r="T96" s="6" t="s">
        <v>17</v>
      </c>
      <c r="U96" s="6" t="s">
        <v>17</v>
      </c>
      <c r="V96" s="8" t="str">
        <f>IF(ISERROR(MATCH('JP PINT 1.0'!C96,統合!J:J,0)),"",INDEX(統合!Z:Z,MATCH('JP PINT 1.0'!C96,統合!J:J,0),1))</f>
        <v/>
      </c>
    </row>
    <row r="97" spans="1:22" ht="15.95" customHeight="1">
      <c r="A97" s="8" t="str">
        <f>INDEX(core_japan!C:C,MATCH('JP PINT 1.0'!S97,core_japan!AA:AA,0),1)</f>
        <v>JBT-191</v>
      </c>
      <c r="B97" s="8">
        <v>1950</v>
      </c>
      <c r="C97" s="8" t="s">
        <v>4083</v>
      </c>
      <c r="D97" s="6" t="s">
        <v>17</v>
      </c>
      <c r="E97" s="23">
        <v>3</v>
      </c>
      <c r="F97" s="47" t="s">
        <v>2654</v>
      </c>
      <c r="G97" s="47" t="s">
        <v>2655</v>
      </c>
      <c r="H97" s="6" t="s">
        <v>2201</v>
      </c>
      <c r="I97" s="8" t="s">
        <v>2443</v>
      </c>
      <c r="J97" s="8" t="s">
        <v>2656</v>
      </c>
      <c r="L97" s="8" t="s">
        <v>2445</v>
      </c>
      <c r="N97" s="8">
        <v>2350</v>
      </c>
      <c r="O97" s="8" t="s">
        <v>2447</v>
      </c>
      <c r="P97" s="8" t="s">
        <v>2208</v>
      </c>
      <c r="Q97" s="8" t="s">
        <v>2657</v>
      </c>
      <c r="S97" s="8" t="s">
        <v>6417</v>
      </c>
      <c r="T97" s="6" t="s">
        <v>17</v>
      </c>
      <c r="U97" s="6" t="s">
        <v>17</v>
      </c>
      <c r="V97" s="8" t="str">
        <f>IF(ISERROR(MATCH('JP PINT 1.0'!C97,統合!J:J,0)),"",INDEX(統合!Z:Z,MATCH('JP PINT 1.0'!C97,統合!J:J,0),1))</f>
        <v/>
      </c>
    </row>
    <row r="98" spans="1:22" ht="15.95" customHeight="1">
      <c r="A98" s="8" t="str">
        <f>INDEX(core_japan!C:C,MATCH('JP PINT 1.0'!S98,core_japan!AA:AA,0),1)</f>
        <v>JBT-192</v>
      </c>
      <c r="B98" s="8">
        <v>1960</v>
      </c>
      <c r="C98" s="8" t="s">
        <v>4085</v>
      </c>
      <c r="D98" s="6" t="s">
        <v>22</v>
      </c>
      <c r="E98" s="23">
        <v>3</v>
      </c>
      <c r="F98" s="47" t="s">
        <v>2658</v>
      </c>
      <c r="G98" s="47" t="s">
        <v>2659</v>
      </c>
      <c r="H98" s="6" t="s">
        <v>2162</v>
      </c>
      <c r="I98" s="8" t="s">
        <v>1732</v>
      </c>
      <c r="J98" s="8" t="s">
        <v>2660</v>
      </c>
      <c r="L98" s="8" t="s">
        <v>2452</v>
      </c>
      <c r="N98" s="8">
        <v>2390</v>
      </c>
      <c r="O98" s="8" t="s">
        <v>2454</v>
      </c>
      <c r="P98" s="8" t="s">
        <v>2166</v>
      </c>
      <c r="Q98" s="8" t="s">
        <v>2661</v>
      </c>
      <c r="S98" s="8" t="s">
        <v>6418</v>
      </c>
      <c r="T98" s="6" t="s">
        <v>22</v>
      </c>
      <c r="U98" s="6" t="s">
        <v>17</v>
      </c>
      <c r="V98" s="8" t="str">
        <f>IF(ISERROR(MATCH('JP PINT 1.0'!C98,統合!J:J,0)),"",INDEX(統合!Z:Z,MATCH('JP PINT 1.0'!C98,統合!J:J,0),1))</f>
        <v/>
      </c>
    </row>
    <row r="99" spans="1:22" ht="15.95" customHeight="1">
      <c r="A99" s="8" t="str">
        <f>INDEX(core_japan!C:C,MATCH('JP PINT 1.0'!S99,core_japan!AA:AA,0),1)</f>
        <v>JBG-51</v>
      </c>
      <c r="B99" s="8">
        <v>1970</v>
      </c>
      <c r="C99" s="8" t="s">
        <v>1948</v>
      </c>
      <c r="D99" s="6" t="s">
        <v>17</v>
      </c>
      <c r="E99" s="23">
        <v>1</v>
      </c>
      <c r="F99" s="42" t="s">
        <v>1949</v>
      </c>
      <c r="G99" s="42" t="s">
        <v>2662</v>
      </c>
      <c r="I99" s="8" t="s">
        <v>1950</v>
      </c>
      <c r="J99" s="8" t="s">
        <v>2663</v>
      </c>
      <c r="K99" s="11" t="s">
        <v>2664</v>
      </c>
      <c r="L99" s="11" t="s">
        <v>2665</v>
      </c>
      <c r="N99" s="8">
        <v>2440</v>
      </c>
      <c r="O99" s="8" t="s">
        <v>2666</v>
      </c>
      <c r="P99" s="8" t="s">
        <v>2667</v>
      </c>
      <c r="Q99" s="8" t="s">
        <v>2668</v>
      </c>
      <c r="S99" s="8" t="s">
        <v>5030</v>
      </c>
      <c r="T99" s="6" t="s">
        <v>17</v>
      </c>
      <c r="U99" s="6" t="s">
        <v>71</v>
      </c>
      <c r="V99" s="8" t="str">
        <f>IF(ISERROR(MATCH('JP PINT 1.0'!C99,統合!J:J,0)),"",INDEX(統合!Z:Z,MATCH('JP PINT 1.0'!C99,統合!J:J,0),1))</f>
        <v/>
      </c>
    </row>
    <row r="100" spans="1:22" ht="15.95" customHeight="1">
      <c r="A100" s="8" t="str">
        <f>INDEX(core_japan!C:C,MATCH('JP PINT 1.0'!S100,core_japan!AA:AA,0),1)</f>
        <v>JBT-309</v>
      </c>
      <c r="B100" s="8">
        <v>1980</v>
      </c>
      <c r="C100" s="8" t="s">
        <v>1954</v>
      </c>
      <c r="D100" s="6" t="s">
        <v>17</v>
      </c>
      <c r="E100" s="23">
        <v>2</v>
      </c>
      <c r="F100" s="43" t="s">
        <v>2669</v>
      </c>
      <c r="G100" s="43" t="s">
        <v>983</v>
      </c>
      <c r="H100" s="6" t="s">
        <v>2201</v>
      </c>
      <c r="I100" s="8" t="s">
        <v>1955</v>
      </c>
      <c r="J100" s="8" t="s">
        <v>2670</v>
      </c>
      <c r="M100" s="8" t="s">
        <v>2570</v>
      </c>
      <c r="N100" s="8">
        <v>2610</v>
      </c>
      <c r="O100" s="8" t="s">
        <v>2345</v>
      </c>
      <c r="P100" s="8" t="s">
        <v>2339</v>
      </c>
      <c r="Q100" s="8" t="s">
        <v>2671</v>
      </c>
      <c r="S100" s="8" t="s">
        <v>5032</v>
      </c>
      <c r="T100" s="6" t="s">
        <v>22</v>
      </c>
      <c r="U100" s="6" t="s">
        <v>22</v>
      </c>
      <c r="V100" s="8" t="str">
        <f>IF(ISERROR(MATCH('JP PINT 1.0'!C100,統合!J:J,0)),"",INDEX(統合!Z:Z,MATCH('JP PINT 1.0'!C100,統合!J:J,0),1))</f>
        <v>rsm:CIIHSupplyChainTradeTransaction/ram:IncludedCIILSupplyChainTradeLineItem/ram:SpecifiedCIILSupplyChainTradeDelivery/ram:ShipToCITradeParty/ram:Name</v>
      </c>
    </row>
    <row r="101" spans="1:22" ht="15.95" customHeight="1">
      <c r="A101" s="8" t="str">
        <f>INDEX(core_japan!C:C,MATCH('JP PINT 1.0'!S101,core_japan!AA:AA,0),1)</f>
        <v>JBT-307</v>
      </c>
      <c r="B101" s="8">
        <v>1990</v>
      </c>
      <c r="C101" s="8" t="s">
        <v>3693</v>
      </c>
      <c r="D101" s="6" t="s">
        <v>17</v>
      </c>
      <c r="E101" s="23">
        <v>2</v>
      </c>
      <c r="F101" s="43" t="s">
        <v>2672</v>
      </c>
      <c r="G101" s="43" t="s">
        <v>2673</v>
      </c>
      <c r="H101" s="6" t="s">
        <v>2138</v>
      </c>
      <c r="I101" s="8" t="s">
        <v>2674</v>
      </c>
      <c r="J101" s="8" t="s">
        <v>2675</v>
      </c>
      <c r="M101" s="8" t="s">
        <v>2404</v>
      </c>
      <c r="N101" s="8">
        <v>2470</v>
      </c>
      <c r="O101" s="8" t="s">
        <v>2142</v>
      </c>
      <c r="P101" s="8" t="s">
        <v>2143</v>
      </c>
      <c r="Q101" s="8" t="s">
        <v>2676</v>
      </c>
      <c r="S101" s="8" t="s">
        <v>5031</v>
      </c>
      <c r="T101" s="6" t="s">
        <v>17</v>
      </c>
      <c r="U101" s="6" t="s">
        <v>17</v>
      </c>
      <c r="V101" s="8" t="str">
        <f>IF(ISERROR(MATCH('JP PINT 1.0'!C101,統合!J:J,0)),"",INDEX(統合!Z:Z,MATCH('JP PINT 1.0'!C101,統合!J:J,0),1))</f>
        <v>rsm:CIIHSupplyChainTradeTransaction/ram:IncludedCIILSupplyChainTradeLineItem/ram:SpecifiedCIILSupplyChainTradeDelivery/ram:ShipToCITradeParty/ram:ID</v>
      </c>
    </row>
    <row r="102" spans="1:22" ht="15.95" customHeight="1">
      <c r="A102" s="8" t="str">
        <f>INDEX(core_japan!C:C,MATCH('JP PINT 1.0'!S102,core_japan!AA:AA,0),1)</f>
        <v>JBT-307-1</v>
      </c>
      <c r="B102" s="8">
        <v>2000</v>
      </c>
      <c r="C102" s="8" t="s">
        <v>3695</v>
      </c>
      <c r="D102" s="6" t="s">
        <v>17</v>
      </c>
      <c r="E102" s="23">
        <v>2</v>
      </c>
      <c r="F102" s="43" t="s">
        <v>2677</v>
      </c>
      <c r="G102" s="43" t="s">
        <v>2352</v>
      </c>
      <c r="H102" s="6" t="s">
        <v>2162</v>
      </c>
      <c r="I102" s="8" t="s">
        <v>2678</v>
      </c>
      <c r="J102" s="8" t="s">
        <v>2679</v>
      </c>
      <c r="K102" s="8" t="s">
        <v>2499</v>
      </c>
      <c r="L102" s="8" t="s">
        <v>2599</v>
      </c>
      <c r="M102" s="9" t="s">
        <v>2501</v>
      </c>
      <c r="N102" s="8">
        <v>2480</v>
      </c>
      <c r="O102" s="8" t="s">
        <v>2253</v>
      </c>
      <c r="P102" s="8" t="s">
        <v>2254</v>
      </c>
      <c r="Q102" s="8" t="s">
        <v>2680</v>
      </c>
      <c r="S102" s="8" t="s">
        <v>6419</v>
      </c>
      <c r="T102" s="6" t="s">
        <v>17</v>
      </c>
      <c r="U102" s="6" t="s">
        <v>17</v>
      </c>
      <c r="V102" s="8" t="str">
        <f>IF(ISERROR(MATCH('JP PINT 1.0'!C102,統合!J:J,0)),"",INDEX(統合!Z:Z,MATCH('JP PINT 1.0'!C102,統合!J:J,0),1))</f>
        <v/>
      </c>
    </row>
    <row r="103" spans="1:22" ht="15.95" customHeight="1">
      <c r="A103" s="8" t="str">
        <f>INDEX(core_japan!C:C,MATCH('JP PINT 1.0'!S103,core_japan!AA:AA,0),1)</f>
        <v>JBT-317</v>
      </c>
      <c r="B103" s="8">
        <v>2010</v>
      </c>
      <c r="C103" s="8" t="s">
        <v>1969</v>
      </c>
      <c r="D103" s="6" t="s">
        <v>17</v>
      </c>
      <c r="E103" s="23">
        <v>2</v>
      </c>
      <c r="F103" s="43" t="s">
        <v>2681</v>
      </c>
      <c r="G103" s="43" t="s">
        <v>2682</v>
      </c>
      <c r="H103" s="6" t="s">
        <v>2146</v>
      </c>
      <c r="I103" s="8" t="s">
        <v>1970</v>
      </c>
      <c r="J103" s="8" t="s">
        <v>2683</v>
      </c>
      <c r="K103" s="8" t="s">
        <v>2148</v>
      </c>
      <c r="L103" s="8" t="s">
        <v>2149</v>
      </c>
      <c r="M103" s="10">
        <v>45217</v>
      </c>
      <c r="N103" s="8">
        <v>2450</v>
      </c>
      <c r="O103" s="8" t="s">
        <v>2684</v>
      </c>
      <c r="P103" s="8" t="s">
        <v>2151</v>
      </c>
      <c r="Q103" s="8" t="s">
        <v>2685</v>
      </c>
      <c r="S103" s="8" t="s">
        <v>5039</v>
      </c>
      <c r="T103" s="6" t="s">
        <v>17</v>
      </c>
      <c r="U103" s="6" t="s">
        <v>17</v>
      </c>
      <c r="V103" s="8" t="str">
        <f>IF(ISERROR(MATCH('JP PINT 1.0'!C103,統合!J:J,0)),"",INDEX(統合!Z:Z,MATCH('JP PINT 1.0'!C103,統合!J:J,0),1))</f>
        <v>rsm:CIIHSupplyChainTradeTransaction/ram:IncludedCIILSupplyChainTradeLineItem/ram:SpecifiedCIILSupplyChainTradeDelivery/ram:ActualDeliveryCISupplyChainEvent/ram:OccurrenceDateTime</v>
      </c>
    </row>
    <row r="104" spans="1:22" ht="15.95" customHeight="1">
      <c r="A104" s="8" t="str">
        <f>INDEX(core_japan!C:C,MATCH('JP PINT 1.0'!S104,core_japan!AA:AA,0),1)</f>
        <v>JBG-35</v>
      </c>
      <c r="B104" s="8">
        <v>2020</v>
      </c>
      <c r="C104" s="8" t="s">
        <v>1863</v>
      </c>
      <c r="D104" s="6" t="s">
        <v>17</v>
      </c>
      <c r="E104" s="23">
        <v>2</v>
      </c>
      <c r="F104" s="43" t="s">
        <v>2686</v>
      </c>
      <c r="G104" s="43" t="s">
        <v>2687</v>
      </c>
      <c r="I104" s="8" t="s">
        <v>1864</v>
      </c>
      <c r="J104" s="8" t="s">
        <v>2688</v>
      </c>
      <c r="N104" s="8">
        <v>1140</v>
      </c>
      <c r="O104" s="8" t="s">
        <v>2689</v>
      </c>
      <c r="P104" s="8" t="s">
        <v>2690</v>
      </c>
      <c r="Q104" s="8" t="s">
        <v>2691</v>
      </c>
      <c r="S104" s="8" t="s">
        <v>5010</v>
      </c>
      <c r="T104" s="6" t="s">
        <v>17</v>
      </c>
      <c r="U104" s="6" t="s">
        <v>71</v>
      </c>
      <c r="V104" s="8" t="str">
        <f>IF(ISERROR(MATCH('JP PINT 1.0'!C104,統合!J:J,0)),"",INDEX(統合!Z:Z,MATCH('JP PINT 1.0'!C104,統合!J:J,0),1))</f>
        <v/>
      </c>
    </row>
    <row r="105" spans="1:22" ht="15.95" customHeight="1">
      <c r="A105" s="8" t="str">
        <f>INDEX(core_japan!C:C,MATCH('JP PINT 1.0'!S105,core_japan!AA:AA,0),1)</f>
        <v>JBT-213</v>
      </c>
      <c r="B105" s="8">
        <v>2030</v>
      </c>
      <c r="C105" s="8" t="s">
        <v>1866</v>
      </c>
      <c r="D105" s="6" t="s">
        <v>17</v>
      </c>
      <c r="E105" s="23">
        <v>3</v>
      </c>
      <c r="F105" s="47" t="s">
        <v>2692</v>
      </c>
      <c r="G105" s="47" t="s">
        <v>2693</v>
      </c>
      <c r="H105" s="6" t="s">
        <v>2146</v>
      </c>
      <c r="I105" s="8" t="s">
        <v>1867</v>
      </c>
      <c r="J105" s="8" t="s">
        <v>2694</v>
      </c>
      <c r="K105" s="8" t="s">
        <v>2148</v>
      </c>
      <c r="L105" s="8" t="s">
        <v>2149</v>
      </c>
      <c r="M105" s="10">
        <v>45217</v>
      </c>
      <c r="N105" s="8">
        <v>1150</v>
      </c>
      <c r="O105" s="8" t="s">
        <v>2695</v>
      </c>
      <c r="P105" s="8" t="s">
        <v>2151</v>
      </c>
      <c r="Q105" s="8" t="s">
        <v>2696</v>
      </c>
      <c r="S105" s="8" t="s">
        <v>5011</v>
      </c>
      <c r="T105" s="6" t="s">
        <v>17</v>
      </c>
      <c r="U105" s="6" t="s">
        <v>17</v>
      </c>
      <c r="V105" s="8" t="str">
        <f>IF(ISERROR(MATCH('JP PINT 1.0'!C105,統合!J:J,0)),"",INDEX(統合!Z:Z,MATCH('JP PINT 1.0'!C105,統合!J:J,0),1))</f>
        <v/>
      </c>
    </row>
    <row r="106" spans="1:22" ht="15.95" customHeight="1">
      <c r="A106" s="8" t="str">
        <f>INDEX(core_japan!C:C,MATCH('JP PINT 1.0'!S106,core_japan!AA:AA,0),1)</f>
        <v>JBT-214</v>
      </c>
      <c r="B106" s="8">
        <v>2040</v>
      </c>
      <c r="C106" s="8" t="s">
        <v>1869</v>
      </c>
      <c r="D106" s="6" t="s">
        <v>17</v>
      </c>
      <c r="E106" s="23">
        <v>3</v>
      </c>
      <c r="F106" s="47" t="s">
        <v>2697</v>
      </c>
      <c r="G106" s="47" t="s">
        <v>2698</v>
      </c>
      <c r="H106" s="6" t="s">
        <v>2146</v>
      </c>
      <c r="I106" s="8" t="s">
        <v>1870</v>
      </c>
      <c r="J106" s="8" t="s">
        <v>2699</v>
      </c>
      <c r="K106" s="8" t="s">
        <v>2148</v>
      </c>
      <c r="L106" s="8" t="s">
        <v>2149</v>
      </c>
      <c r="M106" s="10">
        <v>45217</v>
      </c>
      <c r="N106" s="8">
        <v>1160</v>
      </c>
      <c r="O106" s="8" t="s">
        <v>2700</v>
      </c>
      <c r="P106" s="8" t="s">
        <v>2151</v>
      </c>
      <c r="Q106" s="8" t="s">
        <v>2701</v>
      </c>
      <c r="S106" s="8" t="s">
        <v>5012</v>
      </c>
      <c r="T106" s="6" t="s">
        <v>17</v>
      </c>
      <c r="U106" s="6" t="s">
        <v>17</v>
      </c>
      <c r="V106" s="8" t="str">
        <f>IF(ISERROR(MATCH('JP PINT 1.0'!C106,統合!J:J,0)),"",INDEX(統合!Z:Z,MATCH('JP PINT 1.0'!C106,統合!J:J,0),1))</f>
        <v/>
      </c>
    </row>
    <row r="107" spans="1:22" ht="15.95" customHeight="1">
      <c r="A107" s="8" t="str">
        <f>INDEX(core_japan!C:C,MATCH('JP PINT 1.0'!S107,core_japan!AA:AA,0),1)</f>
        <v>JBG-52</v>
      </c>
      <c r="B107" s="8">
        <v>2050</v>
      </c>
      <c r="C107" s="8" t="s">
        <v>1956</v>
      </c>
      <c r="D107" s="6" t="s">
        <v>17</v>
      </c>
      <c r="E107" s="23">
        <v>2</v>
      </c>
      <c r="F107" s="43" t="s">
        <v>2702</v>
      </c>
      <c r="G107" s="43" t="s">
        <v>2703</v>
      </c>
      <c r="I107" s="8" t="s">
        <v>1957</v>
      </c>
      <c r="J107" s="8" t="s">
        <v>2704</v>
      </c>
      <c r="N107" s="8">
        <v>2490</v>
      </c>
      <c r="O107" s="8" t="s">
        <v>2705</v>
      </c>
      <c r="P107" s="8" t="s">
        <v>2409</v>
      </c>
      <c r="Q107" s="8" t="s">
        <v>2706</v>
      </c>
      <c r="S107" s="8" t="s">
        <v>5033</v>
      </c>
      <c r="T107" s="6" t="s">
        <v>17</v>
      </c>
      <c r="U107" s="6" t="s">
        <v>17</v>
      </c>
      <c r="V107" s="8" t="str">
        <f>IF(ISERROR(MATCH('JP PINT 1.0'!C107,統合!J:J,0)),"",INDEX(統合!Z:Z,MATCH('JP PINT 1.0'!C107,統合!J:J,0),1))</f>
        <v>rsm:CIIHSupplyChainTradeTransaction/ram:IncludedCIILSupplyChainTradeLineItem/ram:SpecifiedCIILSupplyChainTradeDelivery/ram:ShipToCITradeParty/ram:PostalCITradeAddress</v>
      </c>
    </row>
    <row r="108" spans="1:22" ht="15.95" customHeight="1">
      <c r="A108" s="8" t="str">
        <f>INDEX(core_japan!C:C,MATCH('JP PINT 1.0'!S108,core_japan!AA:AA,0),1)</f>
        <v>JBT-311</v>
      </c>
      <c r="B108" s="8">
        <v>2060</v>
      </c>
      <c r="C108" s="8" t="s">
        <v>1961</v>
      </c>
      <c r="D108" s="6" t="s">
        <v>17</v>
      </c>
      <c r="E108" s="23">
        <v>3</v>
      </c>
      <c r="F108" s="47" t="s">
        <v>2707</v>
      </c>
      <c r="G108" s="47" t="s">
        <v>2708</v>
      </c>
      <c r="H108" s="6" t="s">
        <v>2201</v>
      </c>
      <c r="I108" s="8" t="s">
        <v>1724</v>
      </c>
      <c r="J108" s="8" t="s">
        <v>2709</v>
      </c>
      <c r="M108" s="8" t="s">
        <v>2710</v>
      </c>
      <c r="N108" s="8">
        <v>2500</v>
      </c>
      <c r="O108" s="8" t="s">
        <v>2415</v>
      </c>
      <c r="P108" s="8" t="s">
        <v>2339</v>
      </c>
      <c r="Q108" s="8" t="s">
        <v>2711</v>
      </c>
      <c r="S108" s="8" t="s">
        <v>5035</v>
      </c>
      <c r="T108" s="6" t="s">
        <v>17</v>
      </c>
      <c r="U108" s="6" t="s">
        <v>17</v>
      </c>
      <c r="V108" s="8" t="str">
        <f>IF(ISERROR(MATCH('JP PINT 1.0'!C108,統合!J:J,0)),"",INDEX(統合!Z:Z,MATCH('JP PINT 1.0'!C108,統合!J:J,0),1))</f>
        <v>rsm:CIIHSupplyChainTradeTransaction/ram:IncludedCIILSupplyChainTradeLineItem/ram:SpecifiedCIILSupplyChainTradeDelivery/ram:ShipToCITradeParty/ram:PostalCITradeAddress/ram:LineOne</v>
      </c>
    </row>
    <row r="109" spans="1:22" ht="15.95" customHeight="1">
      <c r="A109" s="8" t="str">
        <f>INDEX(core_japan!C:C,MATCH('JP PINT 1.0'!S109,core_japan!AA:AA,0),1)</f>
        <v>JBT-312</v>
      </c>
      <c r="B109" s="8">
        <v>2070</v>
      </c>
      <c r="C109" s="8" t="s">
        <v>1963</v>
      </c>
      <c r="D109" s="6" t="s">
        <v>17</v>
      </c>
      <c r="E109" s="23">
        <v>3</v>
      </c>
      <c r="F109" s="47" t="s">
        <v>2712</v>
      </c>
      <c r="G109" s="47" t="s">
        <v>2713</v>
      </c>
      <c r="H109" s="6" t="s">
        <v>2201</v>
      </c>
      <c r="I109" s="8" t="s">
        <v>1727</v>
      </c>
      <c r="J109" s="8" t="s">
        <v>2714</v>
      </c>
      <c r="M109" s="8" t="s">
        <v>2715</v>
      </c>
      <c r="N109" s="8">
        <v>2510</v>
      </c>
      <c r="O109" s="8" t="s">
        <v>2421</v>
      </c>
      <c r="P109" s="8" t="s">
        <v>2339</v>
      </c>
      <c r="Q109" s="8" t="s">
        <v>2716</v>
      </c>
      <c r="S109" s="8" t="s">
        <v>5036</v>
      </c>
      <c r="T109" s="6" t="s">
        <v>17</v>
      </c>
      <c r="U109" s="6" t="s">
        <v>17</v>
      </c>
      <c r="V109" s="8" t="str">
        <f>IF(ISERROR(MATCH('JP PINT 1.0'!C109,統合!J:J,0)),"",INDEX(統合!Z:Z,MATCH('JP PINT 1.0'!C109,統合!J:J,0),1))</f>
        <v>rsm:CIIHSupplyChainTradeTransaction/ram:IncludedCIILSupplyChainTradeLineItem/ram:SpecifiedCIILSupplyChainTradeDelivery/ram:ShipToCITradeParty/ram:PostalCITradeAddress/ram:LineTwo</v>
      </c>
    </row>
    <row r="110" spans="1:22" ht="15.95" customHeight="1">
      <c r="A110" s="8" t="str">
        <f>INDEX(core_japan!C:C,MATCH('JP PINT 1.0'!S110,core_japan!AA:AA,0),1)</f>
        <v>JBT-313</v>
      </c>
      <c r="B110" s="8">
        <v>2080</v>
      </c>
      <c r="C110" s="8" t="s">
        <v>1965</v>
      </c>
      <c r="D110" s="6" t="s">
        <v>17</v>
      </c>
      <c r="E110" s="23">
        <v>3</v>
      </c>
      <c r="F110" s="47" t="s">
        <v>2717</v>
      </c>
      <c r="G110" s="47" t="s">
        <v>2718</v>
      </c>
      <c r="H110" s="6" t="s">
        <v>2201</v>
      </c>
      <c r="I110" s="8" t="s">
        <v>1727</v>
      </c>
      <c r="J110" s="8" t="s">
        <v>2719</v>
      </c>
      <c r="M110" s="8" t="s">
        <v>2720</v>
      </c>
      <c r="N110" s="8">
        <v>2560</v>
      </c>
      <c r="O110" s="8" t="s">
        <v>2426</v>
      </c>
      <c r="P110" s="8" t="s">
        <v>2208</v>
      </c>
      <c r="Q110" s="8" t="s">
        <v>2721</v>
      </c>
      <c r="S110" s="8" t="s">
        <v>5037</v>
      </c>
      <c r="T110" s="6" t="s">
        <v>22</v>
      </c>
      <c r="U110" s="6" t="s">
        <v>22</v>
      </c>
      <c r="V110" s="8" t="str">
        <f>IF(ISERROR(MATCH('JP PINT 1.0'!C110,統合!J:J,0)),"",INDEX(統合!Z:Z,MATCH('JP PINT 1.0'!C110,統合!J:J,0),1))</f>
        <v>rsm:CIIHSupplyChainTradeTransaction/ram:IncludedCIILSupplyChainTradeLineItem/ram:SpecifiedCIILSupplyChainTradeDelivery/ram:ShipToCITradeParty/ram:PostalCITradeAddress/ram:LineThree</v>
      </c>
    </row>
    <row r="111" spans="1:22" ht="15.95" customHeight="1">
      <c r="A111" s="8" t="str">
        <f>INDEX(core_japan!C:C,MATCH('JP PINT 1.0'!S111,core_japan!AA:AA,0),1)</f>
        <v>JBT-314</v>
      </c>
      <c r="B111" s="8">
        <v>2090</v>
      </c>
      <c r="C111" s="8" t="s">
        <v>3702</v>
      </c>
      <c r="D111" s="6" t="s">
        <v>17</v>
      </c>
      <c r="E111" s="23">
        <v>3</v>
      </c>
      <c r="F111" s="47" t="s">
        <v>2722</v>
      </c>
      <c r="G111" s="47" t="s">
        <v>2723</v>
      </c>
      <c r="H111" s="6" t="s">
        <v>2201</v>
      </c>
      <c r="I111" s="8" t="s">
        <v>2724</v>
      </c>
      <c r="J111" s="8" t="s">
        <v>2725</v>
      </c>
      <c r="M111" s="8" t="s">
        <v>2547</v>
      </c>
      <c r="N111" s="8">
        <v>2520</v>
      </c>
      <c r="O111" s="8" t="s">
        <v>2433</v>
      </c>
      <c r="P111" s="8" t="s">
        <v>2339</v>
      </c>
      <c r="Q111" s="8" t="s">
        <v>2726</v>
      </c>
      <c r="S111" s="8" t="s">
        <v>6420</v>
      </c>
      <c r="T111" s="6" t="s">
        <v>17</v>
      </c>
      <c r="U111" s="6" t="s">
        <v>17</v>
      </c>
      <c r="V111" s="8" t="str">
        <f>IF(ISERROR(MATCH('JP PINT 1.0'!C111,統合!J:J,0)),"",INDEX(統合!Z:Z,MATCH('JP PINT 1.0'!C111,統合!J:J,0),1))</f>
        <v/>
      </c>
    </row>
    <row r="112" spans="1:22" ht="15.95" customHeight="1">
      <c r="A112" s="8" t="str">
        <f>INDEX(core_japan!C:C,MATCH('JP PINT 1.0'!S112,core_japan!AA:AA,0),1)</f>
        <v>JBT-310</v>
      </c>
      <c r="B112" s="8">
        <v>2100</v>
      </c>
      <c r="C112" s="8" t="s">
        <v>1959</v>
      </c>
      <c r="D112" s="6" t="s">
        <v>17</v>
      </c>
      <c r="E112" s="23">
        <v>3</v>
      </c>
      <c r="F112" s="47" t="s">
        <v>2727</v>
      </c>
      <c r="G112" s="47" t="s">
        <v>988</v>
      </c>
      <c r="H112" s="6" t="s">
        <v>2201</v>
      </c>
      <c r="I112" s="8" t="s">
        <v>1721</v>
      </c>
      <c r="J112" s="8" t="s">
        <v>2728</v>
      </c>
      <c r="M112" s="8" t="s">
        <v>2552</v>
      </c>
      <c r="N112" s="8">
        <v>2530</v>
      </c>
      <c r="O112" s="8" t="s">
        <v>2439</v>
      </c>
      <c r="P112" s="8" t="s">
        <v>2208</v>
      </c>
      <c r="Q112" s="8" t="s">
        <v>2729</v>
      </c>
      <c r="S112" s="8" t="s">
        <v>5034</v>
      </c>
      <c r="T112" s="6" t="s">
        <v>17</v>
      </c>
      <c r="U112" s="6" t="s">
        <v>17</v>
      </c>
      <c r="V112" s="8" t="str">
        <f>IF(ISERROR(MATCH('JP PINT 1.0'!C112,統合!J:J,0)),"",INDEX(統合!Z:Z,MATCH('JP PINT 1.0'!C112,統合!J:J,0),1))</f>
        <v>rsm:CIIHSupplyChainTradeTransaction/ram:IncludedCIILSupplyChainTradeLineItem/ram:SpecifiedCIILSupplyChainTradeDelivery/ram:ShipToCITradeParty/ram:PostalCITradeAddress/ram:PostcodeCode</v>
      </c>
    </row>
    <row r="113" spans="1:22" ht="15.95" customHeight="1">
      <c r="A113" s="8" t="str">
        <f>INDEX(core_japan!C:C,MATCH('JP PINT 1.0'!S113,core_japan!AA:AA,0),1)</f>
        <v>JBT-315</v>
      </c>
      <c r="B113" s="8">
        <v>2110</v>
      </c>
      <c r="C113" s="8" t="s">
        <v>3704</v>
      </c>
      <c r="D113" s="6" t="s">
        <v>17</v>
      </c>
      <c r="E113" s="23">
        <v>3</v>
      </c>
      <c r="F113" s="47" t="s">
        <v>2730</v>
      </c>
      <c r="G113" s="47" t="s">
        <v>2731</v>
      </c>
      <c r="H113" s="6" t="s">
        <v>2201</v>
      </c>
      <c r="I113" s="8" t="s">
        <v>2443</v>
      </c>
      <c r="J113" s="8" t="s">
        <v>2732</v>
      </c>
      <c r="L113" s="8" t="s">
        <v>2445</v>
      </c>
      <c r="M113" s="8" t="s">
        <v>2557</v>
      </c>
      <c r="N113" s="8">
        <v>2540</v>
      </c>
      <c r="O113" s="8" t="s">
        <v>2447</v>
      </c>
      <c r="P113" s="8" t="s">
        <v>2208</v>
      </c>
      <c r="Q113" s="8" t="s">
        <v>2733</v>
      </c>
      <c r="S113" s="8" t="s">
        <v>6421</v>
      </c>
      <c r="T113" s="6" t="s">
        <v>17</v>
      </c>
      <c r="U113" s="6" t="s">
        <v>17</v>
      </c>
      <c r="V113" s="8" t="str">
        <f>IF(ISERROR(MATCH('JP PINT 1.0'!C113,統合!J:J,0)),"",INDEX(統合!Z:Z,MATCH('JP PINT 1.0'!C113,統合!J:J,0),1))</f>
        <v/>
      </c>
    </row>
    <row r="114" spans="1:22" ht="15.95" customHeight="1">
      <c r="A114" s="8" t="str">
        <f>INDEX(core_japan!C:C,MATCH('JP PINT 1.0'!S114,core_japan!AA:AA,0),1)</f>
        <v>JBT-316</v>
      </c>
      <c r="B114" s="8">
        <v>2120</v>
      </c>
      <c r="C114" s="8" t="s">
        <v>1967</v>
      </c>
      <c r="D114" s="6" t="s">
        <v>22</v>
      </c>
      <c r="E114" s="23">
        <v>3</v>
      </c>
      <c r="F114" s="47" t="s">
        <v>2734</v>
      </c>
      <c r="G114" s="47" t="s">
        <v>2735</v>
      </c>
      <c r="H114" s="6" t="s">
        <v>2162</v>
      </c>
      <c r="I114" s="8" t="s">
        <v>1732</v>
      </c>
      <c r="J114" s="8" t="s">
        <v>2736</v>
      </c>
      <c r="L114" s="8" t="s">
        <v>2452</v>
      </c>
      <c r="M114" s="8" t="s">
        <v>2453</v>
      </c>
      <c r="N114" s="8">
        <v>2580</v>
      </c>
      <c r="O114" s="8" t="s">
        <v>2454</v>
      </c>
      <c r="P114" s="8" t="s">
        <v>2166</v>
      </c>
      <c r="Q114" s="8" t="s">
        <v>2737</v>
      </c>
      <c r="S114" s="8" t="s">
        <v>5038</v>
      </c>
      <c r="T114" s="6" t="s">
        <v>22</v>
      </c>
      <c r="U114" s="6" t="s">
        <v>17</v>
      </c>
      <c r="V114" s="8" t="str">
        <f>IF(ISERROR(MATCH('JP PINT 1.0'!C114,統合!J:J,0)),"",INDEX(統合!Z:Z,MATCH('JP PINT 1.0'!C114,統合!J:J,0),1))</f>
        <v>rsm:CIIHSupplyChainTradeTransaction/ram:IncludedCIILSupplyChainTradeLineItem/ram:SpecifiedCIILSupplyChainTradeDelivery/ram:ShipToCITradeParty/ram:PostalCITradeAddress/ram:CountryID</v>
      </c>
    </row>
    <row r="115" spans="1:22" ht="15.95" customHeight="1">
      <c r="A115" s="8" t="str">
        <f>INDEX(core_japan!C:C,MATCH('JP PINT 1.0'!S115,core_japan!AA:AA,0),1)</f>
        <v>JBG-31</v>
      </c>
      <c r="B115" s="8">
        <v>2130</v>
      </c>
      <c r="C115" s="8" t="s">
        <v>1805</v>
      </c>
      <c r="D115" s="6" t="s">
        <v>71</v>
      </c>
      <c r="E115" s="23">
        <v>1</v>
      </c>
      <c r="F115" s="42" t="s">
        <v>1806</v>
      </c>
      <c r="G115" s="42" t="s">
        <v>2738</v>
      </c>
      <c r="I115" s="8" t="s">
        <v>1807</v>
      </c>
      <c r="J115" s="8" t="s">
        <v>2739</v>
      </c>
      <c r="N115" s="8">
        <v>2620</v>
      </c>
      <c r="O115" s="8" t="s">
        <v>2740</v>
      </c>
      <c r="P115" s="8" t="s">
        <v>2741</v>
      </c>
      <c r="Q115" s="8" t="s">
        <v>2742</v>
      </c>
      <c r="S115" s="8" t="s">
        <v>4979</v>
      </c>
      <c r="T115" s="6" t="s">
        <v>71</v>
      </c>
      <c r="U115" s="6" t="s">
        <v>71</v>
      </c>
      <c r="V115" s="8" t="str">
        <f>IF(ISERROR(MATCH('JP PINT 1.0'!C115,統合!J:J,0)),"",INDEX(統合!Z:Z,MATCH('JP PINT 1.0'!C115,統合!J:J,0),1))</f>
        <v>rsm:CIIHSupplyChainTradeTransaction/ram:ApplicableCIIHSupplyChainTradeSettlement/ram:SpecifiedCITradeSettlementPaymentMeans</v>
      </c>
    </row>
    <row r="116" spans="1:22" ht="15.95" customHeight="1">
      <c r="A116" s="8" t="e">
        <f>INDEX(core_japan!C:C,MATCH('JP PINT 1.0'!S116,core_japan!AA:AA,0),1)</f>
        <v>#N/A</v>
      </c>
      <c r="B116" s="8">
        <v>2140</v>
      </c>
      <c r="C116" s="8" t="s">
        <v>4818</v>
      </c>
      <c r="D116" s="6" t="s">
        <v>17</v>
      </c>
      <c r="E116" s="23">
        <v>2</v>
      </c>
      <c r="F116" s="43" t="s">
        <v>2743</v>
      </c>
      <c r="G116" s="43" t="s">
        <v>2744</v>
      </c>
      <c r="H116" s="6" t="s">
        <v>2138</v>
      </c>
      <c r="I116" s="8" t="s">
        <v>2745</v>
      </c>
      <c r="J116" s="8" t="s">
        <v>2746</v>
      </c>
      <c r="N116" s="8">
        <v>2630</v>
      </c>
      <c r="O116" s="8" t="s">
        <v>2142</v>
      </c>
      <c r="P116" s="8" t="s">
        <v>2143</v>
      </c>
      <c r="Q116" s="8" t="s">
        <v>2747</v>
      </c>
      <c r="S116" s="8" t="s">
        <v>6422</v>
      </c>
      <c r="T116" s="6" t="s">
        <v>17</v>
      </c>
      <c r="U116" s="6" t="s">
        <v>17</v>
      </c>
      <c r="V116" s="8" t="str">
        <f>IF(ISERROR(MATCH('JP PINT 1.0'!C116,統合!J:J,0)),"",INDEX(統合!Z:Z,MATCH('JP PINT 1.0'!C116,統合!J:J,0),1))</f>
        <v/>
      </c>
    </row>
    <row r="117" spans="1:22" ht="15.95" customHeight="1">
      <c r="A117" s="8" t="str">
        <f>INDEX(core_japan!C:C,MATCH('JP PINT 1.0'!S117,core_japan!AA:AA,0),1)</f>
        <v>JBT-193</v>
      </c>
      <c r="B117" s="8">
        <v>2150</v>
      </c>
      <c r="C117" s="8" t="s">
        <v>1809</v>
      </c>
      <c r="D117" s="6" t="s">
        <v>22</v>
      </c>
      <c r="E117" s="23">
        <v>2</v>
      </c>
      <c r="F117" s="43" t="s">
        <v>2748</v>
      </c>
      <c r="G117" s="43" t="s">
        <v>749</v>
      </c>
      <c r="H117" s="6" t="s">
        <v>2162</v>
      </c>
      <c r="I117" s="8" t="s">
        <v>2749</v>
      </c>
      <c r="J117" s="8" t="s">
        <v>2750</v>
      </c>
      <c r="M117" s="8">
        <v>30</v>
      </c>
      <c r="N117" s="8">
        <v>2640</v>
      </c>
      <c r="O117" s="8" t="s">
        <v>2751</v>
      </c>
      <c r="P117" s="8" t="s">
        <v>2166</v>
      </c>
      <c r="Q117" s="8" t="s">
        <v>2752</v>
      </c>
      <c r="S117" s="8" t="s">
        <v>4980</v>
      </c>
      <c r="T117" s="6" t="s">
        <v>22</v>
      </c>
      <c r="U117" s="6" t="s">
        <v>22</v>
      </c>
      <c r="V117" s="8" t="str">
        <f>IF(ISERROR(MATCH('JP PINT 1.0'!C117,統合!J:J,0)),"",INDEX(統合!Z:Z,MATCH('JP PINT 1.0'!C117,統合!J:J,0),1))</f>
        <v>rsm:CIIHSupplyChainTradeTransaction/ram:ApplicableCIIHSupplyChainTradeSettlement/ram:SpecifiedCITradeSettlementPaymentMeans/ram:TypeCode</v>
      </c>
    </row>
    <row r="118" spans="1:22" ht="15.95" customHeight="1">
      <c r="A118" s="8" t="str">
        <f>INDEX(core_japan!C:C,MATCH('JP PINT 1.0'!S118,core_japan!AA:AA,0),1)</f>
        <v>JBT-194</v>
      </c>
      <c r="B118" s="8">
        <v>2160</v>
      </c>
      <c r="C118" s="8" t="s">
        <v>1811</v>
      </c>
      <c r="D118" s="6" t="s">
        <v>17</v>
      </c>
      <c r="E118" s="23">
        <v>2</v>
      </c>
      <c r="F118" s="43" t="s">
        <v>2753</v>
      </c>
      <c r="G118" s="43" t="s">
        <v>2754</v>
      </c>
      <c r="H118" s="6" t="s">
        <v>2201</v>
      </c>
      <c r="I118" s="8" t="s">
        <v>2755</v>
      </c>
      <c r="J118" s="8" t="s">
        <v>2756</v>
      </c>
      <c r="M118" s="8" t="s">
        <v>2757</v>
      </c>
      <c r="N118" s="8">
        <v>2650</v>
      </c>
      <c r="O118" s="8" t="s">
        <v>2758</v>
      </c>
      <c r="P118" s="8" t="s">
        <v>2759</v>
      </c>
      <c r="Q118" s="8" t="s">
        <v>2760</v>
      </c>
      <c r="S118" s="8" t="s">
        <v>4981</v>
      </c>
      <c r="T118" s="6" t="s">
        <v>17</v>
      </c>
      <c r="U118" s="6" t="s">
        <v>17</v>
      </c>
      <c r="V118" s="8" t="str">
        <f>IF(ISERROR(MATCH('JP PINT 1.0'!C118,統合!J:J,0)),"",INDEX(統合!Z:Z,MATCH('JP PINT 1.0'!C118,統合!J:J,0),1))</f>
        <v>rsm:CIIHSupplyChainTradeTransaction/ram:ApplicableCIIHSupplyChainTradeSettlement/ram:SpecifiedCITradeSettlementPaymentMeans/ram:Information</v>
      </c>
    </row>
    <row r="119" spans="1:22" ht="15.95" customHeight="1">
      <c r="A119" s="8" t="e">
        <f>INDEX(core_japan!C:C,MATCH('JP PINT 1.0'!S119,core_japan!AA:AA,0),1)</f>
        <v>#N/A</v>
      </c>
      <c r="B119" s="8">
        <v>2170</v>
      </c>
      <c r="C119" s="8" t="s">
        <v>4117</v>
      </c>
      <c r="D119" s="6" t="s">
        <v>71</v>
      </c>
      <c r="E119" s="23">
        <v>2</v>
      </c>
      <c r="F119" s="43" t="s">
        <v>2761</v>
      </c>
      <c r="G119" s="43" t="s">
        <v>2762</v>
      </c>
      <c r="H119" s="6" t="s">
        <v>2201</v>
      </c>
      <c r="I119" s="8" t="s">
        <v>2763</v>
      </c>
      <c r="J119" s="8" t="s">
        <v>2764</v>
      </c>
      <c r="N119" s="8">
        <v>2660</v>
      </c>
      <c r="O119" s="8" t="s">
        <v>2765</v>
      </c>
      <c r="P119" s="8" t="s">
        <v>2143</v>
      </c>
      <c r="Q119" s="8" t="s">
        <v>2766</v>
      </c>
      <c r="S119" s="8" t="s">
        <v>6423</v>
      </c>
      <c r="T119" s="6" t="s">
        <v>71</v>
      </c>
      <c r="U119" s="6" t="s">
        <v>71</v>
      </c>
      <c r="V119" s="8" t="str">
        <f>IF(ISERROR(MATCH('JP PINT 1.0'!C119,統合!J:J,0)),"",INDEX(統合!Z:Z,MATCH('JP PINT 1.0'!C119,統合!J:J,0),1))</f>
        <v/>
      </c>
    </row>
    <row r="120" spans="1:22" ht="15.95" customHeight="1">
      <c r="A120" s="8" t="e">
        <f>INDEX(core_japan!C:C,MATCH('JP PINT 1.0'!S120,core_japan!AA:AA,0),1)</f>
        <v>#N/A</v>
      </c>
      <c r="B120" s="8">
        <v>2180</v>
      </c>
      <c r="C120" s="8" t="s">
        <v>4819</v>
      </c>
      <c r="D120" s="6" t="s">
        <v>17</v>
      </c>
      <c r="E120" s="23">
        <v>3</v>
      </c>
      <c r="F120" s="47" t="s">
        <v>2767</v>
      </c>
      <c r="G120" s="47" t="s">
        <v>2352</v>
      </c>
      <c r="H120" s="6" t="s">
        <v>2162</v>
      </c>
      <c r="I120" s="8" t="s">
        <v>2768</v>
      </c>
      <c r="J120" s="8" t="s">
        <v>2769</v>
      </c>
      <c r="N120" s="8">
        <v>2670</v>
      </c>
      <c r="O120" s="8" t="s">
        <v>2253</v>
      </c>
      <c r="P120" s="8" t="s">
        <v>2254</v>
      </c>
      <c r="Q120" s="8" t="s">
        <v>2770</v>
      </c>
      <c r="S120" s="8" t="s">
        <v>6424</v>
      </c>
      <c r="T120" s="6" t="s">
        <v>17</v>
      </c>
      <c r="U120" s="6" t="s">
        <v>17</v>
      </c>
      <c r="V120" s="8" t="str">
        <f>IF(ISERROR(MATCH('JP PINT 1.0'!C120,統合!J:J,0)),"",INDEX(統合!Z:Z,MATCH('JP PINT 1.0'!C120,統合!J:J,0),1))</f>
        <v/>
      </c>
    </row>
    <row r="121" spans="1:22" ht="15.95" customHeight="1">
      <c r="A121" s="8" t="str">
        <f>INDEX(core_japan!C:C,MATCH('JP PINT 1.0'!S121,core_japan!AA:AA,0),1)</f>
        <v>JBG-32</v>
      </c>
      <c r="B121" s="8">
        <v>2190</v>
      </c>
      <c r="C121" s="8" t="s">
        <v>1813</v>
      </c>
      <c r="D121" s="6" t="s">
        <v>17</v>
      </c>
      <c r="E121" s="23">
        <v>2</v>
      </c>
      <c r="F121" s="43" t="s">
        <v>2771</v>
      </c>
      <c r="G121" s="43" t="s">
        <v>2772</v>
      </c>
      <c r="I121" s="8" t="s">
        <v>1814</v>
      </c>
      <c r="J121" s="8" t="s">
        <v>2773</v>
      </c>
      <c r="N121" s="8">
        <v>2720</v>
      </c>
      <c r="O121" s="8" t="s">
        <v>2774</v>
      </c>
      <c r="P121" s="8" t="s">
        <v>2775</v>
      </c>
      <c r="Q121" s="8" t="s">
        <v>2776</v>
      </c>
      <c r="S121" s="8" t="s">
        <v>4982</v>
      </c>
      <c r="T121" s="6" t="s">
        <v>17</v>
      </c>
      <c r="U121" s="6" t="s">
        <v>17</v>
      </c>
      <c r="V121" s="8" t="str">
        <f>IF(ISERROR(MATCH('JP PINT 1.0'!C121,統合!J:J,0)),"",INDEX(統合!Z:Z,MATCH('JP PINT 1.0'!C121,統合!J:J,0),1))</f>
        <v>rsm:CIIHSupplyChainTradeTransaction/ram:ApplicableCIIHSupplyChainTradeSettlement/ram:SpecifiedCITradeSettlementPaymentMeans/ram:PayeePartyCICreditorFinancialAccount</v>
      </c>
    </row>
    <row r="122" spans="1:22" ht="15.95" customHeight="1">
      <c r="A122" s="8" t="str">
        <f>INDEX(core_japan!C:C,MATCH('JP PINT 1.0'!S122,core_japan!AA:AA,0),1)</f>
        <v>JBT-197</v>
      </c>
      <c r="B122" s="8">
        <v>2200</v>
      </c>
      <c r="C122" s="8" t="s">
        <v>1817</v>
      </c>
      <c r="D122" s="6" t="s">
        <v>22</v>
      </c>
      <c r="E122" s="23">
        <v>3</v>
      </c>
      <c r="F122" s="47" t="s">
        <v>2777</v>
      </c>
      <c r="G122" s="47" t="s">
        <v>2778</v>
      </c>
      <c r="H122" s="6" t="s">
        <v>2138</v>
      </c>
      <c r="I122" s="8" t="s">
        <v>2779</v>
      </c>
      <c r="J122" s="8" t="s">
        <v>2780</v>
      </c>
      <c r="M122" s="8" t="s">
        <v>2781</v>
      </c>
      <c r="N122" s="8">
        <v>2730</v>
      </c>
      <c r="O122" s="8" t="s">
        <v>2142</v>
      </c>
      <c r="P122" s="8" t="s">
        <v>2143</v>
      </c>
      <c r="Q122" s="8" t="s">
        <v>2782</v>
      </c>
      <c r="S122" s="8" t="s">
        <v>4984</v>
      </c>
      <c r="T122" s="6" t="s">
        <v>22</v>
      </c>
      <c r="U122" s="6" t="s">
        <v>17</v>
      </c>
      <c r="V122" s="8" t="str">
        <f>IF(ISERROR(MATCH('JP PINT 1.0'!C122,統合!J:J,0)),"",INDEX(統合!Z:Z,MATCH('JP PINT 1.0'!C122,統合!J:J,0),1))</f>
        <v>rsm:CIIHSupplyChainTradeTransaction/ram:ApplicableCIIHSupplyChainTradeSettlement/ram:SpecifiedCITradeSettlementPaymentMeans/ram:PayeePartyCICreditorFinancialAccount/ram:ProprietaryID</v>
      </c>
    </row>
    <row r="123" spans="1:22" ht="15.95" customHeight="1">
      <c r="A123" s="8" t="e">
        <f>INDEX(core_japan!C:C,MATCH('JP PINT 1.0'!S123,core_japan!AA:AA,0),1)</f>
        <v>#N/A</v>
      </c>
      <c r="B123" s="8">
        <v>2210</v>
      </c>
      <c r="C123" s="8" t="s">
        <v>3633</v>
      </c>
      <c r="D123" s="6" t="s">
        <v>17</v>
      </c>
      <c r="E123" s="23">
        <v>3</v>
      </c>
      <c r="F123" s="47" t="s">
        <v>2783</v>
      </c>
      <c r="G123" s="47" t="s">
        <v>2352</v>
      </c>
      <c r="H123" s="6" t="s">
        <v>2162</v>
      </c>
      <c r="I123" s="8" t="s">
        <v>2784</v>
      </c>
      <c r="J123" s="8" t="s">
        <v>2785</v>
      </c>
      <c r="N123" s="8">
        <v>2740</v>
      </c>
      <c r="O123" s="8" t="s">
        <v>2253</v>
      </c>
      <c r="P123" s="8" t="s">
        <v>2254</v>
      </c>
      <c r="Q123" s="8" t="s">
        <v>2786</v>
      </c>
      <c r="S123" s="8" t="s">
        <v>6425</v>
      </c>
      <c r="T123" s="6" t="s">
        <v>17</v>
      </c>
      <c r="U123" s="6" t="s">
        <v>17</v>
      </c>
      <c r="V123" s="8" t="str">
        <f>IF(ISERROR(MATCH('JP PINT 1.0'!C123,統合!J:J,0)),"",INDEX(統合!Z:Z,MATCH('JP PINT 1.0'!C123,統合!J:J,0),1))</f>
        <v/>
      </c>
    </row>
    <row r="124" spans="1:22" ht="15.95" customHeight="1">
      <c r="A124" s="8" t="str">
        <f>INDEX(core_japan!C:C,MATCH('JP PINT 1.0'!S124,core_japan!AA:AA,0),1)</f>
        <v>JBT-196</v>
      </c>
      <c r="B124" s="8">
        <v>2220</v>
      </c>
      <c r="C124" s="8" t="s">
        <v>3631</v>
      </c>
      <c r="D124" s="6" t="s">
        <v>17</v>
      </c>
      <c r="E124" s="23">
        <v>3</v>
      </c>
      <c r="F124" s="47" t="s">
        <v>2787</v>
      </c>
      <c r="G124" s="47" t="s">
        <v>2788</v>
      </c>
      <c r="H124" s="6" t="s">
        <v>2201</v>
      </c>
      <c r="I124" s="8" t="s">
        <v>2789</v>
      </c>
      <c r="J124" s="8" t="s">
        <v>2790</v>
      </c>
      <c r="M124" s="8" t="s">
        <v>2791</v>
      </c>
      <c r="N124" s="8">
        <v>2750</v>
      </c>
      <c r="O124" s="8" t="s">
        <v>2345</v>
      </c>
      <c r="P124" s="8" t="s">
        <v>2339</v>
      </c>
      <c r="Q124" s="8" t="s">
        <v>2792</v>
      </c>
      <c r="S124" s="8" t="s">
        <v>4983</v>
      </c>
      <c r="T124" s="6" t="s">
        <v>17</v>
      </c>
      <c r="U124" s="6" t="s">
        <v>17</v>
      </c>
      <c r="V124" s="8" t="str">
        <f>IF(ISERROR(MATCH('JP PINT 1.0'!C124,統合!J:J,0)),"",INDEX(統合!Z:Z,MATCH('JP PINT 1.0'!C124,統合!J:J,0),1))</f>
        <v>rsm:CIIHSupplyChainTradeTransaction/ram:ApplicableCIIHSupplyChainTradeSettlement/ram:SpecifiedCITradeSettlementPaymentMeans/ram:PayeePartyCICreditorFinancialAccount/ram:AccountName</v>
      </c>
    </row>
    <row r="125" spans="1:22" ht="15.95" customHeight="1">
      <c r="A125" s="8" t="e">
        <f>INDEX(core_japan!C:C,MATCH('JP PINT 1.0'!S125,core_japan!AA:AA,0),1)</f>
        <v>#N/A</v>
      </c>
      <c r="B125" s="8">
        <v>2230</v>
      </c>
      <c r="C125" s="8" t="s">
        <v>3635</v>
      </c>
      <c r="D125" s="6" t="s">
        <v>17</v>
      </c>
      <c r="E125" s="23">
        <v>3</v>
      </c>
      <c r="F125" s="47" t="s">
        <v>2793</v>
      </c>
      <c r="G125" s="47" t="s">
        <v>2794</v>
      </c>
      <c r="H125" s="6" t="s">
        <v>2138</v>
      </c>
      <c r="I125" s="8" t="s">
        <v>2795</v>
      </c>
      <c r="J125" s="8" t="s">
        <v>2796</v>
      </c>
      <c r="N125" s="8">
        <v>2770</v>
      </c>
      <c r="O125" s="8" t="s">
        <v>2142</v>
      </c>
      <c r="P125" s="8" t="s">
        <v>2143</v>
      </c>
      <c r="Q125" s="8" t="s">
        <v>2797</v>
      </c>
      <c r="S125" s="8" t="s">
        <v>6426</v>
      </c>
      <c r="T125" s="6" t="s">
        <v>22</v>
      </c>
      <c r="U125" s="6" t="s">
        <v>17</v>
      </c>
      <c r="V125" s="8" t="str">
        <f>IF(ISERROR(MATCH('JP PINT 1.0'!C125,統合!J:J,0)),"",INDEX(統合!Z:Z,MATCH('JP PINT 1.0'!C125,統合!J:J,0),1))</f>
        <v/>
      </c>
    </row>
    <row r="126" spans="1:22" ht="15.95" customHeight="1">
      <c r="A126" s="8" t="e">
        <f>INDEX(core_japan!C:C,MATCH('JP PINT 1.0'!S126,core_japan!AA:AA,0),1)</f>
        <v>#N/A</v>
      </c>
      <c r="B126" s="8">
        <v>2240</v>
      </c>
      <c r="C126" s="8" t="s">
        <v>4845</v>
      </c>
      <c r="D126" s="6" t="s">
        <v>17</v>
      </c>
      <c r="E126" s="23">
        <v>2</v>
      </c>
      <c r="F126" s="43" t="s">
        <v>2798</v>
      </c>
      <c r="G126" s="43" t="s">
        <v>2799</v>
      </c>
      <c r="I126" s="8" t="s">
        <v>2800</v>
      </c>
      <c r="J126" s="8" t="s">
        <v>2801</v>
      </c>
      <c r="N126" s="8">
        <v>2780</v>
      </c>
      <c r="O126" s="8" t="s">
        <v>2705</v>
      </c>
      <c r="P126" s="8" t="s">
        <v>2409</v>
      </c>
      <c r="Q126" s="8" t="s">
        <v>2802</v>
      </c>
      <c r="S126" s="8" t="s">
        <v>6427</v>
      </c>
      <c r="T126" s="6" t="s">
        <v>17</v>
      </c>
      <c r="U126" s="6" t="s">
        <v>17</v>
      </c>
      <c r="V126" s="8" t="str">
        <f>IF(ISERROR(MATCH('JP PINT 1.0'!C126,統合!J:J,0)),"",INDEX(統合!Z:Z,MATCH('JP PINT 1.0'!C126,統合!J:J,0),1))</f>
        <v/>
      </c>
    </row>
    <row r="127" spans="1:22" ht="15.95" customHeight="1">
      <c r="A127" s="8" t="str">
        <f>INDEX(core_japan!C:C,MATCH('JP PINT 1.0'!S127,core_japan!AA:AA,0),1)</f>
        <v>JBT-199</v>
      </c>
      <c r="B127" s="8">
        <v>2250</v>
      </c>
      <c r="C127" s="8" t="s">
        <v>4309</v>
      </c>
      <c r="D127" s="6" t="s">
        <v>17</v>
      </c>
      <c r="E127" s="23">
        <v>3</v>
      </c>
      <c r="F127" s="47" t="s">
        <v>2803</v>
      </c>
      <c r="G127" s="47" t="s">
        <v>2804</v>
      </c>
      <c r="H127" s="6" t="s">
        <v>2201</v>
      </c>
      <c r="I127" s="8" t="s">
        <v>1724</v>
      </c>
      <c r="J127" s="8" t="s">
        <v>2635</v>
      </c>
      <c r="N127" s="8">
        <v>2790</v>
      </c>
      <c r="O127" s="8" t="s">
        <v>2415</v>
      </c>
      <c r="P127" s="8" t="s">
        <v>2339</v>
      </c>
      <c r="Q127" s="8" t="s">
        <v>2805</v>
      </c>
      <c r="S127" s="8" t="s">
        <v>4985</v>
      </c>
      <c r="T127" s="6" t="s">
        <v>17</v>
      </c>
      <c r="U127" s="6" t="s">
        <v>17</v>
      </c>
      <c r="V127" s="8" t="str">
        <f>IF(ISERROR(MATCH('JP PINT 1.0'!C127,統合!J:J,0)),"",INDEX(統合!Z:Z,MATCH('JP PINT 1.0'!C127,統合!J:J,0),1))</f>
        <v>rsm:CIIHSupplyChainTradeTransaction/ram:ApplicableCIIHSupplyChainTradeSettlement/ram:SpecifiedCITradeSettlementPaymentMeans/ram:PayeeSpecifiedCICreditorFinancialInstitution/ram:Name</v>
      </c>
    </row>
    <row r="128" spans="1:22" ht="15.95" customHeight="1">
      <c r="A128" s="8" t="e">
        <f>INDEX(core_japan!C:C,MATCH('JP PINT 1.0'!S128,core_japan!AA:AA,0),1)</f>
        <v>#N/A</v>
      </c>
      <c r="B128" s="8">
        <v>2260</v>
      </c>
      <c r="C128" s="8" t="s">
        <v>4820</v>
      </c>
      <c r="D128" s="6" t="s">
        <v>17</v>
      </c>
      <c r="E128" s="23">
        <v>3</v>
      </c>
      <c r="F128" s="47" t="s">
        <v>2806</v>
      </c>
      <c r="G128" s="47" t="s">
        <v>2807</v>
      </c>
      <c r="H128" s="6" t="s">
        <v>2201</v>
      </c>
      <c r="I128" s="8" t="s">
        <v>1727</v>
      </c>
      <c r="J128" s="8" t="s">
        <v>2639</v>
      </c>
      <c r="N128" s="8">
        <v>2800</v>
      </c>
      <c r="O128" s="8" t="s">
        <v>2421</v>
      </c>
      <c r="P128" s="8" t="s">
        <v>2339</v>
      </c>
      <c r="Q128" s="8" t="s">
        <v>2808</v>
      </c>
      <c r="S128" s="8" t="s">
        <v>6428</v>
      </c>
      <c r="T128" s="6" t="s">
        <v>17</v>
      </c>
      <c r="U128" s="6" t="s">
        <v>17</v>
      </c>
      <c r="V128" s="8" t="str">
        <f>IF(ISERROR(MATCH('JP PINT 1.0'!C128,統合!J:J,0)),"",INDEX(統合!Z:Z,MATCH('JP PINT 1.0'!C128,統合!J:J,0),1))</f>
        <v/>
      </c>
    </row>
    <row r="129" spans="1:22" ht="15.95" customHeight="1">
      <c r="A129" s="8" t="e">
        <f>INDEX(core_japan!C:C,MATCH('JP PINT 1.0'!S129,core_japan!AA:AA,0),1)</f>
        <v>#N/A</v>
      </c>
      <c r="B129" s="8">
        <v>2270</v>
      </c>
      <c r="C129" s="8" t="s">
        <v>4821</v>
      </c>
      <c r="D129" s="6" t="s">
        <v>17</v>
      </c>
      <c r="E129" s="23">
        <v>3</v>
      </c>
      <c r="F129" s="47" t="s">
        <v>2809</v>
      </c>
      <c r="G129" s="47" t="s">
        <v>2810</v>
      </c>
      <c r="H129" s="6" t="s">
        <v>2201</v>
      </c>
      <c r="I129" s="8" t="s">
        <v>2811</v>
      </c>
      <c r="J129" s="8" t="s">
        <v>2643</v>
      </c>
      <c r="N129" s="8">
        <v>2810</v>
      </c>
      <c r="O129" s="8" t="s">
        <v>2433</v>
      </c>
      <c r="P129" s="8" t="s">
        <v>2339</v>
      </c>
      <c r="Q129" s="8" t="s">
        <v>2812</v>
      </c>
      <c r="S129" s="8" t="s">
        <v>6429</v>
      </c>
      <c r="T129" s="6" t="s">
        <v>17</v>
      </c>
      <c r="U129" s="6" t="s">
        <v>17</v>
      </c>
      <c r="V129" s="8" t="str">
        <f>IF(ISERROR(MATCH('JP PINT 1.0'!C129,統合!J:J,0)),"",INDEX(統合!Z:Z,MATCH('JP PINT 1.0'!C129,統合!J:J,0),1))</f>
        <v/>
      </c>
    </row>
    <row r="130" spans="1:22" ht="15.95" customHeight="1">
      <c r="A130" s="8" t="e">
        <f>INDEX(core_japan!C:C,MATCH('JP PINT 1.0'!S130,core_japan!AA:AA,0),1)</f>
        <v>#N/A</v>
      </c>
      <c r="B130" s="8">
        <v>2280</v>
      </c>
      <c r="C130" s="8" t="s">
        <v>4822</v>
      </c>
      <c r="D130" s="6" t="s">
        <v>17</v>
      </c>
      <c r="E130" s="23">
        <v>3</v>
      </c>
      <c r="F130" s="47" t="s">
        <v>2813</v>
      </c>
      <c r="G130" s="47" t="s">
        <v>2814</v>
      </c>
      <c r="H130" s="6" t="s">
        <v>2201</v>
      </c>
      <c r="I130" s="8" t="s">
        <v>1721</v>
      </c>
      <c r="J130" s="8" t="s">
        <v>2648</v>
      </c>
      <c r="N130" s="8">
        <v>2820</v>
      </c>
      <c r="O130" s="8" t="s">
        <v>2439</v>
      </c>
      <c r="P130" s="8" t="s">
        <v>2208</v>
      </c>
      <c r="Q130" s="8" t="s">
        <v>2815</v>
      </c>
      <c r="S130" s="8" t="s">
        <v>6430</v>
      </c>
      <c r="T130" s="6" t="s">
        <v>17</v>
      </c>
      <c r="U130" s="6" t="s">
        <v>17</v>
      </c>
      <c r="V130" s="8" t="str">
        <f>IF(ISERROR(MATCH('JP PINT 1.0'!C130,統合!J:J,0)),"",INDEX(統合!Z:Z,MATCH('JP PINT 1.0'!C130,統合!J:J,0),1))</f>
        <v/>
      </c>
    </row>
    <row r="131" spans="1:22" ht="15.95" customHeight="1">
      <c r="A131" s="8" t="e">
        <f>INDEX(core_japan!C:C,MATCH('JP PINT 1.0'!S131,core_japan!AA:AA,0),1)</f>
        <v>#N/A</v>
      </c>
      <c r="B131" s="8">
        <v>2290</v>
      </c>
      <c r="C131" s="8" t="s">
        <v>4823</v>
      </c>
      <c r="D131" s="6" t="s">
        <v>17</v>
      </c>
      <c r="E131" s="23">
        <v>3</v>
      </c>
      <c r="F131" s="47" t="s">
        <v>2816</v>
      </c>
      <c r="G131" s="47" t="s">
        <v>2817</v>
      </c>
      <c r="H131" s="6" t="s">
        <v>2201</v>
      </c>
      <c r="I131" s="8" t="s">
        <v>2443</v>
      </c>
      <c r="J131" s="8" t="s">
        <v>2652</v>
      </c>
      <c r="N131" s="8">
        <v>2830</v>
      </c>
      <c r="O131" s="8" t="s">
        <v>2447</v>
      </c>
      <c r="P131" s="8" t="s">
        <v>2208</v>
      </c>
      <c r="Q131" s="8" t="s">
        <v>2818</v>
      </c>
      <c r="S131" s="8" t="s">
        <v>6431</v>
      </c>
      <c r="T131" s="6" t="s">
        <v>17</v>
      </c>
      <c r="U131" s="6" t="s">
        <v>17</v>
      </c>
      <c r="V131" s="8" t="str">
        <f>IF(ISERROR(MATCH('JP PINT 1.0'!C131,統合!J:J,0)),"",INDEX(統合!Z:Z,MATCH('JP PINT 1.0'!C131,統合!J:J,0),1))</f>
        <v/>
      </c>
    </row>
    <row r="132" spans="1:22" ht="15.95" customHeight="1">
      <c r="A132" s="8" t="e">
        <f>INDEX(core_japan!C:C,MATCH('JP PINT 1.0'!S132,core_japan!AA:AA,0),1)</f>
        <v>#N/A</v>
      </c>
      <c r="B132" s="8">
        <v>2300</v>
      </c>
      <c r="C132" s="8" t="s">
        <v>4824</v>
      </c>
      <c r="D132" s="6" t="s">
        <v>17</v>
      </c>
      <c r="E132" s="23">
        <v>3</v>
      </c>
      <c r="F132" s="47" t="s">
        <v>2819</v>
      </c>
      <c r="G132" s="47" t="s">
        <v>2820</v>
      </c>
      <c r="H132" s="6" t="s">
        <v>2201</v>
      </c>
      <c r="I132" s="8" t="s">
        <v>1727</v>
      </c>
      <c r="J132" s="8" t="s">
        <v>2656</v>
      </c>
      <c r="L132" s="8" t="s">
        <v>2445</v>
      </c>
      <c r="N132" s="8">
        <v>2850</v>
      </c>
      <c r="O132" s="8" t="s">
        <v>2426</v>
      </c>
      <c r="P132" s="8" t="s">
        <v>2759</v>
      </c>
      <c r="Q132" s="8" t="s">
        <v>2821</v>
      </c>
      <c r="S132" s="8" t="s">
        <v>6432</v>
      </c>
      <c r="T132" s="6" t="s">
        <v>22</v>
      </c>
      <c r="U132" s="6" t="s">
        <v>22</v>
      </c>
      <c r="V132" s="8" t="str">
        <f>IF(ISERROR(MATCH('JP PINT 1.0'!C132,統合!J:J,0)),"",INDEX(統合!Z:Z,MATCH('JP PINT 1.0'!C132,統合!J:J,0),1))</f>
        <v/>
      </c>
    </row>
    <row r="133" spans="1:22" ht="15.95" customHeight="1">
      <c r="A133" s="8" t="e">
        <f>INDEX(core_japan!C:C,MATCH('JP PINT 1.0'!S133,core_japan!AA:AA,0),1)</f>
        <v>#N/A</v>
      </c>
      <c r="B133" s="8">
        <v>2310</v>
      </c>
      <c r="C133" s="8" t="s">
        <v>4825</v>
      </c>
      <c r="D133" s="6" t="s">
        <v>17</v>
      </c>
      <c r="E133" s="23">
        <v>3</v>
      </c>
      <c r="F133" s="47" t="s">
        <v>2822</v>
      </c>
      <c r="G133" s="47" t="s">
        <v>2823</v>
      </c>
      <c r="H133" s="6" t="s">
        <v>2162</v>
      </c>
      <c r="I133" s="8" t="s">
        <v>1732</v>
      </c>
      <c r="J133" s="8" t="s">
        <v>2660</v>
      </c>
      <c r="L133" s="8" t="s">
        <v>2452</v>
      </c>
      <c r="N133" s="8">
        <v>2870</v>
      </c>
      <c r="O133" s="8" t="s">
        <v>2454</v>
      </c>
      <c r="P133" s="8" t="s">
        <v>2166</v>
      </c>
      <c r="Q133" s="8" t="s">
        <v>2824</v>
      </c>
      <c r="S133" s="8" t="s">
        <v>6433</v>
      </c>
      <c r="T133" s="6" t="s">
        <v>22</v>
      </c>
      <c r="U133" s="6" t="s">
        <v>17</v>
      </c>
      <c r="V133" s="8" t="str">
        <f>IF(ISERROR(MATCH('JP PINT 1.0'!C133,統合!J:J,0)),"",INDEX(統合!Z:Z,MATCH('JP PINT 1.0'!C133,統合!J:J,0),1))</f>
        <v/>
      </c>
    </row>
    <row r="134" spans="1:22" ht="15.95" customHeight="1">
      <c r="A134" s="8" t="str">
        <f>INDEX(core_japan!C:C,MATCH('JP PINT 1.0'!S134,core_japan!AA:AA,0),1)</f>
        <v>JBG-33</v>
      </c>
      <c r="B134" s="8">
        <v>2320</v>
      </c>
      <c r="C134" s="8" t="s">
        <v>1823</v>
      </c>
      <c r="D134" s="6" t="s">
        <v>17</v>
      </c>
      <c r="E134" s="23">
        <v>2</v>
      </c>
      <c r="F134" s="43" t="s">
        <v>2825</v>
      </c>
      <c r="G134" s="43" t="s">
        <v>2826</v>
      </c>
      <c r="I134" s="8" t="s">
        <v>1824</v>
      </c>
      <c r="J134" s="8" t="s">
        <v>2827</v>
      </c>
      <c r="L134" s="8" t="s">
        <v>2828</v>
      </c>
      <c r="N134" s="8">
        <v>2680</v>
      </c>
      <c r="O134" s="8" t="s">
        <v>2829</v>
      </c>
      <c r="P134" s="8" t="s">
        <v>2830</v>
      </c>
      <c r="Q134" s="8" t="s">
        <v>2831</v>
      </c>
      <c r="S134" s="8" t="s">
        <v>4986</v>
      </c>
      <c r="T134" s="6" t="s">
        <v>17</v>
      </c>
      <c r="U134" s="6" t="s">
        <v>17</v>
      </c>
      <c r="V134" s="8" t="str">
        <f>IF(ISERROR(MATCH('JP PINT 1.0'!C134,統合!J:J,0)),"",INDEX(統合!Z:Z,MATCH('JP PINT 1.0'!C134,統合!J:J,0),1))</f>
        <v>rsm:CIIHSupplyChainTradeTransaction/ram:ApplicableCIIHSupplyChainTradeSettlement/ram:SpecifiedCITradeSettlementPaymentMeans/ram:ApplicableTradeSettlementFinancialCard</v>
      </c>
    </row>
    <row r="135" spans="1:22" ht="15.95" customHeight="1">
      <c r="A135" s="8" t="str">
        <f>INDEX(core_japan!C:C,MATCH('JP PINT 1.0'!S135,core_japan!AA:AA,0),1)</f>
        <v>JBT-203</v>
      </c>
      <c r="B135" s="8">
        <v>2330</v>
      </c>
      <c r="C135" s="8" t="s">
        <v>1826</v>
      </c>
      <c r="D135" s="6" t="s">
        <v>22</v>
      </c>
      <c r="E135" s="23">
        <v>3</v>
      </c>
      <c r="F135" s="47" t="s">
        <v>2832</v>
      </c>
      <c r="G135" s="47" t="s">
        <v>2833</v>
      </c>
      <c r="H135" s="6" t="s">
        <v>2201</v>
      </c>
      <c r="I135" s="8" t="s">
        <v>1827</v>
      </c>
      <c r="J135" s="8" t="s">
        <v>2834</v>
      </c>
      <c r="L135" s="11" t="s">
        <v>2835</v>
      </c>
      <c r="N135" s="8">
        <v>2690</v>
      </c>
      <c r="O135" s="8" t="s">
        <v>2836</v>
      </c>
      <c r="P135" s="8" t="s">
        <v>2143</v>
      </c>
      <c r="Q135" s="8" t="s">
        <v>2837</v>
      </c>
      <c r="S135" s="8" t="s">
        <v>4987</v>
      </c>
      <c r="T135" s="6" t="s">
        <v>22</v>
      </c>
      <c r="U135" s="6" t="s">
        <v>22</v>
      </c>
      <c r="V135" s="8" t="str">
        <f>IF(ISERROR(MATCH('JP PINT 1.0'!C135,統合!J:J,0)),"",INDEX(統合!Z:Z,MATCH('JP PINT 1.0'!C135,統合!J:J,0),1))</f>
        <v>rsm:CIIHSupplyChainTradeTransaction/ram:ApplicableCIIHSupplyChainTradeSettlement/ram:SpecifiedCITradeSettlementPaymentMeans/ram:ApplicableTradeSettlementFinancialCard/ram:ID</v>
      </c>
    </row>
    <row r="136" spans="1:22" ht="15.95" customHeight="1">
      <c r="A136" s="8" t="str">
        <f>INDEX(core_japan!C:C,MATCH('JP PINT 1.0'!S136,core_japan!AA:AA,0),1)</f>
        <v>JBT-205</v>
      </c>
      <c r="B136" s="8">
        <v>2340</v>
      </c>
      <c r="C136" s="8" t="s">
        <v>1830</v>
      </c>
      <c r="D136" s="6" t="s">
        <v>17</v>
      </c>
      <c r="E136" s="23">
        <v>3</v>
      </c>
      <c r="F136" s="47" t="s">
        <v>2838</v>
      </c>
      <c r="G136" s="47" t="s">
        <v>2839</v>
      </c>
      <c r="H136" s="6" t="s">
        <v>2201</v>
      </c>
      <c r="I136" s="8" t="s">
        <v>1831</v>
      </c>
      <c r="J136" s="8" t="s">
        <v>2840</v>
      </c>
      <c r="N136" s="8">
        <v>2710</v>
      </c>
      <c r="O136" s="8" t="s">
        <v>2841</v>
      </c>
      <c r="P136" s="8" t="s">
        <v>2339</v>
      </c>
      <c r="Q136" s="8" t="s">
        <v>2842</v>
      </c>
      <c r="S136" s="8" t="s">
        <v>4988</v>
      </c>
      <c r="T136" s="6" t="s">
        <v>17</v>
      </c>
      <c r="U136" s="6" t="s">
        <v>17</v>
      </c>
      <c r="V136" s="8" t="str">
        <f>IF(ISERROR(MATCH('JP PINT 1.0'!C136,統合!J:J,0)),"",INDEX(統合!Z:Z,MATCH('JP PINT 1.0'!C136,統合!J:J,0),1))</f>
        <v>rsm:CIIHSupplyChainTradeTransaction/ram:ApplicableCIIHSupplyChainTradeSettlement/ram:SpecifiedCITradeSettlementPaymentMeans/ram:ApplicableTradeSettlementFinancialCard/ram:CardholderName</v>
      </c>
    </row>
    <row r="137" spans="1:22" ht="15.95" customHeight="1">
      <c r="A137" s="8" t="e">
        <f>INDEX(core_japan!C:C,MATCH('JP PINT 1.0'!S137,core_japan!AA:AA,0),1)</f>
        <v>#N/A</v>
      </c>
      <c r="B137" s="8">
        <v>2350</v>
      </c>
      <c r="C137" s="8" t="s">
        <v>4132</v>
      </c>
      <c r="D137" s="6" t="s">
        <v>17</v>
      </c>
      <c r="E137" s="23">
        <v>2</v>
      </c>
      <c r="F137" s="43" t="s">
        <v>2843</v>
      </c>
      <c r="G137" s="43" t="s">
        <v>2844</v>
      </c>
      <c r="I137" s="8" t="s">
        <v>2845</v>
      </c>
      <c r="J137" s="8" t="s">
        <v>2846</v>
      </c>
      <c r="N137" s="8">
        <v>2880</v>
      </c>
      <c r="O137" s="8" t="s">
        <v>2847</v>
      </c>
      <c r="P137" s="8" t="s">
        <v>2848</v>
      </c>
      <c r="Q137" s="8" t="s">
        <v>2849</v>
      </c>
      <c r="S137" s="8" t="s">
        <v>6434</v>
      </c>
      <c r="T137" s="6" t="s">
        <v>17</v>
      </c>
      <c r="U137" s="6" t="s">
        <v>17</v>
      </c>
      <c r="V137" s="8" t="str">
        <f>IF(ISERROR(MATCH('JP PINT 1.0'!C137,統合!J:J,0)),"",INDEX(統合!Z:Z,MATCH('JP PINT 1.0'!C137,統合!J:J,0),1))</f>
        <v/>
      </c>
    </row>
    <row r="138" spans="1:22" ht="15.95" customHeight="1">
      <c r="A138" s="8" t="e">
        <f>INDEX(core_japan!C:C,MATCH('JP PINT 1.0'!S138,core_japan!AA:AA,0),1)</f>
        <v>#N/A</v>
      </c>
      <c r="B138" s="8">
        <v>2360</v>
      </c>
      <c r="C138" s="8" t="s">
        <v>4134</v>
      </c>
      <c r="D138" s="6" t="s">
        <v>17</v>
      </c>
      <c r="E138" s="23">
        <v>3</v>
      </c>
      <c r="F138" s="47" t="s">
        <v>2850</v>
      </c>
      <c r="G138" s="47" t="s">
        <v>2851</v>
      </c>
      <c r="H138" s="6" t="s">
        <v>2138</v>
      </c>
      <c r="I138" s="8" t="s">
        <v>2852</v>
      </c>
      <c r="J138" s="8" t="s">
        <v>2853</v>
      </c>
      <c r="L138" s="8" t="s">
        <v>2854</v>
      </c>
      <c r="N138" s="8">
        <v>2890</v>
      </c>
      <c r="O138" s="8" t="s">
        <v>2142</v>
      </c>
      <c r="P138" s="8" t="s">
        <v>2143</v>
      </c>
      <c r="Q138" s="8" t="s">
        <v>2855</v>
      </c>
      <c r="S138" s="8" t="s">
        <v>6435</v>
      </c>
      <c r="T138" s="6" t="s">
        <v>17</v>
      </c>
      <c r="U138" s="6" t="s">
        <v>17</v>
      </c>
      <c r="V138" s="8" t="str">
        <f>IF(ISERROR(MATCH('JP PINT 1.0'!C138,統合!J:J,0)),"",INDEX(統合!Z:Z,MATCH('JP PINT 1.0'!C138,統合!J:J,0),1))</f>
        <v/>
      </c>
    </row>
    <row r="139" spans="1:22" ht="15.95" customHeight="1">
      <c r="A139" s="8" t="e">
        <f>INDEX(core_japan!C:C,MATCH('JP PINT 1.0'!S139,core_japan!AA:AA,0),1)</f>
        <v>#N/A</v>
      </c>
      <c r="B139" s="8">
        <v>2370</v>
      </c>
      <c r="C139" s="8" t="s">
        <v>4138</v>
      </c>
      <c r="D139" s="6" t="s">
        <v>17</v>
      </c>
      <c r="E139" s="23">
        <v>3</v>
      </c>
      <c r="F139" s="47" t="s">
        <v>2856</v>
      </c>
      <c r="G139" s="47" t="s">
        <v>2857</v>
      </c>
      <c r="H139" s="6" t="s">
        <v>2138</v>
      </c>
      <c r="I139" s="8" t="s">
        <v>2858</v>
      </c>
      <c r="J139" s="8" t="s">
        <v>2859</v>
      </c>
      <c r="N139" s="8">
        <v>2910</v>
      </c>
      <c r="O139" s="8" t="s">
        <v>2142</v>
      </c>
      <c r="P139" s="8" t="s">
        <v>2143</v>
      </c>
      <c r="Q139" s="8" t="s">
        <v>2860</v>
      </c>
      <c r="S139" s="8" t="s">
        <v>6436</v>
      </c>
      <c r="T139" s="6" t="s">
        <v>22</v>
      </c>
      <c r="U139" s="6" t="s">
        <v>17</v>
      </c>
      <c r="V139" s="8" t="str">
        <f>IF(ISERROR(MATCH('JP PINT 1.0'!C139,統合!J:J,0)),"",INDEX(統合!Z:Z,MATCH('JP PINT 1.0'!C139,統合!J:J,0),1))</f>
        <v/>
      </c>
    </row>
    <row r="140" spans="1:22" ht="15.95" customHeight="1">
      <c r="A140" s="8" t="str">
        <f>INDEX(core_japan!C:C,MATCH('JP PINT 1.0'!S140,core_japan!AA:AA,0),1)</f>
        <v>JBG-14</v>
      </c>
      <c r="B140" s="8">
        <v>2380</v>
      </c>
      <c r="C140" s="8" t="s">
        <v>4846</v>
      </c>
      <c r="D140" s="6" t="s">
        <v>71</v>
      </c>
      <c r="E140" s="23">
        <v>1</v>
      </c>
      <c r="F140" s="42" t="s">
        <v>2861</v>
      </c>
      <c r="G140" s="42" t="s">
        <v>2862</v>
      </c>
      <c r="I140" s="8" t="s">
        <v>2863</v>
      </c>
      <c r="J140" s="8" t="s">
        <v>2864</v>
      </c>
      <c r="N140" s="8">
        <v>2970</v>
      </c>
      <c r="O140" s="8" t="s">
        <v>2865</v>
      </c>
      <c r="P140" s="8" t="s">
        <v>2866</v>
      </c>
      <c r="Q140" s="8" t="s">
        <v>2867</v>
      </c>
      <c r="S140" s="8" t="s">
        <v>6437</v>
      </c>
      <c r="T140" s="6" t="s">
        <v>71</v>
      </c>
      <c r="U140" s="6" t="s">
        <v>71</v>
      </c>
      <c r="V140" s="8" t="str">
        <f>IF(ISERROR(MATCH('JP PINT 1.0'!C140,統合!J:J,0)),"",INDEX(統合!Z:Z,MATCH('JP PINT 1.0'!C140,統合!J:J,0),1))</f>
        <v/>
      </c>
    </row>
    <row r="141" spans="1:22" ht="15.95" customHeight="1">
      <c r="A141" s="8" t="str">
        <f>INDEX(core_japan!C:C,MATCH('JP PINT 1.0'!S141,core_japan!AA:AA,0),1)</f>
        <v>JBT-104</v>
      </c>
      <c r="B141" s="8">
        <v>2390</v>
      </c>
      <c r="C141" s="8" t="s">
        <v>4826</v>
      </c>
      <c r="D141" s="6" t="s">
        <v>17</v>
      </c>
      <c r="E141" s="23">
        <v>2</v>
      </c>
      <c r="F141" s="43" t="s">
        <v>2868</v>
      </c>
      <c r="G141" s="43" t="s">
        <v>2869</v>
      </c>
      <c r="H141" s="6" t="s">
        <v>2138</v>
      </c>
      <c r="I141" s="8" t="s">
        <v>2870</v>
      </c>
      <c r="J141" s="8" t="s">
        <v>2871</v>
      </c>
      <c r="N141" s="8">
        <v>2980</v>
      </c>
      <c r="O141" s="8" t="s">
        <v>2142</v>
      </c>
      <c r="P141" s="8" t="s">
        <v>2143</v>
      </c>
      <c r="Q141" s="8" t="s">
        <v>2872</v>
      </c>
      <c r="S141" s="8" t="s">
        <v>6438</v>
      </c>
      <c r="T141" s="6" t="s">
        <v>17</v>
      </c>
      <c r="U141" s="6" t="s">
        <v>17</v>
      </c>
      <c r="V141" s="8" t="str">
        <f>IF(ISERROR(MATCH('JP PINT 1.0'!C141,統合!J:J,0)),"",INDEX(統合!Z:Z,MATCH('JP PINT 1.0'!C141,統合!J:J,0),1))</f>
        <v/>
      </c>
    </row>
    <row r="142" spans="1:22" ht="15.95" customHeight="1">
      <c r="A142" s="8" t="str">
        <f>INDEX(core_japan!C:C,MATCH('JP PINT 1.0'!S142,core_japan!AA:AA,0),1)</f>
        <v>JBT-102</v>
      </c>
      <c r="B142" s="8">
        <v>2400</v>
      </c>
      <c r="C142" s="8" t="s">
        <v>4827</v>
      </c>
      <c r="D142" s="6" t="s">
        <v>22</v>
      </c>
      <c r="E142" s="23">
        <v>2</v>
      </c>
      <c r="F142" s="43" t="s">
        <v>2873</v>
      </c>
      <c r="G142" s="43" t="s">
        <v>2862</v>
      </c>
      <c r="H142" s="6" t="s">
        <v>2281</v>
      </c>
      <c r="I142" s="8" t="s">
        <v>2874</v>
      </c>
      <c r="J142" s="8" t="s">
        <v>2875</v>
      </c>
      <c r="L142" s="8" t="s">
        <v>2876</v>
      </c>
      <c r="N142" s="8">
        <v>2990</v>
      </c>
      <c r="O142" s="8" t="s">
        <v>2877</v>
      </c>
      <c r="P142" s="8" t="s">
        <v>2285</v>
      </c>
      <c r="Q142" s="8" t="s">
        <v>2878</v>
      </c>
      <c r="S142" s="8" t="s">
        <v>6439</v>
      </c>
      <c r="T142" s="6" t="s">
        <v>22</v>
      </c>
      <c r="U142" s="6" t="s">
        <v>17</v>
      </c>
      <c r="V142" s="8" t="str">
        <f>IF(ISERROR(MATCH('JP PINT 1.0'!C142,統合!J:J,0)),"",INDEX(統合!Z:Z,MATCH('JP PINT 1.0'!C142,統合!J:J,0),1))</f>
        <v>rsm:CIIHSupplyChainTradeTransaction/ram:ApplicableCIIHSupplyChainTradeSettlement/ram:SpecifiedCIIHTradeSettlementMonetarySummation/ram:TotalPrepaidAmount</v>
      </c>
    </row>
    <row r="143" spans="1:22" ht="15.95" customHeight="1">
      <c r="A143" s="8" t="str">
        <f>INDEX(core_japan!C:C,MATCH('JP PINT 1.0'!S143,core_japan!AA:AA,0),1)</f>
        <v>JBT-103</v>
      </c>
      <c r="B143" s="8">
        <v>2410</v>
      </c>
      <c r="C143" s="8" t="s">
        <v>4828</v>
      </c>
      <c r="D143" s="6" t="s">
        <v>17</v>
      </c>
      <c r="E143" s="23">
        <v>2</v>
      </c>
      <c r="F143" s="43" t="s">
        <v>2879</v>
      </c>
      <c r="G143" s="43" t="s">
        <v>2880</v>
      </c>
      <c r="H143" s="6" t="s">
        <v>2146</v>
      </c>
      <c r="I143" s="8" t="s">
        <v>2881</v>
      </c>
      <c r="J143" s="8" t="s">
        <v>2882</v>
      </c>
      <c r="K143" s="8" t="s">
        <v>2148</v>
      </c>
      <c r="L143" s="8" t="s">
        <v>2149</v>
      </c>
      <c r="N143" s="8">
        <v>3000</v>
      </c>
      <c r="O143" s="8" t="s">
        <v>2883</v>
      </c>
      <c r="P143" s="8" t="s">
        <v>2151</v>
      </c>
      <c r="Q143" s="8" t="s">
        <v>2884</v>
      </c>
      <c r="S143" s="8" t="s">
        <v>6440</v>
      </c>
      <c r="T143" s="6" t="s">
        <v>17</v>
      </c>
      <c r="U143" s="6" t="s">
        <v>17</v>
      </c>
      <c r="V143" s="8" t="str">
        <f>IF(ISERROR(MATCH('JP PINT 1.0'!C143,統合!J:J,0)),"",INDEX(統合!Z:Z,MATCH('JP PINT 1.0'!C143,統合!J:J,0),1))</f>
        <v/>
      </c>
    </row>
    <row r="144" spans="1:22" ht="15.95" customHeight="1">
      <c r="A144" s="8" t="str">
        <f>INDEX(core_japan!C:C,MATCH('JP PINT 1.0'!S144,core_japan!AA:AA,0),1)</f>
        <v>JBT-105</v>
      </c>
      <c r="B144" s="8">
        <v>2420</v>
      </c>
      <c r="C144" s="8" t="s">
        <v>4829</v>
      </c>
      <c r="D144" s="6" t="s">
        <v>17</v>
      </c>
      <c r="E144" s="23">
        <v>2</v>
      </c>
      <c r="F144" s="43" t="s">
        <v>2885</v>
      </c>
      <c r="G144" s="43" t="s">
        <v>2886</v>
      </c>
      <c r="H144" s="6" t="s">
        <v>2162</v>
      </c>
      <c r="I144" s="8" t="s">
        <v>2887</v>
      </c>
      <c r="J144" s="8" t="s">
        <v>2888</v>
      </c>
      <c r="N144" s="8">
        <v>3010</v>
      </c>
      <c r="O144" s="8" t="s">
        <v>2889</v>
      </c>
      <c r="P144" s="8" t="s">
        <v>2143</v>
      </c>
      <c r="Q144" s="8" t="s">
        <v>2890</v>
      </c>
      <c r="S144" s="8" t="s">
        <v>6441</v>
      </c>
      <c r="T144" s="6" t="s">
        <v>17</v>
      </c>
      <c r="U144" s="6" t="s">
        <v>17</v>
      </c>
      <c r="V144" s="8" t="str">
        <f>IF(ISERROR(MATCH('JP PINT 1.0'!C144,統合!J:J,0)),"",INDEX(統合!Z:Z,MATCH('JP PINT 1.0'!C144,統合!J:J,0),1))</f>
        <v/>
      </c>
    </row>
    <row r="145" spans="1:22" ht="15.95" customHeight="1">
      <c r="A145" s="8" t="str">
        <f>INDEX(core_japan!C:C,MATCH('JP PINT 1.0'!S145,core_japan!AA:AA,0),1)</f>
        <v>JBG-45</v>
      </c>
      <c r="B145" s="8">
        <v>2430</v>
      </c>
      <c r="C145" s="8" t="s">
        <v>1834</v>
      </c>
      <c r="D145" s="6" t="s">
        <v>71</v>
      </c>
      <c r="E145" s="23">
        <v>1</v>
      </c>
      <c r="F145" s="42" t="s">
        <v>1835</v>
      </c>
      <c r="G145" s="42" t="s">
        <v>2891</v>
      </c>
      <c r="I145" s="8" t="s">
        <v>1836</v>
      </c>
      <c r="J145" s="8" t="s">
        <v>2892</v>
      </c>
      <c r="N145" s="8">
        <v>3020</v>
      </c>
      <c r="O145" s="8" t="s">
        <v>2893</v>
      </c>
      <c r="P145" s="8" t="s">
        <v>2894</v>
      </c>
      <c r="Q145" s="8" t="s">
        <v>2895</v>
      </c>
      <c r="R145" s="8" t="s">
        <v>2896</v>
      </c>
      <c r="S145" s="8" t="s">
        <v>4989</v>
      </c>
      <c r="T145" s="6" t="s">
        <v>71</v>
      </c>
      <c r="U145" s="6" t="s">
        <v>71</v>
      </c>
      <c r="V145" s="8" t="str">
        <f>IF(ISERROR(MATCH('JP PINT 1.0'!C145,統合!J:J,0)),"",INDEX(統合!Z:Z,MATCH('JP PINT 1.0'!C145,統合!J:J,0),1))</f>
        <v/>
      </c>
    </row>
    <row r="146" spans="1:22" ht="15.95" customHeight="1">
      <c r="A146" s="8" t="str">
        <f>INDEX(core_japan!C:C,MATCH('JP PINT 1.0'!S146,core_japan!AA:AA,0),1)</f>
        <v>JBT-268</v>
      </c>
      <c r="B146" s="8">
        <v>2440</v>
      </c>
      <c r="C146" s="8" t="s">
        <v>1840</v>
      </c>
      <c r="D146" s="6" t="s">
        <v>22</v>
      </c>
      <c r="E146" s="23">
        <v>2</v>
      </c>
      <c r="F146" s="43" t="s">
        <v>2897</v>
      </c>
      <c r="G146" s="43" t="s">
        <v>2898</v>
      </c>
      <c r="H146" s="6" t="s">
        <v>2281</v>
      </c>
      <c r="I146" s="8" t="s">
        <v>2899</v>
      </c>
      <c r="J146" s="8" t="s">
        <v>2900</v>
      </c>
      <c r="M146" s="8">
        <v>3000</v>
      </c>
      <c r="N146" s="8">
        <v>3070</v>
      </c>
      <c r="O146" s="8" t="s">
        <v>2284</v>
      </c>
      <c r="P146" s="8" t="s">
        <v>2285</v>
      </c>
      <c r="Q146" s="8" t="s">
        <v>2901</v>
      </c>
      <c r="S146" s="8" t="s">
        <v>4995</v>
      </c>
      <c r="T146" s="6" t="s">
        <v>22</v>
      </c>
      <c r="U146" s="6" t="s">
        <v>22</v>
      </c>
      <c r="V146" s="8" t="str">
        <f>IF(ISERROR(MATCH('JP PINT 1.0'!C146,統合!J:J,0)),"",INDEX(統合!Z:Z,MATCH('JP PINT 1.0'!C146,統合!J:J,0),1))</f>
        <v/>
      </c>
    </row>
    <row r="147" spans="1:22" ht="15.95" customHeight="1">
      <c r="A147" s="8" t="str">
        <f>INDEX(core_japan!C:C,MATCH('JP PINT 1.0'!S147,core_japan!AA:AA,0),1)</f>
        <v>JBT-271</v>
      </c>
      <c r="B147" s="8">
        <v>2450</v>
      </c>
      <c r="C147" s="8" t="s">
        <v>3642</v>
      </c>
      <c r="D147" s="6" t="s">
        <v>17</v>
      </c>
      <c r="E147" s="23">
        <v>2</v>
      </c>
      <c r="F147" s="43" t="s">
        <v>2902</v>
      </c>
      <c r="G147" s="43" t="s">
        <v>2903</v>
      </c>
      <c r="H147" s="6" t="s">
        <v>2281</v>
      </c>
      <c r="I147" s="8" t="s">
        <v>2904</v>
      </c>
      <c r="J147" s="8" t="s">
        <v>2905</v>
      </c>
      <c r="N147" s="8">
        <v>3090</v>
      </c>
      <c r="O147" s="8" t="s">
        <v>2906</v>
      </c>
      <c r="P147" s="8" t="s">
        <v>2285</v>
      </c>
      <c r="Q147" s="8" t="s">
        <v>2907</v>
      </c>
      <c r="S147" s="8" t="s">
        <v>4990</v>
      </c>
      <c r="T147" s="6" t="s">
        <v>17</v>
      </c>
      <c r="U147" s="6" t="s">
        <v>17</v>
      </c>
      <c r="V147" s="8" t="str">
        <f>IF(ISERROR(MATCH('JP PINT 1.0'!C147,統合!J:J,0)),"",INDEX(統合!Z:Z,MATCH('JP PINT 1.0'!C147,統合!J:J,0),1))</f>
        <v/>
      </c>
    </row>
    <row r="148" spans="1:22" ht="15.95" customHeight="1">
      <c r="A148" s="8" t="str">
        <f>INDEX(core_japan!C:C,MATCH('JP PINT 1.0'!S148,core_japan!AA:AA,0),1)</f>
        <v>JBT-267</v>
      </c>
      <c r="B148" s="8">
        <v>2460</v>
      </c>
      <c r="C148" s="8" t="s">
        <v>3644</v>
      </c>
      <c r="D148" s="6" t="s">
        <v>17</v>
      </c>
      <c r="E148" s="23">
        <v>2</v>
      </c>
      <c r="F148" s="43" t="s">
        <v>2908</v>
      </c>
      <c r="G148" s="43" t="s">
        <v>2909</v>
      </c>
      <c r="H148" s="6" t="s">
        <v>2910</v>
      </c>
      <c r="I148" s="8" t="s">
        <v>2911</v>
      </c>
      <c r="J148" s="8" t="s">
        <v>2912</v>
      </c>
      <c r="N148" s="8">
        <v>3060</v>
      </c>
      <c r="O148" s="8" t="s">
        <v>2913</v>
      </c>
      <c r="P148" s="8" t="s">
        <v>2914</v>
      </c>
      <c r="Q148" s="8" t="s">
        <v>2915</v>
      </c>
      <c r="S148" s="8" t="s">
        <v>4991</v>
      </c>
      <c r="T148" s="6" t="s">
        <v>17</v>
      </c>
      <c r="U148" s="6" t="s">
        <v>17</v>
      </c>
      <c r="V148" s="8" t="str">
        <f>IF(ISERROR(MATCH('JP PINT 1.0'!C148,統合!J:J,0)),"",INDEX(統合!Z:Z,MATCH('JP PINT 1.0'!C148,統合!J:J,0),1))</f>
        <v/>
      </c>
    </row>
    <row r="149" spans="1:22" ht="15.95" customHeight="1">
      <c r="A149" s="8" t="str">
        <f>INDEX(core_japan!C:C,MATCH('JP PINT 1.0'!S149,core_japan!AA:AA,0),1)</f>
        <v>JBT-269</v>
      </c>
      <c r="B149" s="8">
        <v>2470</v>
      </c>
      <c r="C149" s="8" t="s">
        <v>3646</v>
      </c>
      <c r="D149" s="6" t="s">
        <v>17</v>
      </c>
      <c r="E149" s="23">
        <v>2</v>
      </c>
      <c r="F149" s="43" t="s">
        <v>2916</v>
      </c>
      <c r="G149" s="43" t="s">
        <v>2917</v>
      </c>
      <c r="H149" s="6" t="s">
        <v>2201</v>
      </c>
      <c r="I149" s="8" t="s">
        <v>2918</v>
      </c>
      <c r="J149" s="8" t="s">
        <v>2919</v>
      </c>
      <c r="M149" s="8" t="s">
        <v>2920</v>
      </c>
      <c r="N149" s="8">
        <v>3050</v>
      </c>
      <c r="O149" s="8" t="s">
        <v>2921</v>
      </c>
      <c r="P149" s="8" t="s">
        <v>2208</v>
      </c>
      <c r="Q149" s="8" t="s">
        <v>2922</v>
      </c>
      <c r="S149" s="8" t="s">
        <v>4992</v>
      </c>
      <c r="T149" s="6" t="s">
        <v>17</v>
      </c>
      <c r="U149" s="6" t="s">
        <v>71</v>
      </c>
      <c r="V149" s="8" t="str">
        <f>IF(ISERROR(MATCH('JP PINT 1.0'!C149,統合!J:J,0)),"",INDEX(統合!Z:Z,MATCH('JP PINT 1.0'!C149,統合!J:J,0),1))</f>
        <v/>
      </c>
    </row>
    <row r="150" spans="1:22" ht="15.95" customHeight="1">
      <c r="A150" s="8" t="str">
        <f>INDEX(core_japan!C:C,MATCH('JP PINT 1.0'!S150,core_japan!AA:AA,0),1)</f>
        <v>JBT-270</v>
      </c>
      <c r="B150" s="8">
        <v>2480</v>
      </c>
      <c r="C150" s="8" t="s">
        <v>3648</v>
      </c>
      <c r="D150" s="6" t="s">
        <v>17</v>
      </c>
      <c r="E150" s="23">
        <v>2</v>
      </c>
      <c r="F150" s="43" t="s">
        <v>2923</v>
      </c>
      <c r="G150" s="43" t="s">
        <v>2924</v>
      </c>
      <c r="H150" s="6" t="s">
        <v>2162</v>
      </c>
      <c r="I150" s="8" t="s">
        <v>2925</v>
      </c>
      <c r="J150" s="8" t="s">
        <v>2926</v>
      </c>
      <c r="M150" s="8">
        <v>95</v>
      </c>
      <c r="N150" s="8">
        <v>3040</v>
      </c>
      <c r="O150" s="8" t="s">
        <v>2927</v>
      </c>
      <c r="P150" s="8" t="s">
        <v>2166</v>
      </c>
      <c r="Q150" s="8" t="s">
        <v>2928</v>
      </c>
      <c r="S150" s="8" t="s">
        <v>4993</v>
      </c>
      <c r="T150" s="6" t="s">
        <v>17</v>
      </c>
      <c r="U150" s="6" t="s">
        <v>17</v>
      </c>
      <c r="V150" s="8" t="str">
        <f>IF(ISERROR(MATCH('JP PINT 1.0'!C150,統合!J:J,0)),"",INDEX(統合!Z:Z,MATCH('JP PINT 1.0'!C150,統合!J:J,0),1))</f>
        <v/>
      </c>
    </row>
    <row r="151" spans="1:22" ht="15.95" customHeight="1">
      <c r="A151" s="8" t="str">
        <f>INDEX(core_japan!C:C,MATCH('JP PINT 1.0'!S151,core_japan!AA:AA,0),1)</f>
        <v>JBT-273</v>
      </c>
      <c r="B151" s="8">
        <v>2490</v>
      </c>
      <c r="C151" s="8" t="s">
        <v>1842</v>
      </c>
      <c r="D151" s="6" t="s">
        <v>22</v>
      </c>
      <c r="E151" s="23">
        <v>2</v>
      </c>
      <c r="F151" s="43" t="s">
        <v>2929</v>
      </c>
      <c r="G151" s="43" t="s">
        <v>2930</v>
      </c>
      <c r="H151" s="6" t="s">
        <v>2162</v>
      </c>
      <c r="I151" s="8" t="s">
        <v>1843</v>
      </c>
      <c r="J151" s="8" t="s">
        <v>2931</v>
      </c>
      <c r="K151" s="11" t="s">
        <v>2932</v>
      </c>
      <c r="L151" s="8" t="s">
        <v>2876</v>
      </c>
      <c r="M151" s="8" t="s">
        <v>2933</v>
      </c>
      <c r="N151" s="8">
        <v>3120</v>
      </c>
      <c r="O151" s="8" t="s">
        <v>2142</v>
      </c>
      <c r="P151" s="8" t="s">
        <v>2143</v>
      </c>
      <c r="Q151" s="16" t="s">
        <v>2934</v>
      </c>
      <c r="S151" s="16" t="s">
        <v>4996</v>
      </c>
      <c r="T151" s="6" t="s">
        <v>22</v>
      </c>
      <c r="U151" s="6" t="s">
        <v>17</v>
      </c>
      <c r="V151" s="8" t="str">
        <f>IF(ISERROR(MATCH('JP PINT 1.0'!C151,統合!J:J,0)),"",INDEX(統合!Z:Z,MATCH('JP PINT 1.0'!C151,統合!J:J,0),1))</f>
        <v/>
      </c>
    </row>
    <row r="152" spans="1:22" ht="15.95" customHeight="1">
      <c r="A152" s="8" t="str">
        <f>INDEX(core_japan!C:C,MATCH('JP PINT 1.0'!S152,core_japan!AA:AA,0),1)</f>
        <v>JBT-273-1</v>
      </c>
      <c r="B152" s="8">
        <v>2500</v>
      </c>
      <c r="C152" s="8" t="s">
        <v>4830</v>
      </c>
      <c r="D152" s="6" t="s">
        <v>22</v>
      </c>
      <c r="E152" s="23">
        <v>3</v>
      </c>
      <c r="F152" s="61" t="s">
        <v>2935</v>
      </c>
      <c r="G152" s="63" t="s">
        <v>6910</v>
      </c>
      <c r="H152" s="6" t="s">
        <v>2162</v>
      </c>
      <c r="N152" s="8">
        <v>3180</v>
      </c>
      <c r="O152" s="8" t="s">
        <v>2142</v>
      </c>
      <c r="P152" s="8" t="s">
        <v>2143</v>
      </c>
      <c r="Q152" s="16" t="s">
        <v>2936</v>
      </c>
      <c r="S152" s="16" t="s">
        <v>6442</v>
      </c>
      <c r="T152" s="6" t="s">
        <v>22</v>
      </c>
      <c r="U152" s="6" t="s">
        <v>22</v>
      </c>
      <c r="V152" s="8" t="str">
        <f>IF(ISERROR(MATCH('JP PINT 1.0'!C152,統合!J:J,0)),"",INDEX(統合!Z:Z,MATCH('JP PINT 1.0'!C152,統合!J:J,0),1))</f>
        <v/>
      </c>
    </row>
    <row r="153" spans="1:22" ht="15.95" customHeight="1">
      <c r="A153" s="8" t="str">
        <f>INDEX(core_japan!C:C,MATCH('JP PINT 1.0'!S153,core_japan!AA:AA,0),1)</f>
        <v>JBT-272</v>
      </c>
      <c r="B153" s="8">
        <v>2510</v>
      </c>
      <c r="C153" s="8" t="s">
        <v>1838</v>
      </c>
      <c r="D153" s="6" t="s">
        <v>17</v>
      </c>
      <c r="E153" s="23">
        <v>2</v>
      </c>
      <c r="F153" s="43" t="s">
        <v>2937</v>
      </c>
      <c r="G153" s="43" t="s">
        <v>2938</v>
      </c>
      <c r="H153" s="6" t="s">
        <v>2910</v>
      </c>
      <c r="I153" s="8" t="s">
        <v>2939</v>
      </c>
      <c r="J153" s="8" t="s">
        <v>2940</v>
      </c>
      <c r="M153" s="8">
        <v>10</v>
      </c>
      <c r="N153" s="8">
        <v>3140</v>
      </c>
      <c r="O153" s="8" t="s">
        <v>2941</v>
      </c>
      <c r="P153" s="8" t="s">
        <v>2942</v>
      </c>
      <c r="Q153" s="8" t="s">
        <v>2943</v>
      </c>
      <c r="S153" s="8" t="s">
        <v>4994</v>
      </c>
      <c r="T153" s="6" t="s">
        <v>17</v>
      </c>
      <c r="U153" s="6" t="s">
        <v>17</v>
      </c>
      <c r="V153" s="8" t="str">
        <f>IF(ISERROR(MATCH('JP PINT 1.0'!C153,統合!J:J,0)),"",INDEX(統合!Z:Z,MATCH('JP PINT 1.0'!C153,統合!J:J,0),1))</f>
        <v/>
      </c>
    </row>
    <row r="154" spans="1:22" ht="15.95" customHeight="1">
      <c r="A154" s="8" t="str">
        <f>INDEX(core_japan!C:C,MATCH('JP PINT 1.0'!S154,core_japan!AA:AA,0),1)</f>
        <v>JBG-46</v>
      </c>
      <c r="B154" s="8">
        <v>2540</v>
      </c>
      <c r="C154" s="8" t="s">
        <v>3652</v>
      </c>
      <c r="D154" s="6" t="s">
        <v>71</v>
      </c>
      <c r="E154" s="23">
        <v>1</v>
      </c>
      <c r="F154" s="42" t="s">
        <v>2944</v>
      </c>
      <c r="G154" s="42" t="s">
        <v>2945</v>
      </c>
      <c r="I154" s="8" t="s">
        <v>2946</v>
      </c>
      <c r="J154" s="8" t="s">
        <v>2947</v>
      </c>
      <c r="N154" s="8">
        <v>3190</v>
      </c>
      <c r="O154" s="8" t="s">
        <v>2893</v>
      </c>
      <c r="P154" s="8" t="s">
        <v>2894</v>
      </c>
      <c r="Q154" s="8" t="s">
        <v>2895</v>
      </c>
      <c r="R154" s="8" t="s">
        <v>2948</v>
      </c>
      <c r="S154" s="8" t="s">
        <v>4997</v>
      </c>
      <c r="T154" s="6" t="s">
        <v>71</v>
      </c>
      <c r="U154" s="6" t="s">
        <v>71</v>
      </c>
      <c r="V154" s="8" t="str">
        <f>IF(ISERROR(MATCH('JP PINT 1.0'!C154,統合!J:J,0)),"",INDEX(統合!Z:Z,MATCH('JP PINT 1.0'!C154,統合!J:J,0),1))</f>
        <v/>
      </c>
    </row>
    <row r="155" spans="1:22" ht="15.95" customHeight="1">
      <c r="A155" s="8" t="str">
        <f>INDEX(core_japan!C:C,MATCH('JP PINT 1.0'!S155,core_japan!AA:AA,0),1)</f>
        <v>JBT-275</v>
      </c>
      <c r="B155" s="8">
        <v>2550</v>
      </c>
      <c r="C155" s="8" t="s">
        <v>3654</v>
      </c>
      <c r="D155" s="6" t="s">
        <v>22</v>
      </c>
      <c r="E155" s="23">
        <v>2</v>
      </c>
      <c r="F155" s="43" t="s">
        <v>2949</v>
      </c>
      <c r="G155" s="43" t="s">
        <v>2950</v>
      </c>
      <c r="H155" s="6" t="s">
        <v>2281</v>
      </c>
      <c r="I155" s="8" t="s">
        <v>2951</v>
      </c>
      <c r="J155" s="8" t="s">
        <v>2952</v>
      </c>
      <c r="M155" s="8">
        <v>3000</v>
      </c>
      <c r="N155" s="8">
        <v>3240</v>
      </c>
      <c r="O155" s="8" t="s">
        <v>2284</v>
      </c>
      <c r="P155" s="8" t="s">
        <v>2285</v>
      </c>
      <c r="Q155" s="8" t="s">
        <v>2901</v>
      </c>
      <c r="S155" s="8" t="s">
        <v>5003</v>
      </c>
      <c r="T155" s="6" t="s">
        <v>22</v>
      </c>
      <c r="U155" s="6" t="s">
        <v>22</v>
      </c>
      <c r="V155" s="8" t="str">
        <f>IF(ISERROR(MATCH('JP PINT 1.0'!C155,統合!J:J,0)),"",INDEX(統合!Z:Z,MATCH('JP PINT 1.0'!C155,統合!J:J,0),1))</f>
        <v/>
      </c>
    </row>
    <row r="156" spans="1:22" ht="15.95" customHeight="1">
      <c r="A156" s="8" t="str">
        <f>INDEX(core_japan!C:C,MATCH('JP PINT 1.0'!S156,core_japan!AA:AA,0),1)</f>
        <v>JBT-278</v>
      </c>
      <c r="B156" s="8">
        <v>2560</v>
      </c>
      <c r="C156" s="8" t="s">
        <v>3656</v>
      </c>
      <c r="D156" s="6" t="s">
        <v>17</v>
      </c>
      <c r="E156" s="23">
        <v>2</v>
      </c>
      <c r="F156" s="43" t="s">
        <v>2953</v>
      </c>
      <c r="G156" s="43" t="s">
        <v>2954</v>
      </c>
      <c r="H156" s="6" t="s">
        <v>2281</v>
      </c>
      <c r="I156" s="8" t="s">
        <v>2955</v>
      </c>
      <c r="J156" s="8" t="s">
        <v>2956</v>
      </c>
      <c r="N156" s="8">
        <v>3260</v>
      </c>
      <c r="O156" s="8" t="s">
        <v>2906</v>
      </c>
      <c r="P156" s="8" t="s">
        <v>2285</v>
      </c>
      <c r="Q156" s="8" t="s">
        <v>2907</v>
      </c>
      <c r="S156" s="8" t="s">
        <v>4998</v>
      </c>
      <c r="T156" s="6" t="s">
        <v>17</v>
      </c>
      <c r="U156" s="6" t="s">
        <v>17</v>
      </c>
      <c r="V156" s="8" t="str">
        <f>IF(ISERROR(MATCH('JP PINT 1.0'!C156,統合!J:J,0)),"",INDEX(統合!Z:Z,MATCH('JP PINT 1.0'!C156,統合!J:J,0),1))</f>
        <v/>
      </c>
    </row>
    <row r="157" spans="1:22" ht="15.95" customHeight="1">
      <c r="A157" s="8" t="str">
        <f>INDEX(core_japan!C:C,MATCH('JP PINT 1.0'!S157,core_japan!AA:AA,0),1)</f>
        <v>JBT-274</v>
      </c>
      <c r="B157" s="8">
        <v>2570</v>
      </c>
      <c r="C157" s="8" t="s">
        <v>3658</v>
      </c>
      <c r="D157" s="6" t="s">
        <v>17</v>
      </c>
      <c r="E157" s="23">
        <v>2</v>
      </c>
      <c r="F157" s="43" t="s">
        <v>2957</v>
      </c>
      <c r="G157" s="43" t="s">
        <v>2958</v>
      </c>
      <c r="H157" s="6" t="s">
        <v>2910</v>
      </c>
      <c r="I157" s="8" t="s">
        <v>2959</v>
      </c>
      <c r="J157" s="8" t="s">
        <v>2960</v>
      </c>
      <c r="N157" s="8">
        <v>3230</v>
      </c>
      <c r="O157" s="8" t="s">
        <v>2913</v>
      </c>
      <c r="P157" s="8" t="s">
        <v>2914</v>
      </c>
      <c r="Q157" s="8" t="s">
        <v>2915</v>
      </c>
      <c r="S157" s="8" t="s">
        <v>4999</v>
      </c>
      <c r="T157" s="6" t="s">
        <v>17</v>
      </c>
      <c r="U157" s="6" t="s">
        <v>17</v>
      </c>
      <c r="V157" s="8" t="str">
        <f>IF(ISERROR(MATCH('JP PINT 1.0'!C157,統合!J:J,0)),"",INDEX(統合!Z:Z,MATCH('JP PINT 1.0'!C157,統合!J:J,0),1))</f>
        <v/>
      </c>
    </row>
    <row r="158" spans="1:22" ht="15.95" customHeight="1">
      <c r="A158" s="8" t="str">
        <f>INDEX(core_japan!C:C,MATCH('JP PINT 1.0'!S158,core_japan!AA:AA,0),1)</f>
        <v>JBT-276</v>
      </c>
      <c r="B158" s="8">
        <v>2580</v>
      </c>
      <c r="C158" s="8" t="s">
        <v>3660</v>
      </c>
      <c r="D158" s="6" t="s">
        <v>17</v>
      </c>
      <c r="E158" s="23">
        <v>2</v>
      </c>
      <c r="F158" s="43" t="s">
        <v>2961</v>
      </c>
      <c r="G158" s="43" t="s">
        <v>2962</v>
      </c>
      <c r="H158" s="6" t="s">
        <v>2201</v>
      </c>
      <c r="I158" s="8" t="s">
        <v>2963</v>
      </c>
      <c r="J158" s="8" t="s">
        <v>2964</v>
      </c>
      <c r="M158" s="8" t="s">
        <v>2965</v>
      </c>
      <c r="N158" s="8">
        <v>3220</v>
      </c>
      <c r="O158" s="8" t="s">
        <v>2921</v>
      </c>
      <c r="P158" s="8" t="s">
        <v>2208</v>
      </c>
      <c r="Q158" s="8" t="s">
        <v>2922</v>
      </c>
      <c r="S158" s="8" t="s">
        <v>5000</v>
      </c>
      <c r="T158" s="6" t="s">
        <v>17</v>
      </c>
      <c r="U158" s="6" t="s">
        <v>71</v>
      </c>
      <c r="V158" s="8" t="str">
        <f>IF(ISERROR(MATCH('JP PINT 1.0'!C158,統合!J:J,0)),"",INDEX(統合!Z:Z,MATCH('JP PINT 1.0'!C158,統合!J:J,0),1))</f>
        <v/>
      </c>
    </row>
    <row r="159" spans="1:22" ht="15.95" customHeight="1">
      <c r="A159" s="8" t="str">
        <f>INDEX(core_japan!C:C,MATCH('JP PINT 1.0'!S159,core_japan!AA:AA,0),1)</f>
        <v>JBT-277</v>
      </c>
      <c r="B159" s="8">
        <v>2590</v>
      </c>
      <c r="C159" s="8" t="s">
        <v>3662</v>
      </c>
      <c r="D159" s="6" t="s">
        <v>17</v>
      </c>
      <c r="E159" s="23">
        <v>2</v>
      </c>
      <c r="F159" s="43" t="s">
        <v>2966</v>
      </c>
      <c r="G159" s="43" t="s">
        <v>2967</v>
      </c>
      <c r="H159" s="6" t="s">
        <v>2162</v>
      </c>
      <c r="I159" s="8" t="s">
        <v>2968</v>
      </c>
      <c r="J159" s="8" t="s">
        <v>2969</v>
      </c>
      <c r="M159" s="8" t="s">
        <v>2970</v>
      </c>
      <c r="N159" s="8">
        <v>3210</v>
      </c>
      <c r="O159" s="8" t="s">
        <v>2927</v>
      </c>
      <c r="P159" s="8" t="s">
        <v>2166</v>
      </c>
      <c r="Q159" s="8" t="s">
        <v>2928</v>
      </c>
      <c r="S159" s="8" t="s">
        <v>5001</v>
      </c>
      <c r="T159" s="6" t="s">
        <v>17</v>
      </c>
      <c r="U159" s="6" t="s">
        <v>17</v>
      </c>
      <c r="V159" s="8" t="str">
        <f>IF(ISERROR(MATCH('JP PINT 1.0'!C159,統合!J:J,0)),"",INDEX(統合!Z:Z,MATCH('JP PINT 1.0'!C159,統合!J:J,0),1))</f>
        <v/>
      </c>
    </row>
    <row r="160" spans="1:22" ht="15.95" customHeight="1">
      <c r="A160" s="8" t="str">
        <f>INDEX(core_japan!C:C,MATCH('JP PINT 1.0'!S160,core_japan!AA:AA,0),1)</f>
        <v>JBT-280</v>
      </c>
      <c r="B160" s="8">
        <v>2600</v>
      </c>
      <c r="C160" s="8" t="s">
        <v>3666</v>
      </c>
      <c r="D160" s="6" t="s">
        <v>22</v>
      </c>
      <c r="E160" s="23">
        <v>2</v>
      </c>
      <c r="F160" s="43" t="s">
        <v>2971</v>
      </c>
      <c r="G160" s="43" t="s">
        <v>2972</v>
      </c>
      <c r="H160" s="6" t="s">
        <v>2162</v>
      </c>
      <c r="I160" s="8" t="s">
        <v>2973</v>
      </c>
      <c r="J160" s="8" t="s">
        <v>2974</v>
      </c>
      <c r="K160" s="11" t="s">
        <v>2932</v>
      </c>
      <c r="L160" s="8" t="s">
        <v>2876</v>
      </c>
      <c r="M160" s="8" t="s">
        <v>2933</v>
      </c>
      <c r="N160" s="8">
        <v>3290</v>
      </c>
      <c r="O160" s="8" t="s">
        <v>2142</v>
      </c>
      <c r="P160" s="8" t="s">
        <v>2143</v>
      </c>
      <c r="Q160" s="8" t="s">
        <v>2934</v>
      </c>
      <c r="S160" s="8" t="s">
        <v>5004</v>
      </c>
      <c r="T160" s="6" t="s">
        <v>22</v>
      </c>
      <c r="U160" s="6" t="s">
        <v>17</v>
      </c>
      <c r="V160" s="8" t="str">
        <f>IF(ISERROR(MATCH('JP PINT 1.0'!C160,統合!J:J,0)),"",INDEX(統合!Z:Z,MATCH('JP PINT 1.0'!C160,統合!J:J,0),1))</f>
        <v/>
      </c>
    </row>
    <row r="161" spans="1:22" ht="15.95" customHeight="1">
      <c r="A161" s="8" t="str">
        <f>INDEX(core_japan!C:C,MATCH('JP PINT 1.0'!S161,core_japan!AA:AA,0),1)</f>
        <v>JBT-280-1</v>
      </c>
      <c r="B161" s="8">
        <v>2605</v>
      </c>
      <c r="C161" s="8" t="s">
        <v>4831</v>
      </c>
      <c r="D161" s="6" t="s">
        <v>22</v>
      </c>
      <c r="E161" s="23">
        <v>3</v>
      </c>
      <c r="F161" s="47" t="s">
        <v>2975</v>
      </c>
      <c r="G161" s="47" t="s">
        <v>3338</v>
      </c>
      <c r="H161" s="64" t="s">
        <v>6914</v>
      </c>
      <c r="N161" s="8">
        <v>3340</v>
      </c>
      <c r="O161" s="8" t="s">
        <v>2142</v>
      </c>
      <c r="P161" s="8" t="s">
        <v>2143</v>
      </c>
      <c r="Q161" s="8" t="s">
        <v>2936</v>
      </c>
      <c r="S161" s="8" t="s">
        <v>6443</v>
      </c>
      <c r="T161" s="6" t="s">
        <v>22</v>
      </c>
      <c r="U161" s="6" t="s">
        <v>17</v>
      </c>
      <c r="V161" s="8" t="str">
        <f>IF(ISERROR(MATCH('JP PINT 1.0'!C161,統合!J:J,0)),"",INDEX(統合!Z:Z,MATCH('JP PINT 1.0'!C161,統合!J:J,0),1))</f>
        <v/>
      </c>
    </row>
    <row r="162" spans="1:22" ht="15.95" customHeight="1">
      <c r="A162" s="8" t="str">
        <f>INDEX(core_japan!C:C,MATCH('JP PINT 1.0'!S162,core_japan!AA:AA,0),1)</f>
        <v>JBT-279</v>
      </c>
      <c r="B162" s="8">
        <v>2610</v>
      </c>
      <c r="C162" s="8" t="s">
        <v>3664</v>
      </c>
      <c r="D162" s="6" t="s">
        <v>17</v>
      </c>
      <c r="E162" s="23">
        <v>2</v>
      </c>
      <c r="F162" s="43" t="s">
        <v>2976</v>
      </c>
      <c r="G162" s="43" t="s">
        <v>2977</v>
      </c>
      <c r="H162" s="6" t="s">
        <v>2910</v>
      </c>
      <c r="I162" s="8" t="s">
        <v>2978</v>
      </c>
      <c r="J162" s="8" t="s">
        <v>2979</v>
      </c>
      <c r="M162" s="8">
        <v>10</v>
      </c>
      <c r="N162" s="8">
        <v>3300</v>
      </c>
      <c r="O162" s="8" t="s">
        <v>2941</v>
      </c>
      <c r="P162" s="8" t="s">
        <v>2942</v>
      </c>
      <c r="Q162" s="8" t="s">
        <v>2943</v>
      </c>
      <c r="S162" s="8" t="s">
        <v>5002</v>
      </c>
      <c r="T162" s="6" t="s">
        <v>17</v>
      </c>
      <c r="U162" s="6" t="s">
        <v>17</v>
      </c>
      <c r="V162" s="8" t="str">
        <f>IF(ISERROR(MATCH('JP PINT 1.0'!C162,統合!J:J,0)),"",INDEX(統合!Z:Z,MATCH('JP PINT 1.0'!C162,統合!J:J,0),1))</f>
        <v/>
      </c>
    </row>
    <row r="163" spans="1:22" ht="15.95" customHeight="1">
      <c r="A163" s="8" t="str">
        <f>INDEX(core_japan!C:C,MATCH('JP PINT 1.0'!S163,core_japan!AA:AA,0),1)</f>
        <v>JBG-55</v>
      </c>
      <c r="B163" s="8">
        <v>2640</v>
      </c>
      <c r="C163" s="8" t="s">
        <v>1881</v>
      </c>
      <c r="D163" s="6" t="s">
        <v>22</v>
      </c>
      <c r="E163" s="23">
        <v>1</v>
      </c>
      <c r="F163" s="42" t="s">
        <v>1882</v>
      </c>
      <c r="G163" s="42" t="s">
        <v>2980</v>
      </c>
      <c r="I163" s="8" t="s">
        <v>1883</v>
      </c>
      <c r="J163" s="8" t="s">
        <v>2981</v>
      </c>
      <c r="N163" s="8">
        <v>3590</v>
      </c>
      <c r="O163" s="8" t="s">
        <v>2982</v>
      </c>
      <c r="P163" s="8" t="s">
        <v>2983</v>
      </c>
      <c r="Q163" s="8" t="s">
        <v>2984</v>
      </c>
      <c r="S163" s="8" t="s">
        <v>5016</v>
      </c>
      <c r="T163" s="6" t="s">
        <v>22</v>
      </c>
      <c r="U163" s="6" t="s">
        <v>22</v>
      </c>
      <c r="V163" s="8" t="str">
        <f>IF(ISERROR(MATCH('JP PINT 1.0'!C163,統合!J:J,0)),"",INDEX(統合!Z:Z,MATCH('JP PINT 1.0'!C163,統合!J:J,0),1))</f>
        <v/>
      </c>
    </row>
    <row r="164" spans="1:22" ht="15.95" customHeight="1">
      <c r="A164" s="8" t="str">
        <f>INDEX(core_japan!C:C,MATCH('JP PINT 1.0'!S164,core_japan!AA:AA,0),1)</f>
        <v>JBT-323</v>
      </c>
      <c r="B164" s="8">
        <v>2650</v>
      </c>
      <c r="C164" s="8" t="s">
        <v>1906</v>
      </c>
      <c r="D164" s="6" t="s">
        <v>22</v>
      </c>
      <c r="E164" s="23">
        <v>2</v>
      </c>
      <c r="F164" s="43" t="s">
        <v>2985</v>
      </c>
      <c r="G164" s="43" t="s">
        <v>2986</v>
      </c>
      <c r="H164" s="6" t="s">
        <v>2281</v>
      </c>
      <c r="I164" s="8" t="s">
        <v>1907</v>
      </c>
      <c r="J164" s="8" t="s">
        <v>2987</v>
      </c>
      <c r="K164" s="8" t="s">
        <v>2988</v>
      </c>
      <c r="L164" s="8" t="s">
        <v>2989</v>
      </c>
      <c r="M164" s="8">
        <v>250000</v>
      </c>
      <c r="N164" s="8">
        <v>3600</v>
      </c>
      <c r="O164" s="8" t="s">
        <v>2990</v>
      </c>
      <c r="P164" s="8" t="s">
        <v>2285</v>
      </c>
      <c r="Q164" s="8" t="s">
        <v>2991</v>
      </c>
      <c r="S164" s="8" t="s">
        <v>5025</v>
      </c>
      <c r="T164" s="6" t="s">
        <v>22</v>
      </c>
      <c r="U164" s="6" t="s">
        <v>22</v>
      </c>
      <c r="V164" s="8" t="str">
        <f>IF(ISERROR(MATCH('JP PINT 1.0'!C164,統合!J:J,0)),"",INDEX(統合!Z:Z,MATCH('JP PINT 1.0'!C164,統合!J:J,0),1))</f>
        <v/>
      </c>
    </row>
    <row r="165" spans="1:22" ht="15.95" customHeight="1">
      <c r="A165" s="8" t="str">
        <f>INDEX(core_japan!C:C,MATCH('JP PINT 1.0'!S165,core_japan!AA:AA,0),1)</f>
        <v>JBT-321</v>
      </c>
      <c r="B165" s="8">
        <v>2660</v>
      </c>
      <c r="C165" s="8" t="s">
        <v>1888</v>
      </c>
      <c r="D165" s="6" t="s">
        <v>17</v>
      </c>
      <c r="E165" s="23">
        <v>2</v>
      </c>
      <c r="F165" s="43" t="s">
        <v>2992</v>
      </c>
      <c r="G165" s="43" t="s">
        <v>2993</v>
      </c>
      <c r="H165" s="6" t="s">
        <v>2281</v>
      </c>
      <c r="I165" s="8" t="s">
        <v>1889</v>
      </c>
      <c r="J165" s="8" t="s">
        <v>2994</v>
      </c>
      <c r="M165" s="8">
        <v>3000</v>
      </c>
      <c r="N165" s="8">
        <v>3660</v>
      </c>
      <c r="O165" s="8" t="s">
        <v>2995</v>
      </c>
      <c r="P165" s="8" t="s">
        <v>2285</v>
      </c>
      <c r="Q165" s="8" t="s">
        <v>2996</v>
      </c>
      <c r="S165" s="8" t="s">
        <v>5018</v>
      </c>
      <c r="T165" s="6" t="s">
        <v>17</v>
      </c>
      <c r="U165" s="6" t="s">
        <v>17</v>
      </c>
      <c r="V165" s="8" t="str">
        <f>IF(ISERROR(MATCH('JP PINT 1.0'!C165,統合!J:J,0)),"",INDEX(統合!Z:Z,MATCH('JP PINT 1.0'!C165,統合!J:J,0),1))</f>
        <v/>
      </c>
    </row>
    <row r="166" spans="1:22" ht="15.95" customHeight="1">
      <c r="A166" s="8" t="str">
        <f>INDEX(core_japan!C:C,MATCH('JP PINT 1.0'!S166,core_japan!AA:AA,0),1)</f>
        <v>JBT-320</v>
      </c>
      <c r="B166" s="8">
        <v>2670</v>
      </c>
      <c r="C166" s="8" t="s">
        <v>1885</v>
      </c>
      <c r="D166" s="6" t="s">
        <v>17</v>
      </c>
      <c r="E166" s="23">
        <v>2</v>
      </c>
      <c r="F166" s="43" t="s">
        <v>2997</v>
      </c>
      <c r="G166" s="43" t="s">
        <v>2998</v>
      </c>
      <c r="H166" s="6" t="s">
        <v>2281</v>
      </c>
      <c r="I166" s="8" t="s">
        <v>1886</v>
      </c>
      <c r="J166" s="8" t="s">
        <v>2999</v>
      </c>
      <c r="M166" s="8">
        <v>3000</v>
      </c>
      <c r="N166" s="8">
        <v>3680</v>
      </c>
      <c r="O166" s="8" t="s">
        <v>3000</v>
      </c>
      <c r="P166" s="8" t="s">
        <v>2285</v>
      </c>
      <c r="Q166" s="8" t="s">
        <v>3001</v>
      </c>
      <c r="S166" s="8" t="s">
        <v>5017</v>
      </c>
      <c r="T166" s="6" t="s">
        <v>17</v>
      </c>
      <c r="U166" s="6" t="s">
        <v>17</v>
      </c>
      <c r="V166" s="8" t="str">
        <f>IF(ISERROR(MATCH('JP PINT 1.0'!C166,統合!J:J,0)),"",INDEX(統合!Z:Z,MATCH('JP PINT 1.0'!C166,統合!J:J,0),1))</f>
        <v/>
      </c>
    </row>
    <row r="167" spans="1:22" ht="15.95" customHeight="1">
      <c r="A167" s="8" t="str">
        <f>INDEX(core_japan!C:C,MATCH('JP PINT 1.0'!S167,core_japan!AA:AA,0),1)</f>
        <v>JBT-324</v>
      </c>
      <c r="B167" s="8">
        <v>2680</v>
      </c>
      <c r="C167" s="8" t="s">
        <v>1891</v>
      </c>
      <c r="D167" s="6" t="s">
        <v>22</v>
      </c>
      <c r="E167" s="23">
        <v>2</v>
      </c>
      <c r="F167" s="43" t="s">
        <v>3002</v>
      </c>
      <c r="G167" s="43" t="s">
        <v>3003</v>
      </c>
      <c r="H167" s="6" t="s">
        <v>2281</v>
      </c>
      <c r="I167" s="8" t="s">
        <v>1892</v>
      </c>
      <c r="J167" s="8" t="s">
        <v>3004</v>
      </c>
      <c r="L167" s="8" t="s">
        <v>3005</v>
      </c>
      <c r="M167" s="8">
        <v>250000</v>
      </c>
      <c r="N167" s="8">
        <v>3620</v>
      </c>
      <c r="O167" s="8" t="s">
        <v>3006</v>
      </c>
      <c r="P167" s="8" t="s">
        <v>2285</v>
      </c>
      <c r="Q167" s="8" t="s">
        <v>3007</v>
      </c>
      <c r="S167" s="8" t="s">
        <v>5019</v>
      </c>
      <c r="T167" s="6" t="s">
        <v>22</v>
      </c>
      <c r="U167" s="6" t="s">
        <v>17</v>
      </c>
      <c r="V167" s="8" t="str">
        <f>IF(ISERROR(MATCH('JP PINT 1.0'!C167,統合!J:J,0)),"",INDEX(統合!Z:Z,MATCH('JP PINT 1.0'!C167,統合!J:J,0),1))</f>
        <v/>
      </c>
    </row>
    <row r="168" spans="1:22" ht="15.95" customHeight="1">
      <c r="A168" s="8" t="str">
        <f>INDEX(core_japan!C:C,MATCH('JP PINT 1.0'!S168,core_japan!AA:AA,0),1)</f>
        <v>JBT-322</v>
      </c>
      <c r="B168" s="8">
        <v>2690</v>
      </c>
      <c r="C168" s="8" t="s">
        <v>1894</v>
      </c>
      <c r="D168" s="6" t="s">
        <v>22</v>
      </c>
      <c r="E168" s="23">
        <v>2</v>
      </c>
      <c r="F168" s="43" t="s">
        <v>3008</v>
      </c>
      <c r="G168" s="43" t="s">
        <v>3009</v>
      </c>
      <c r="H168" s="6" t="s">
        <v>2281</v>
      </c>
      <c r="I168" s="8" t="s">
        <v>1895</v>
      </c>
      <c r="J168" s="8" t="s">
        <v>3010</v>
      </c>
      <c r="L168" s="8" t="s">
        <v>3011</v>
      </c>
      <c r="M168" s="8">
        <v>25000</v>
      </c>
      <c r="N168" s="8">
        <v>3360</v>
      </c>
      <c r="O168" s="8" t="s">
        <v>3012</v>
      </c>
      <c r="P168" s="8" t="s">
        <v>2285</v>
      </c>
      <c r="Q168" s="8" t="s">
        <v>3013</v>
      </c>
      <c r="S168" s="8" t="s">
        <v>5020</v>
      </c>
      <c r="T168" s="6" t="s">
        <v>22</v>
      </c>
      <c r="U168" s="6" t="s">
        <v>22</v>
      </c>
      <c r="V168" s="8" t="str">
        <f>IF(ISERROR(MATCH('JP PINT 1.0'!C168,統合!J:J,0)),"",INDEX(統合!Z:Z,MATCH('JP PINT 1.0'!C168,統合!J:J,0),1))</f>
        <v/>
      </c>
    </row>
    <row r="169" spans="1:22" ht="15.95" customHeight="1">
      <c r="A169" s="8" t="str">
        <f>INDEX(core_japan!C:C,MATCH('JP PINT 1.0'!S169,core_japan!AA:AA,0),1)</f>
        <v>JBT-325</v>
      </c>
      <c r="B169" s="8">
        <v>2700</v>
      </c>
      <c r="C169" s="8" t="s">
        <v>1897</v>
      </c>
      <c r="D169" s="6" t="s">
        <v>22</v>
      </c>
      <c r="E169" s="23">
        <v>2</v>
      </c>
      <c r="F169" s="43" t="s">
        <v>3014</v>
      </c>
      <c r="G169" s="43" t="s">
        <v>3015</v>
      </c>
      <c r="H169" s="6" t="s">
        <v>2281</v>
      </c>
      <c r="I169" s="8" t="s">
        <v>1898</v>
      </c>
      <c r="J169" s="8" t="s">
        <v>3016</v>
      </c>
      <c r="L169" s="8" t="s">
        <v>3017</v>
      </c>
      <c r="M169" s="8">
        <v>275000</v>
      </c>
      <c r="N169" s="8">
        <v>3640</v>
      </c>
      <c r="O169" s="8" t="s">
        <v>3018</v>
      </c>
      <c r="P169" s="8" t="s">
        <v>2285</v>
      </c>
      <c r="Q169" s="8" t="s">
        <v>3019</v>
      </c>
      <c r="S169" s="8" t="s">
        <v>5022</v>
      </c>
      <c r="T169" s="6" t="s">
        <v>22</v>
      </c>
      <c r="U169" s="6" t="s">
        <v>17</v>
      </c>
      <c r="V169" s="8" t="str">
        <f>IF(ISERROR(MATCH('JP PINT 1.0'!C169,統合!J:J,0)),"",INDEX(統合!Z:Z,MATCH('JP PINT 1.0'!C169,統合!J:J,0),1))</f>
        <v/>
      </c>
    </row>
    <row r="170" spans="1:22" ht="15.95" customHeight="1">
      <c r="A170" s="8" t="str">
        <f>INDEX(core_japan!C:C,MATCH('JP PINT 1.0'!S170,core_japan!AA:AA,0),1)</f>
        <v>JBT-223</v>
      </c>
      <c r="B170" s="8">
        <v>2710</v>
      </c>
      <c r="C170" s="8" t="s">
        <v>1900</v>
      </c>
      <c r="D170" s="6" t="s">
        <v>17</v>
      </c>
      <c r="E170" s="23">
        <v>2</v>
      </c>
      <c r="F170" s="43" t="s">
        <v>2873</v>
      </c>
      <c r="G170" s="43" t="s">
        <v>2862</v>
      </c>
      <c r="H170" s="6" t="s">
        <v>2281</v>
      </c>
      <c r="I170" s="8" t="s">
        <v>1901</v>
      </c>
      <c r="J170" s="8" t="s">
        <v>3020</v>
      </c>
      <c r="N170" s="8">
        <v>3700</v>
      </c>
      <c r="O170" s="8" t="s">
        <v>3021</v>
      </c>
      <c r="P170" s="8" t="s">
        <v>2285</v>
      </c>
      <c r="Q170" s="8" t="s">
        <v>3022</v>
      </c>
      <c r="S170" s="8" t="s">
        <v>5023</v>
      </c>
      <c r="T170" s="6" t="s">
        <v>17</v>
      </c>
      <c r="U170" s="6" t="s">
        <v>17</v>
      </c>
      <c r="V170" s="8" t="str">
        <f>IF(ISERROR(MATCH('JP PINT 1.0'!C170,統合!J:J,0)),"",INDEX(統合!Z:Z,MATCH('JP PINT 1.0'!C170,統合!J:J,0),1))</f>
        <v/>
      </c>
    </row>
    <row r="171" spans="1:22" ht="15.95" customHeight="1">
      <c r="A171" s="8" t="e">
        <f>INDEX(core_japan!C:C,MATCH('JP PINT 1.0'!S171,core_japan!AA:AA,0),1)</f>
        <v>#N/A</v>
      </c>
      <c r="B171" s="8">
        <v>2720</v>
      </c>
      <c r="C171" s="8" t="s">
        <v>4184</v>
      </c>
      <c r="D171" s="6" t="s">
        <v>17</v>
      </c>
      <c r="E171" s="23">
        <v>2</v>
      </c>
      <c r="F171" s="43" t="s">
        <v>3023</v>
      </c>
      <c r="G171" s="43" t="s">
        <v>3024</v>
      </c>
      <c r="H171" s="6" t="s">
        <v>2281</v>
      </c>
      <c r="I171" s="8" t="s">
        <v>3025</v>
      </c>
      <c r="J171" s="8" t="s">
        <v>3026</v>
      </c>
      <c r="N171" s="8">
        <v>3720</v>
      </c>
      <c r="O171" s="8" t="s">
        <v>3027</v>
      </c>
      <c r="P171" s="8" t="s">
        <v>2285</v>
      </c>
      <c r="Q171" s="8" t="s">
        <v>3028</v>
      </c>
      <c r="S171" s="8" t="s">
        <v>6444</v>
      </c>
      <c r="T171" s="6" t="s">
        <v>17</v>
      </c>
      <c r="U171" s="6" t="s">
        <v>17</v>
      </c>
      <c r="V171" s="8" t="str">
        <f>IF(ISERROR(MATCH('JP PINT 1.0'!C171,統合!J:J,0)),"",INDEX(統合!Z:Z,MATCH('JP PINT 1.0'!C171,統合!J:J,0),1))</f>
        <v/>
      </c>
    </row>
    <row r="172" spans="1:22" ht="15.95" customHeight="1">
      <c r="A172" s="8" t="str">
        <f>INDEX(core_japan!C:C,MATCH('JP PINT 1.0'!S172,core_japan!AA:AA,0),1)</f>
        <v>JBT-326</v>
      </c>
      <c r="B172" s="8">
        <v>2730</v>
      </c>
      <c r="C172" s="8" t="s">
        <v>1903</v>
      </c>
      <c r="D172" s="6" t="s">
        <v>22</v>
      </c>
      <c r="E172" s="23">
        <v>2</v>
      </c>
      <c r="F172" s="43" t="s">
        <v>3029</v>
      </c>
      <c r="G172" s="43" t="s">
        <v>3030</v>
      </c>
      <c r="H172" s="6" t="s">
        <v>2281</v>
      </c>
      <c r="I172" s="8" t="s">
        <v>1904</v>
      </c>
      <c r="J172" s="8" t="s">
        <v>3031</v>
      </c>
      <c r="M172" s="8">
        <v>275000</v>
      </c>
      <c r="N172" s="8">
        <v>3740</v>
      </c>
      <c r="O172" s="8" t="s">
        <v>3032</v>
      </c>
      <c r="P172" s="8" t="s">
        <v>2285</v>
      </c>
      <c r="Q172" s="8" t="s">
        <v>3033</v>
      </c>
      <c r="S172" s="8" t="s">
        <v>5024</v>
      </c>
      <c r="T172" s="6" t="s">
        <v>22</v>
      </c>
      <c r="U172" s="6" t="s">
        <v>22</v>
      </c>
      <c r="V172" s="8" t="str">
        <f>IF(ISERROR(MATCH('JP PINT 1.0'!C172,統合!J:J,0)),"",INDEX(統合!Z:Z,MATCH('JP PINT 1.0'!C172,統合!J:J,0),1))</f>
        <v/>
      </c>
    </row>
    <row r="173" spans="1:22" ht="15.95" customHeight="1">
      <c r="B173" s="8">
        <v>2740</v>
      </c>
      <c r="C173" s="8" t="s">
        <v>4847</v>
      </c>
      <c r="D173" s="6" t="s">
        <v>17</v>
      </c>
      <c r="E173" s="23">
        <v>1</v>
      </c>
      <c r="F173" s="42" t="s">
        <v>3034</v>
      </c>
      <c r="G173" s="42" t="s">
        <v>3035</v>
      </c>
      <c r="I173" s="8" t="s">
        <v>3036</v>
      </c>
      <c r="J173" s="8" t="s">
        <v>3037</v>
      </c>
      <c r="N173" s="8">
        <v>3500</v>
      </c>
      <c r="O173" s="8" t="s">
        <v>3038</v>
      </c>
      <c r="P173" s="8" t="s">
        <v>3039</v>
      </c>
      <c r="Q173" s="62" t="s">
        <v>6915</v>
      </c>
      <c r="R173" s="8" t="s">
        <v>3041</v>
      </c>
      <c r="S173" s="8" t="s">
        <v>6445</v>
      </c>
      <c r="T173" s="6" t="s">
        <v>17</v>
      </c>
      <c r="U173" s="6" t="s">
        <v>71</v>
      </c>
      <c r="V173" s="8" t="str">
        <f>IF(ISERROR(MATCH('JP PINT 1.0'!C173,統合!J:J,0)),"",INDEX(統合!Z:Z,MATCH('JP PINT 1.0'!C173,統合!J:J,0),1))</f>
        <v/>
      </c>
    </row>
    <row r="174" spans="1:22" ht="15.95" customHeight="1">
      <c r="A174" s="8" t="str">
        <f>INDEX(core_japan!C:C,MATCH('JP PINT 1.0'!S174,core_japan!AA:AA,0),1)</f>
        <v>JBT-327</v>
      </c>
      <c r="B174" s="8">
        <v>2750</v>
      </c>
      <c r="C174" s="8" t="s">
        <v>4178</v>
      </c>
      <c r="D174" s="6" t="s">
        <v>17</v>
      </c>
      <c r="E174" s="23">
        <v>2</v>
      </c>
      <c r="F174" s="43" t="s">
        <v>3042</v>
      </c>
      <c r="G174" s="43" t="s">
        <v>3043</v>
      </c>
      <c r="H174" s="6" t="s">
        <v>2281</v>
      </c>
      <c r="I174" s="8" t="s">
        <v>3044</v>
      </c>
      <c r="J174" s="8" t="s">
        <v>3045</v>
      </c>
      <c r="K174" s="8" t="s">
        <v>3046</v>
      </c>
      <c r="L174" s="8" t="s">
        <v>2172</v>
      </c>
      <c r="N174" s="8">
        <v>3510</v>
      </c>
      <c r="O174" s="8" t="s">
        <v>3012</v>
      </c>
      <c r="P174" s="8" t="s">
        <v>2285</v>
      </c>
      <c r="Q174" s="62" t="s">
        <v>6916</v>
      </c>
      <c r="S174" s="8" t="s">
        <v>5021</v>
      </c>
      <c r="T174" s="6" t="s">
        <v>22</v>
      </c>
      <c r="U174" s="6" t="s">
        <v>22</v>
      </c>
      <c r="V174" s="8" t="str">
        <f>IF(ISERROR(MATCH('JP PINT 1.0'!C174,統合!J:J,0)),"",INDEX(統合!Z:Z,MATCH('JP PINT 1.0'!C174,統合!J:J,0),1))</f>
        <v/>
      </c>
    </row>
    <row r="175" spans="1:22" ht="15.95" customHeight="1">
      <c r="A175" s="8" t="str">
        <f>INDEX(core_japan!C:C,MATCH('JP PINT 1.0'!S175,core_japan!AA:AA,0),1)</f>
        <v>JBG-58</v>
      </c>
      <c r="B175" s="8">
        <v>2760</v>
      </c>
      <c r="C175" s="8" t="s">
        <v>4848</v>
      </c>
      <c r="D175" s="6" t="s">
        <v>942</v>
      </c>
      <c r="E175" s="23">
        <v>2</v>
      </c>
      <c r="F175" s="43" t="s">
        <v>3047</v>
      </c>
      <c r="G175" s="43" t="s">
        <v>3048</v>
      </c>
      <c r="I175" s="8" t="s">
        <v>3049</v>
      </c>
      <c r="J175" s="8" t="s">
        <v>3050</v>
      </c>
      <c r="N175" s="8">
        <v>3530</v>
      </c>
      <c r="O175" s="8" t="s">
        <v>3051</v>
      </c>
      <c r="P175" s="8" t="s">
        <v>3052</v>
      </c>
      <c r="Q175" s="62" t="s">
        <v>6917</v>
      </c>
      <c r="S175" s="8" t="s">
        <v>6446</v>
      </c>
      <c r="T175" s="6" t="s">
        <v>942</v>
      </c>
      <c r="U175" s="6" t="s">
        <v>71</v>
      </c>
      <c r="V175" s="8" t="str">
        <f>IF(ISERROR(MATCH('JP PINT 1.0'!C175,統合!J:J,0)),"",INDEX(統合!Z:Z,MATCH('JP PINT 1.0'!C175,統合!J:J,0),1))</f>
        <v/>
      </c>
    </row>
    <row r="176" spans="1:22" ht="15.95" customHeight="1">
      <c r="A176" s="8" t="str">
        <f>INDEX(core_japan!C:C,MATCH('JP PINT 1.0'!S176,core_japan!AA:AA,0),1)</f>
        <v>JBT-338</v>
      </c>
      <c r="B176" s="8">
        <v>2770</v>
      </c>
      <c r="C176" s="8" t="s">
        <v>4832</v>
      </c>
      <c r="D176" s="6" t="s">
        <v>17</v>
      </c>
      <c r="E176" s="23">
        <v>3</v>
      </c>
      <c r="F176" s="47" t="s">
        <v>3053</v>
      </c>
      <c r="G176" s="47" t="s">
        <v>3054</v>
      </c>
      <c r="H176" s="6" t="s">
        <v>2281</v>
      </c>
      <c r="I176" s="8" t="s">
        <v>3055</v>
      </c>
      <c r="J176" s="8" t="s">
        <v>3056</v>
      </c>
      <c r="N176" s="8">
        <v>3540</v>
      </c>
      <c r="O176" s="8" t="s">
        <v>3012</v>
      </c>
      <c r="P176" s="8" t="s">
        <v>2285</v>
      </c>
      <c r="Q176" s="62" t="s">
        <v>6918</v>
      </c>
      <c r="S176" s="8" t="s">
        <v>6447</v>
      </c>
      <c r="T176" s="6" t="s">
        <v>22</v>
      </c>
      <c r="U176" s="6" t="s">
        <v>22</v>
      </c>
      <c r="V176" s="8" t="str">
        <f>IF(ISERROR(MATCH('JP PINT 1.0'!C176,統合!J:J,0)),"",INDEX(統合!Z:Z,MATCH('JP PINT 1.0'!C176,統合!J:J,0),1))</f>
        <v/>
      </c>
    </row>
    <row r="177" spans="1:22" ht="15.95" customHeight="1">
      <c r="A177" s="8" t="str">
        <f>INDEX(core_japan!C:C,MATCH('JP PINT 1.0'!S177,core_japan!AA:AA,0),1)</f>
        <v>JBT-340</v>
      </c>
      <c r="B177" s="8">
        <v>2780</v>
      </c>
      <c r="C177" s="8" t="s">
        <v>4833</v>
      </c>
      <c r="D177" s="6" t="s">
        <v>22</v>
      </c>
      <c r="E177" s="23">
        <v>3</v>
      </c>
      <c r="F177" s="47" t="s">
        <v>3057</v>
      </c>
      <c r="G177" s="47" t="s">
        <v>3058</v>
      </c>
      <c r="H177" s="6" t="s">
        <v>2162</v>
      </c>
      <c r="I177" s="8" t="s">
        <v>3059</v>
      </c>
      <c r="J177" s="8" t="s">
        <v>3060</v>
      </c>
      <c r="N177" s="8">
        <v>3570</v>
      </c>
      <c r="O177" s="8" t="s">
        <v>2142</v>
      </c>
      <c r="P177" s="8" t="s">
        <v>2143</v>
      </c>
      <c r="Q177" s="62" t="s">
        <v>6919</v>
      </c>
      <c r="S177" s="8" t="s">
        <v>6448</v>
      </c>
      <c r="T177" s="6" t="s">
        <v>22</v>
      </c>
      <c r="U177" s="6" t="s">
        <v>17</v>
      </c>
      <c r="V177" s="8" t="str">
        <f>IF(ISERROR(MATCH('JP PINT 1.0'!C177,統合!J:J,0)),"",INDEX(統合!Z:Z,MATCH('JP PINT 1.0'!C177,統合!J:J,0),1))</f>
        <v/>
      </c>
    </row>
    <row r="178" spans="1:22" ht="15.95" customHeight="1">
      <c r="A178" s="8" t="str">
        <f>INDEX(core_japan!C:C,MATCH('JP PINT 1.0'!S178,core_japan!AA:AA,0),1)</f>
        <v>JBT-343</v>
      </c>
      <c r="B178" s="8">
        <v>2790</v>
      </c>
      <c r="C178" s="8" t="s">
        <v>4834</v>
      </c>
      <c r="D178" s="6" t="s">
        <v>17</v>
      </c>
      <c r="E178" s="23">
        <v>3</v>
      </c>
      <c r="F178" s="47" t="s">
        <v>3061</v>
      </c>
      <c r="G178" s="47" t="s">
        <v>3062</v>
      </c>
      <c r="H178" s="6" t="s">
        <v>2910</v>
      </c>
      <c r="I178" s="8" t="s">
        <v>3063</v>
      </c>
      <c r="J178" s="8" t="s">
        <v>3064</v>
      </c>
      <c r="N178" s="8">
        <v>3580</v>
      </c>
      <c r="O178" s="8" t="s">
        <v>2941</v>
      </c>
      <c r="P178" s="8" t="s">
        <v>2942</v>
      </c>
      <c r="Q178" s="62" t="s">
        <v>6920</v>
      </c>
      <c r="S178" s="8" t="s">
        <v>6449</v>
      </c>
      <c r="T178" s="6" t="s">
        <v>17</v>
      </c>
      <c r="U178" s="6" t="s">
        <v>17</v>
      </c>
      <c r="V178" s="8" t="str">
        <f>IF(ISERROR(MATCH('JP PINT 1.0'!C178,統合!J:J,0)),"",INDEX(統合!Z:Z,MATCH('JP PINT 1.0'!C178,統合!J:J,0),1))</f>
        <v/>
      </c>
    </row>
    <row r="179" spans="1:22" ht="15.95" customHeight="1">
      <c r="A179" s="8" t="str">
        <f>INDEX(core_japan!C:C,MATCH('JP PINT 1.0'!S179,core_japan!AA:AA,0),1)</f>
        <v>JBG-57</v>
      </c>
      <c r="B179" s="8">
        <v>2800</v>
      </c>
      <c r="C179" s="8" t="s">
        <v>1844</v>
      </c>
      <c r="D179" s="6" t="s">
        <v>942</v>
      </c>
      <c r="E179" s="23">
        <v>1</v>
      </c>
      <c r="F179" s="42" t="s">
        <v>1845</v>
      </c>
      <c r="G179" s="42" t="s">
        <v>3065</v>
      </c>
      <c r="I179" s="8" t="s">
        <v>3066</v>
      </c>
      <c r="J179" s="8" t="s">
        <v>3067</v>
      </c>
      <c r="N179" s="8">
        <v>3380</v>
      </c>
      <c r="O179" s="8" t="s">
        <v>3051</v>
      </c>
      <c r="P179" s="8" t="s">
        <v>3052</v>
      </c>
      <c r="Q179" s="62" t="s">
        <v>6923</v>
      </c>
      <c r="S179" s="8" t="s">
        <v>5005</v>
      </c>
      <c r="T179" s="6" t="s">
        <v>942</v>
      </c>
      <c r="U179" s="6" t="s">
        <v>71</v>
      </c>
      <c r="V179" s="8" t="str">
        <f>IF(ISERROR(MATCH('JP PINT 1.0'!C179,統合!J:J,0)),"",INDEX(統合!Z:Z,MATCH('JP PINT 1.0'!C179,統合!J:J,0),1))</f>
        <v/>
      </c>
    </row>
    <row r="180" spans="1:22" ht="15.95" customHeight="1">
      <c r="A180" s="8" t="str">
        <f>INDEX(core_japan!C:C,MATCH('JP PINT 1.0'!S180,core_japan!AA:AA,0),1)</f>
        <v>JBT-330</v>
      </c>
      <c r="B180" s="8">
        <v>2810</v>
      </c>
      <c r="C180" s="8" t="s">
        <v>1851</v>
      </c>
      <c r="D180" s="6" t="s">
        <v>22</v>
      </c>
      <c r="E180" s="23">
        <v>2</v>
      </c>
      <c r="F180" s="43" t="s">
        <v>3068</v>
      </c>
      <c r="G180" s="43" t="s">
        <v>3069</v>
      </c>
      <c r="H180" s="6" t="s">
        <v>2281</v>
      </c>
      <c r="I180" s="8" t="s">
        <v>1852</v>
      </c>
      <c r="J180" s="8" t="s">
        <v>3070</v>
      </c>
      <c r="M180" s="8">
        <v>250000</v>
      </c>
      <c r="N180" s="8">
        <v>3390</v>
      </c>
      <c r="O180" s="8" t="s">
        <v>3071</v>
      </c>
      <c r="P180" s="8" t="s">
        <v>2285</v>
      </c>
      <c r="Q180" s="62" t="s">
        <v>6921</v>
      </c>
      <c r="S180" s="8" t="s">
        <v>5007</v>
      </c>
      <c r="T180" s="6" t="s">
        <v>22</v>
      </c>
      <c r="U180" s="6" t="s">
        <v>17</v>
      </c>
      <c r="V180" s="8" t="str">
        <f>IF(ISERROR(MATCH('JP PINT 1.0'!C180,統合!J:J,0)),"",INDEX(統合!Z:Z,MATCH('JP PINT 1.0'!C180,統合!J:J,0),1))</f>
        <v/>
      </c>
    </row>
    <row r="181" spans="1:22" ht="15.95" customHeight="1">
      <c r="A181" s="8" t="str">
        <f>INDEX(core_japan!C:C,MATCH('JP PINT 1.0'!S181,core_japan!AA:AA,0),1)</f>
        <v>JBT-328</v>
      </c>
      <c r="B181" s="8">
        <v>2820</v>
      </c>
      <c r="C181" s="8" t="s">
        <v>1847</v>
      </c>
      <c r="D181" s="6" t="s">
        <v>22</v>
      </c>
      <c r="E181" s="23">
        <v>2</v>
      </c>
      <c r="F181" s="43" t="s">
        <v>3072</v>
      </c>
      <c r="G181" s="43" t="s">
        <v>3073</v>
      </c>
      <c r="H181" s="6" t="s">
        <v>2281</v>
      </c>
      <c r="I181" s="8" t="s">
        <v>1848</v>
      </c>
      <c r="J181" s="8" t="s">
        <v>3074</v>
      </c>
      <c r="M181" s="8">
        <v>25000</v>
      </c>
      <c r="N181" s="8">
        <v>3410</v>
      </c>
      <c r="O181" s="8" t="s">
        <v>3012</v>
      </c>
      <c r="P181" s="8" t="s">
        <v>2285</v>
      </c>
      <c r="Q181" s="62" t="s">
        <v>6924</v>
      </c>
      <c r="S181" s="8" t="s">
        <v>5006</v>
      </c>
      <c r="T181" s="6" t="s">
        <v>22</v>
      </c>
      <c r="U181" s="6" t="s">
        <v>22</v>
      </c>
      <c r="V181" s="8" t="str">
        <f>IF(ISERROR(MATCH('JP PINT 1.0'!C181,統合!J:J,0)),"",INDEX(統合!Z:Z,MATCH('JP PINT 1.0'!C181,統合!J:J,0),1))</f>
        <v/>
      </c>
    </row>
    <row r="182" spans="1:22" ht="15.95" customHeight="1">
      <c r="A182" s="8" t="str">
        <f>INDEX(core_japan!C:C,MATCH('JP PINT 1.0'!S182,core_japan!AA:AA,0),1)</f>
        <v>JBT-331</v>
      </c>
      <c r="B182" s="8">
        <v>2830</v>
      </c>
      <c r="C182" s="8" t="s">
        <v>1854</v>
      </c>
      <c r="D182" s="6" t="s">
        <v>22</v>
      </c>
      <c r="E182" s="23">
        <v>2</v>
      </c>
      <c r="F182" s="43" t="s">
        <v>3075</v>
      </c>
      <c r="G182" s="43" t="s">
        <v>3076</v>
      </c>
      <c r="H182" s="6" t="s">
        <v>2162</v>
      </c>
      <c r="I182" s="8" t="s">
        <v>1855</v>
      </c>
      <c r="J182" s="8" t="s">
        <v>3077</v>
      </c>
      <c r="M182" s="8" t="s">
        <v>2933</v>
      </c>
      <c r="N182" s="8">
        <v>3440</v>
      </c>
      <c r="O182" s="8" t="s">
        <v>2142</v>
      </c>
      <c r="P182" s="8" t="s">
        <v>2143</v>
      </c>
      <c r="Q182" s="62" t="s">
        <v>6925</v>
      </c>
      <c r="S182" s="8" t="s">
        <v>5008</v>
      </c>
      <c r="T182" s="6" t="s">
        <v>22</v>
      </c>
      <c r="U182" s="6" t="s">
        <v>17</v>
      </c>
      <c r="V182" s="8" t="str">
        <f>IF(ISERROR(MATCH('JP PINT 1.0'!C182,統合!J:J,0)),"",INDEX(統合!Z:Z,MATCH('JP PINT 1.0'!C182,統合!J:J,0),1))</f>
        <v/>
      </c>
    </row>
    <row r="183" spans="1:22" ht="15.95" customHeight="1">
      <c r="A183" s="8" t="str">
        <f>INDEX(core_japan!C:C,MATCH('JP PINT 1.0'!S183,core_japan!AA:AA,0),1)</f>
        <v>JBT-334</v>
      </c>
      <c r="B183" s="8">
        <v>2840</v>
      </c>
      <c r="C183" s="8" t="s">
        <v>1859</v>
      </c>
      <c r="D183" s="6" t="s">
        <v>17</v>
      </c>
      <c r="E183" s="23">
        <v>2</v>
      </c>
      <c r="F183" s="43" t="s">
        <v>3078</v>
      </c>
      <c r="G183" s="43" t="s">
        <v>3079</v>
      </c>
      <c r="H183" s="6" t="s">
        <v>2910</v>
      </c>
      <c r="I183" s="8" t="s">
        <v>3080</v>
      </c>
      <c r="J183" s="8" t="s">
        <v>3081</v>
      </c>
      <c r="M183" s="8">
        <v>10</v>
      </c>
      <c r="N183" s="8">
        <v>3450</v>
      </c>
      <c r="O183" s="8" t="s">
        <v>2941</v>
      </c>
      <c r="P183" s="8" t="s">
        <v>2942</v>
      </c>
      <c r="Q183" s="62" t="s">
        <v>6926</v>
      </c>
      <c r="S183" s="8" t="s">
        <v>5009</v>
      </c>
      <c r="T183" s="6" t="s">
        <v>17</v>
      </c>
      <c r="U183" s="6" t="s">
        <v>17</v>
      </c>
      <c r="V183" s="8" t="str">
        <f>IF(ISERROR(MATCH('JP PINT 1.0'!C183,統合!J:J,0)),"",INDEX(統合!Z:Z,MATCH('JP PINT 1.0'!C183,統合!J:J,0),1))</f>
        <v/>
      </c>
    </row>
    <row r="184" spans="1:22" ht="15.95" customHeight="1">
      <c r="A184" s="8" t="str">
        <f>INDEX(core_japan!C:C,MATCH('JP PINT 1.0'!S184,core_japan!AA:AA,0),1)</f>
        <v>JBG-01</v>
      </c>
      <c r="B184" s="8">
        <v>2870</v>
      </c>
      <c r="C184" s="8" t="s">
        <v>1660</v>
      </c>
      <c r="D184" s="6" t="s">
        <v>71</v>
      </c>
      <c r="E184" s="23">
        <v>1</v>
      </c>
      <c r="F184" s="42" t="s">
        <v>1661</v>
      </c>
      <c r="G184" s="42" t="s">
        <v>3082</v>
      </c>
      <c r="I184" s="8" t="s">
        <v>1662</v>
      </c>
      <c r="J184" s="8" t="s">
        <v>3083</v>
      </c>
      <c r="K184" s="11" t="s">
        <v>3084</v>
      </c>
      <c r="L184" s="11" t="s">
        <v>3085</v>
      </c>
      <c r="N184" s="8">
        <v>1360</v>
      </c>
      <c r="O184" s="8" t="s">
        <v>3086</v>
      </c>
      <c r="P184" s="8" t="s">
        <v>3087</v>
      </c>
      <c r="Q184" s="8" t="s">
        <v>3088</v>
      </c>
      <c r="R184" s="8" t="s">
        <v>3089</v>
      </c>
      <c r="S184" s="8" t="s">
        <v>4933</v>
      </c>
      <c r="T184" s="6" t="s">
        <v>71</v>
      </c>
      <c r="U184" s="6" t="s">
        <v>71</v>
      </c>
      <c r="V184" s="8" t="str">
        <f>IF(ISERROR(MATCH('JP PINT 1.0'!C184,統合!J:J,0)),"",INDEX(統合!Z:Z,MATCH('JP PINT 1.0'!C184,統合!J:J,0),1))</f>
        <v>rsm:CIIHExchangedDocument/ram:ReferenceCIReferencedDocument</v>
      </c>
    </row>
    <row r="185" spans="1:22" ht="15.95" customHeight="1">
      <c r="A185" s="8" t="str">
        <f>INDEX(core_japan!C:C,MATCH('JP PINT 1.0'!S185,core_japan!AA:AA,0),1)</f>
        <v>JBT-032</v>
      </c>
      <c r="B185" s="8">
        <v>2880</v>
      </c>
      <c r="C185" s="8" t="s">
        <v>1664</v>
      </c>
      <c r="D185" s="6" t="s">
        <v>22</v>
      </c>
      <c r="E185" s="23">
        <v>2</v>
      </c>
      <c r="F185" s="43" t="s">
        <v>3090</v>
      </c>
      <c r="G185" s="43" t="s">
        <v>3091</v>
      </c>
      <c r="H185" s="6" t="s">
        <v>2211</v>
      </c>
      <c r="I185" s="8" t="s">
        <v>1665</v>
      </c>
      <c r="J185" s="8" t="s">
        <v>3092</v>
      </c>
      <c r="N185" s="8">
        <v>1370</v>
      </c>
      <c r="O185" s="8" t="s">
        <v>2142</v>
      </c>
      <c r="P185" s="8" t="s">
        <v>2143</v>
      </c>
      <c r="Q185" s="8" t="s">
        <v>2248</v>
      </c>
      <c r="S185" s="8" t="s">
        <v>4934</v>
      </c>
      <c r="T185" s="6" t="s">
        <v>22</v>
      </c>
      <c r="U185" s="6" t="s">
        <v>22</v>
      </c>
      <c r="V185" s="8" t="str">
        <f>IF(ISERROR(MATCH('JP PINT 1.0'!C185,統合!J:J,0)),"",INDEX(統合!Z:Z,MATCH('JP PINT 1.0'!C185,統合!J:J,0),1))</f>
        <v/>
      </c>
    </row>
    <row r="186" spans="1:22" ht="15.95" customHeight="1">
      <c r="A186" s="8" t="str">
        <f>INDEX(core_japan!C:C,MATCH('JP PINT 1.0'!S186,core_japan!AA:AA,0),1)</f>
        <v>JBT-036</v>
      </c>
      <c r="B186" s="8">
        <v>2890</v>
      </c>
      <c r="C186" s="8" t="s">
        <v>1671</v>
      </c>
      <c r="D186" s="6" t="s">
        <v>17</v>
      </c>
      <c r="E186" s="23">
        <v>2</v>
      </c>
      <c r="F186" s="43" t="s">
        <v>3093</v>
      </c>
      <c r="G186" s="43" t="s">
        <v>3094</v>
      </c>
      <c r="H186" s="6" t="s">
        <v>2201</v>
      </c>
      <c r="I186" s="8" t="s">
        <v>1672</v>
      </c>
      <c r="J186" s="8" t="s">
        <v>3095</v>
      </c>
      <c r="N186" s="8">
        <v>1380</v>
      </c>
      <c r="O186" s="8" t="s">
        <v>3096</v>
      </c>
      <c r="P186" s="8" t="s">
        <v>2208</v>
      </c>
      <c r="Q186" s="8" t="s">
        <v>3097</v>
      </c>
      <c r="S186" s="8" t="s">
        <v>4935</v>
      </c>
      <c r="T186" s="6" t="s">
        <v>17</v>
      </c>
      <c r="U186" s="6" t="s">
        <v>71</v>
      </c>
      <c r="V186" s="8" t="str">
        <f>IF(ISERROR(MATCH('JP PINT 1.0'!C186,統合!J:J,0)),"",INDEX(統合!Z:Z,MATCH('JP PINT 1.0'!C186,統合!J:J,0),1))</f>
        <v/>
      </c>
    </row>
    <row r="187" spans="1:22" ht="15.95" customHeight="1">
      <c r="A187" s="8" t="e">
        <f>INDEX(core_japan!C:C,MATCH('JP PINT 1.0'!S187,core_japan!AA:AA,0),1)</f>
        <v>#N/A</v>
      </c>
      <c r="B187" s="8">
        <v>2900</v>
      </c>
      <c r="C187" s="8" t="s">
        <v>1675</v>
      </c>
      <c r="D187" s="6" t="s">
        <v>17</v>
      </c>
      <c r="E187" s="23">
        <v>2</v>
      </c>
      <c r="F187" s="43" t="s">
        <v>3098</v>
      </c>
      <c r="G187" s="43" t="s">
        <v>3082</v>
      </c>
      <c r="H187" s="6" t="s">
        <v>3099</v>
      </c>
      <c r="I187" s="8" t="s">
        <v>1676</v>
      </c>
      <c r="J187" s="8" t="s">
        <v>3100</v>
      </c>
      <c r="K187" s="11" t="s">
        <v>3101</v>
      </c>
      <c r="L187" s="11" t="s">
        <v>3102</v>
      </c>
      <c r="N187" s="8">
        <v>1400</v>
      </c>
      <c r="O187" s="8" t="s">
        <v>3103</v>
      </c>
      <c r="P187" s="8" t="s">
        <v>3104</v>
      </c>
      <c r="Q187" s="8" t="s">
        <v>3105</v>
      </c>
      <c r="S187" s="8" t="s">
        <v>4936</v>
      </c>
      <c r="T187" s="6" t="s">
        <v>17</v>
      </c>
      <c r="U187" s="6" t="s">
        <v>17</v>
      </c>
      <c r="V187" s="8" t="str">
        <f>IF(ISERROR(MATCH('JP PINT 1.0'!C187,統合!J:J,0)),"",INDEX(統合!Z:Z,MATCH('JP PINT 1.0'!C187,統合!J:J,0),1))</f>
        <v/>
      </c>
    </row>
    <row r="188" spans="1:22" ht="15.95" customHeight="1">
      <c r="A188" s="8" t="str">
        <f>INDEX(core_japan!C:C,MATCH('JP PINT 1.0'!S188,core_japan!AA:AA,0),1)</f>
        <v>JBT-042</v>
      </c>
      <c r="B188" s="8">
        <v>2910</v>
      </c>
      <c r="C188" s="8" t="s">
        <v>4835</v>
      </c>
      <c r="D188" s="6" t="s">
        <v>22</v>
      </c>
      <c r="E188" s="23">
        <v>3</v>
      </c>
      <c r="F188" s="47" t="s">
        <v>3106</v>
      </c>
      <c r="G188" s="47" t="s">
        <v>3107</v>
      </c>
      <c r="H188" s="6" t="s">
        <v>2162</v>
      </c>
      <c r="I188" s="11" t="s">
        <v>3108</v>
      </c>
      <c r="J188" s="11" t="s">
        <v>3109</v>
      </c>
      <c r="N188" s="8">
        <v>1410</v>
      </c>
      <c r="O188" s="8" t="s">
        <v>3110</v>
      </c>
      <c r="P188" s="8" t="s">
        <v>2254</v>
      </c>
      <c r="Q188" s="8" t="s">
        <v>3111</v>
      </c>
      <c r="S188" s="8" t="s">
        <v>4939</v>
      </c>
      <c r="T188" s="6" t="s">
        <v>22</v>
      </c>
      <c r="U188" s="6" t="s">
        <v>22</v>
      </c>
      <c r="V188" s="8" t="str">
        <f>IF(ISERROR(MATCH('JP PINT 1.0'!C188,統合!J:J,0)),"",INDEX(統合!Z:Z,MATCH('JP PINT 1.0'!C188,統合!J:J,0),1))</f>
        <v>rsm:CIIHExchangedDocument/ram:AttachedSpecifiedBinaryFile/ram:MIMECode</v>
      </c>
    </row>
    <row r="189" spans="1:22" ht="15.95" customHeight="1">
      <c r="A189" s="8" t="str">
        <f>INDEX(core_japan!C:C,MATCH('JP PINT 1.0'!S189,core_japan!AA:AA,0),1)</f>
        <v>JBT-043</v>
      </c>
      <c r="B189" s="8">
        <v>2920</v>
      </c>
      <c r="C189" s="8" t="s">
        <v>4836</v>
      </c>
      <c r="D189" s="6" t="s">
        <v>22</v>
      </c>
      <c r="E189" s="23">
        <v>3</v>
      </c>
      <c r="F189" s="47" t="s">
        <v>3112</v>
      </c>
      <c r="G189" s="47" t="s">
        <v>3113</v>
      </c>
      <c r="H189" s="6" t="s">
        <v>2201</v>
      </c>
      <c r="I189" s="8" t="s">
        <v>3114</v>
      </c>
      <c r="J189" s="8" t="s">
        <v>3114</v>
      </c>
      <c r="N189" s="8">
        <v>1420</v>
      </c>
      <c r="O189" s="8" t="s">
        <v>3115</v>
      </c>
      <c r="P189" s="8" t="s">
        <v>2759</v>
      </c>
      <c r="Q189" s="8" t="s">
        <v>3116</v>
      </c>
      <c r="S189" s="8" t="s">
        <v>4937</v>
      </c>
      <c r="T189" s="6" t="s">
        <v>22</v>
      </c>
      <c r="U189" s="6" t="s">
        <v>17</v>
      </c>
      <c r="V189" s="8" t="str">
        <f>IF(ISERROR(MATCH('JP PINT 1.0'!C189,統合!J:J,0)),"",INDEX(統合!Z:Z,MATCH('JP PINT 1.0'!C189,統合!J:J,0),1))</f>
        <v>rsm:CIIHExchangedDocument/ram:AttachedSpecifiedBinaryFile/ram:FileName</v>
      </c>
    </row>
    <row r="190" spans="1:22" ht="15.95" customHeight="1">
      <c r="A190" s="8" t="str">
        <f>INDEX(core_japan!C:C,MATCH('JP PINT 1.0'!S190,core_japan!AA:AA,0),1)</f>
        <v>JBT-044</v>
      </c>
      <c r="B190" s="8">
        <v>2930</v>
      </c>
      <c r="C190" s="8" t="s">
        <v>1682</v>
      </c>
      <c r="D190" s="6" t="s">
        <v>17</v>
      </c>
      <c r="E190" s="23">
        <v>2</v>
      </c>
      <c r="F190" s="43" t="s">
        <v>3117</v>
      </c>
      <c r="G190" s="43" t="s">
        <v>3118</v>
      </c>
      <c r="H190" s="6" t="s">
        <v>2201</v>
      </c>
      <c r="I190" s="8" t="s">
        <v>1683</v>
      </c>
      <c r="J190" s="8" t="s">
        <v>3119</v>
      </c>
      <c r="L190" s="8" t="s">
        <v>3120</v>
      </c>
      <c r="N190" s="8">
        <v>1440</v>
      </c>
      <c r="O190" s="8" t="s">
        <v>3121</v>
      </c>
      <c r="P190" s="8" t="s">
        <v>2143</v>
      </c>
      <c r="Q190" s="8" t="s">
        <v>3122</v>
      </c>
      <c r="S190" s="8" t="s">
        <v>4938</v>
      </c>
      <c r="T190" s="6" t="s">
        <v>22</v>
      </c>
      <c r="U190" s="6" t="s">
        <v>17</v>
      </c>
      <c r="V190" s="8" t="str">
        <f>IF(ISERROR(MATCH('JP PINT 1.0'!C190,統合!J:J,0)),"",INDEX(統合!Z:Z,MATCH('JP PINT 1.0'!C190,統合!J:J,0),1))</f>
        <v>rsm:CIIHExchangedDocument/ram:AttachedSpecifiedBinaryFile/ram:URIID</v>
      </c>
    </row>
    <row r="191" spans="1:22" ht="15.95" customHeight="1">
      <c r="A191" s="8" t="str">
        <f>INDEX(core_japan!C:C,MATCH('JP PINT 1.0'!S191,core_japan!AA:AA,0),1)</f>
        <v>JBG-61</v>
      </c>
      <c r="B191" s="8">
        <v>2940</v>
      </c>
      <c r="C191" s="8" t="s">
        <v>3708</v>
      </c>
      <c r="D191" s="6" t="s">
        <v>942</v>
      </c>
      <c r="E191" s="23">
        <v>1</v>
      </c>
      <c r="F191" s="42" t="s">
        <v>3123</v>
      </c>
      <c r="G191" s="42" t="s">
        <v>3124</v>
      </c>
      <c r="I191" s="8" t="s">
        <v>3125</v>
      </c>
      <c r="J191" s="8" t="s">
        <v>3126</v>
      </c>
      <c r="N191" s="8">
        <v>3760</v>
      </c>
      <c r="O191" s="8" t="s">
        <v>3127</v>
      </c>
      <c r="P191" s="8" t="s">
        <v>3128</v>
      </c>
      <c r="Q191" s="8" t="s">
        <v>3129</v>
      </c>
      <c r="S191" s="8" t="s">
        <v>6450</v>
      </c>
      <c r="T191" s="6" t="s">
        <v>942</v>
      </c>
      <c r="U191" s="6" t="s">
        <v>942</v>
      </c>
      <c r="V191" s="8" t="str">
        <f>IF(ISERROR(MATCH('JP PINT 1.0'!C191,統合!J:J,0)),"",INDEX(統合!Z:Z,MATCH('JP PINT 1.0'!C191,統合!J:J,0),1))</f>
        <v/>
      </c>
    </row>
    <row r="192" spans="1:22" ht="15.95" customHeight="1">
      <c r="A192" s="8" t="str">
        <f>INDEX(core_japan!C:C,MATCH('JP PINT 1.0'!S192,core_japan!AA:AA,0),1)</f>
        <v>JBT-353</v>
      </c>
      <c r="B192" s="8">
        <v>2950</v>
      </c>
      <c r="C192" s="8" t="s">
        <v>3686</v>
      </c>
      <c r="D192" s="6" t="s">
        <v>22</v>
      </c>
      <c r="E192" s="23">
        <v>2</v>
      </c>
      <c r="F192" s="43" t="s">
        <v>3130</v>
      </c>
      <c r="G192" s="43" t="s">
        <v>3131</v>
      </c>
      <c r="H192" s="6" t="s">
        <v>2138</v>
      </c>
      <c r="I192" s="8" t="s">
        <v>3132</v>
      </c>
      <c r="J192" s="8" t="s">
        <v>3133</v>
      </c>
      <c r="M192" s="8">
        <v>1</v>
      </c>
      <c r="N192" s="8">
        <v>3770</v>
      </c>
      <c r="O192" s="8" t="s">
        <v>2142</v>
      </c>
      <c r="P192" s="8" t="s">
        <v>2143</v>
      </c>
      <c r="Q192" s="8" t="s">
        <v>3134</v>
      </c>
      <c r="S192" s="8" t="s">
        <v>6451</v>
      </c>
      <c r="T192" s="6" t="s">
        <v>22</v>
      </c>
      <c r="U192" s="6" t="s">
        <v>22</v>
      </c>
      <c r="V192" s="8" t="str">
        <f>IF(ISERROR(MATCH('JP PINT 1.0'!C192,統合!J:J,0)),"",INDEX(統合!Z:Z,MATCH('JP PINT 1.0'!C192,統合!J:J,0),1))</f>
        <v>rsm:CIIHSupplyChainTradeTransaction/ram:IncludedCIILSupplyChainTradeLineItem/ram:SubordinateCIILBSubordinateTradeLineItem/ram:ID</v>
      </c>
    </row>
    <row r="193" spans="1:22" ht="15.95" customHeight="1">
      <c r="A193" s="8" t="str">
        <f>INDEX(core_japan!C:C,MATCH('JP PINT 1.0'!S193,core_japan!AA:AA,0),1)</f>
        <v>JBT-356</v>
      </c>
      <c r="B193" s="8">
        <v>2960</v>
      </c>
      <c r="C193" s="8" t="s">
        <v>4219</v>
      </c>
      <c r="D193" s="6" t="s">
        <v>17</v>
      </c>
      <c r="E193" s="23">
        <v>2</v>
      </c>
      <c r="F193" s="43" t="s">
        <v>3135</v>
      </c>
      <c r="G193" s="43" t="s">
        <v>3136</v>
      </c>
      <c r="H193" s="6" t="s">
        <v>2201</v>
      </c>
      <c r="I193" s="8" t="s">
        <v>3137</v>
      </c>
      <c r="J193" s="8" t="s">
        <v>3138</v>
      </c>
      <c r="N193" s="8">
        <v>3780</v>
      </c>
      <c r="O193" s="8" t="s">
        <v>2277</v>
      </c>
      <c r="P193" s="8" t="s">
        <v>2208</v>
      </c>
      <c r="Q193" s="8" t="s">
        <v>3139</v>
      </c>
      <c r="S193" s="8" t="s">
        <v>6452</v>
      </c>
      <c r="T193" s="6" t="s">
        <v>17</v>
      </c>
      <c r="U193" s="6" t="s">
        <v>71</v>
      </c>
      <c r="V193" s="8" t="str">
        <f>IF(ISERROR(MATCH('JP PINT 1.0'!C193,統合!J:J,0)),"",INDEX(統合!Z:Z,MATCH('JP PINT 1.0'!C193,統合!J:J,0),1))</f>
        <v/>
      </c>
    </row>
    <row r="194" spans="1:22" ht="15.95" customHeight="1">
      <c r="A194" s="8" t="str">
        <f>INDEX(core_japan!C:C,MATCH('JP PINT 1.0'!S194,core_japan!AA:AA,0),1)</f>
        <v>JBG-64</v>
      </c>
      <c r="B194" s="8">
        <v>2970</v>
      </c>
      <c r="C194" s="8" t="s">
        <v>1979</v>
      </c>
      <c r="D194" s="6" t="s">
        <v>17</v>
      </c>
      <c r="E194" s="23">
        <v>2</v>
      </c>
      <c r="F194" s="43" t="s">
        <v>3141</v>
      </c>
      <c r="G194" s="43" t="s">
        <v>3142</v>
      </c>
      <c r="I194" s="8" t="s">
        <v>3143</v>
      </c>
      <c r="J194" s="8" t="s">
        <v>3144</v>
      </c>
      <c r="N194" s="8">
        <v>3950</v>
      </c>
      <c r="O194" s="8" t="s">
        <v>3145</v>
      </c>
      <c r="P194" s="8" t="s">
        <v>3087</v>
      </c>
      <c r="Q194" s="8" t="s">
        <v>3146</v>
      </c>
      <c r="R194" s="8" t="s">
        <v>3089</v>
      </c>
      <c r="S194" s="8" t="s">
        <v>5040</v>
      </c>
      <c r="T194" s="6" t="s">
        <v>17</v>
      </c>
      <c r="U194" s="6" t="s">
        <v>71</v>
      </c>
      <c r="V194" s="8" t="str">
        <f>IF(ISERROR(MATCH('JP PINT 1.0'!C194,統合!J:J,0)),"",INDEX(統合!Z:Z,MATCH('JP PINT 1.0'!C194,統合!J:J,0),1))</f>
        <v>rsm:CIIHSupplyChainTradeTransaction/ram:IncludedCIILSupplyChainTradeLineItem/ram:SubordinateCIILBSubordinateTradeLineItem/ram:SpecifiedCIILBSupplyChainTradeAgreement/ram:AdditionalReferencedCIReferencedDocument</v>
      </c>
    </row>
    <row r="195" spans="1:22" ht="15.95" customHeight="1">
      <c r="A195" s="8" t="str">
        <f>INDEX(core_japan!C:C,MATCH('JP PINT 1.0'!S195,core_japan!AA:AA,0),1)</f>
        <v>JBT-364</v>
      </c>
      <c r="B195" s="8">
        <v>2980</v>
      </c>
      <c r="C195" s="8" t="s">
        <v>1980</v>
      </c>
      <c r="D195" s="6" t="s">
        <v>22</v>
      </c>
      <c r="E195" s="23">
        <v>3</v>
      </c>
      <c r="F195" s="47" t="s">
        <v>3148</v>
      </c>
      <c r="G195" s="47" t="s">
        <v>3149</v>
      </c>
      <c r="H195" s="6" t="s">
        <v>2138</v>
      </c>
      <c r="I195" s="8" t="s">
        <v>1981</v>
      </c>
      <c r="J195" s="8" t="s">
        <v>3150</v>
      </c>
      <c r="N195" s="8">
        <v>3960</v>
      </c>
      <c r="O195" s="8" t="s">
        <v>2142</v>
      </c>
      <c r="P195" s="8" t="s">
        <v>2143</v>
      </c>
      <c r="Q195" s="8" t="s">
        <v>3151</v>
      </c>
      <c r="S195" s="8" t="s">
        <v>5041</v>
      </c>
      <c r="T195" s="6" t="s">
        <v>22</v>
      </c>
      <c r="U195" s="6" t="s">
        <v>22</v>
      </c>
      <c r="V195" s="8" t="str">
        <f>IF(ISERROR(MATCH('JP PINT 1.0'!C195,統合!J:J,0)),"",INDEX(統合!Z:Z,MATCH('JP PINT 1.0'!C195,統合!J:J,0),1))</f>
        <v>rsm:CIIHSupplyChainTradeTransaction/ram:IncludedCIILSupplyChainTradeLineItem/ram:SubordinateCIILBSubordinateTradeLineItem/ram:SpecifiedCIILBSupplyChainTradeAgreement/ram:AdditionalReferencedCIReferencedDocument/ram:IssuerAssignedID</v>
      </c>
    </row>
    <row r="196" spans="1:22" ht="15.95" customHeight="1">
      <c r="A196" s="8" t="str">
        <f>INDEX(core_japan!C:C,MATCH('JP PINT 1.0'!S196,core_japan!AA:AA,0),1)</f>
        <v>JBT-367</v>
      </c>
      <c r="B196" s="8">
        <v>2990</v>
      </c>
      <c r="C196" s="8" t="s">
        <v>1990</v>
      </c>
      <c r="D196" s="6" t="s">
        <v>17</v>
      </c>
      <c r="E196" s="23">
        <v>3</v>
      </c>
      <c r="F196" s="47" t="s">
        <v>3152</v>
      </c>
      <c r="G196" s="47" t="s">
        <v>3153</v>
      </c>
      <c r="H196" s="6" t="s">
        <v>2162</v>
      </c>
      <c r="I196" s="8" t="s">
        <v>1991</v>
      </c>
      <c r="J196" s="8" t="s">
        <v>3154</v>
      </c>
      <c r="N196" s="8">
        <v>3970</v>
      </c>
      <c r="O196" s="8" t="s">
        <v>3155</v>
      </c>
      <c r="P196" s="8" t="s">
        <v>2166</v>
      </c>
      <c r="Q196" s="8" t="s">
        <v>3156</v>
      </c>
      <c r="S196" s="8" t="s">
        <v>5044</v>
      </c>
      <c r="T196" s="6" t="s">
        <v>17</v>
      </c>
      <c r="U196" s="6" t="s">
        <v>17</v>
      </c>
      <c r="V196" s="8" t="str">
        <f>IF(ISERROR(MATCH('JP PINT 1.0'!C196,統合!J:J,0)),"",INDEX(統合!Z:Z,MATCH('JP PINT 1.0'!C196,統合!J:J,0),1))</f>
        <v>rsm:CIIHSupplyChainTradeTransaction/ram:IncludedCIILSupplyChainTradeLineItem/ram:SubordinateCIILBSubordinateTradeLineItem/ram:SpecifiedCIILBSupplyChainTradeAgreement/ram:AdditionalReferencedCIReferencedDocument/ram:TypeCode</v>
      </c>
    </row>
    <row r="197" spans="1:22" ht="15.95" customHeight="1">
      <c r="A197" s="8" t="str">
        <f>INDEX(core_japan!C:C,MATCH('JP PINT 1.0'!S197,core_japan!AA:AA,0),1)</f>
        <v>JBT-382</v>
      </c>
      <c r="B197" s="8">
        <v>3000</v>
      </c>
      <c r="C197" s="8" t="s">
        <v>4221</v>
      </c>
      <c r="D197" s="6" t="s">
        <v>17</v>
      </c>
      <c r="E197" s="23">
        <v>2</v>
      </c>
      <c r="F197" s="43" t="s">
        <v>3158</v>
      </c>
      <c r="G197" s="43" t="s">
        <v>3159</v>
      </c>
      <c r="H197" s="6" t="s">
        <v>2138</v>
      </c>
      <c r="I197" s="8" t="s">
        <v>3143</v>
      </c>
      <c r="J197" s="8" t="s">
        <v>3160</v>
      </c>
      <c r="N197" s="8">
        <v>3990</v>
      </c>
      <c r="O197" s="8" t="s">
        <v>2142</v>
      </c>
      <c r="P197" s="8" t="s">
        <v>2143</v>
      </c>
      <c r="Q197" s="8" t="s">
        <v>3151</v>
      </c>
      <c r="S197" s="8" t="s">
        <v>5045</v>
      </c>
      <c r="T197" s="6" t="s">
        <v>22</v>
      </c>
      <c r="U197" s="6" t="s">
        <v>22</v>
      </c>
      <c r="V197" s="8" t="str">
        <f>IF(ISERROR(MATCH('JP PINT 1.0'!C197,統合!J:J,0)),"",INDEX(統合!Z:Z,MATCH('JP PINT 1.0'!C197,統合!J:J,0),1))</f>
        <v/>
      </c>
    </row>
    <row r="198" spans="1:22" ht="15.95" customHeight="1">
      <c r="A198" s="8" t="str">
        <f>INDEX(core_japan!C:C,MATCH('JP PINT 1.0'!S198,core_japan!AA:AA,0),1)</f>
        <v>JBT-382-1</v>
      </c>
      <c r="B198" s="8">
        <v>3010</v>
      </c>
      <c r="C198" s="8" t="s">
        <v>4837</v>
      </c>
      <c r="D198" s="6" t="s">
        <v>17</v>
      </c>
      <c r="E198" s="23">
        <v>3</v>
      </c>
      <c r="F198" s="47" t="s">
        <v>3162</v>
      </c>
      <c r="G198" s="47" t="s">
        <v>2352</v>
      </c>
      <c r="H198" s="6" t="s">
        <v>2162</v>
      </c>
      <c r="I198" s="8" t="s">
        <v>1981</v>
      </c>
      <c r="J198" s="8" t="s">
        <v>3163</v>
      </c>
      <c r="N198" s="8">
        <v>4000</v>
      </c>
      <c r="O198" s="8" t="s">
        <v>2253</v>
      </c>
      <c r="P198" s="8" t="s">
        <v>2254</v>
      </c>
      <c r="Q198" s="8" t="s">
        <v>3164</v>
      </c>
      <c r="S198" s="8" t="s">
        <v>5046</v>
      </c>
      <c r="T198" s="6" t="s">
        <v>17</v>
      </c>
      <c r="U198" s="6" t="s">
        <v>17</v>
      </c>
      <c r="V198" s="8" t="str">
        <f>IF(ISERROR(MATCH('JP PINT 1.0'!C198,統合!J:J,0)),"",INDEX(統合!Z:Z,MATCH('JP PINT 1.0'!C198,統合!J:J,0),1))</f>
        <v/>
      </c>
    </row>
    <row r="199" spans="1:22" ht="15.95" customHeight="1">
      <c r="A199" s="8" t="str">
        <f>INDEX(core_japan!C:C,MATCH('JP PINT 1.0'!S199,core_japan!AA:AA,0),1)</f>
        <v>JBT-375</v>
      </c>
      <c r="B199" s="8">
        <v>3020</v>
      </c>
      <c r="C199" s="8" t="s">
        <v>2011</v>
      </c>
      <c r="D199" s="6" t="s">
        <v>22</v>
      </c>
      <c r="E199" s="23">
        <v>2</v>
      </c>
      <c r="F199" s="43" t="s">
        <v>3165</v>
      </c>
      <c r="G199" s="43" t="s">
        <v>3166</v>
      </c>
      <c r="H199" s="6" t="s">
        <v>3167</v>
      </c>
      <c r="I199" s="8" t="s">
        <v>2012</v>
      </c>
      <c r="J199" s="8" t="s">
        <v>3168</v>
      </c>
      <c r="K199" s="8" t="s">
        <v>3169</v>
      </c>
      <c r="L199" s="11" t="s">
        <v>3170</v>
      </c>
      <c r="M199" s="8">
        <v>5</v>
      </c>
      <c r="N199" s="8">
        <v>3790</v>
      </c>
      <c r="O199" s="8" t="s">
        <v>3171</v>
      </c>
      <c r="P199" s="8" t="s">
        <v>3172</v>
      </c>
      <c r="Q199" s="8" t="s">
        <v>3173</v>
      </c>
      <c r="S199" s="8" t="s">
        <v>5053</v>
      </c>
      <c r="T199" s="6" t="s">
        <v>22</v>
      </c>
      <c r="U199" s="6" t="s">
        <v>17</v>
      </c>
      <c r="V199" s="8" t="str">
        <f>IF(ISERROR(MATCH('JP PINT 1.0'!C199,統合!J:J,0)),"",INDEX(統合!Z:Z,MATCH('JP PINT 1.0'!C199,統合!J:J,0),1))</f>
        <v>rsm:CIIHSupplyChainTradeTransaction/ram:IncludedCIILSupplyChainTradeLineItem/ram:SubordinateCIILBSubordinateTradeLineItem/ram:SpecifiedCIILBSupplyChainTradeDelivery/ram:BilledQuantity</v>
      </c>
    </row>
    <row r="200" spans="1:22" ht="15.95" customHeight="1">
      <c r="A200" s="8" t="str">
        <f>INDEX(core_japan!C:C,MATCH('JP PINT 1.0'!S200,core_japan!AA:AA,0),1)</f>
        <v>JBT-376</v>
      </c>
      <c r="B200" s="8">
        <v>3030</v>
      </c>
      <c r="C200" s="8" t="s">
        <v>2014</v>
      </c>
      <c r="D200" s="6" t="s">
        <v>22</v>
      </c>
      <c r="E200" s="23">
        <v>2</v>
      </c>
      <c r="F200" s="43" t="s">
        <v>3174</v>
      </c>
      <c r="G200" s="43" t="s">
        <v>3175</v>
      </c>
      <c r="H200" s="6" t="s">
        <v>2162</v>
      </c>
      <c r="I200" s="8" t="s">
        <v>2015</v>
      </c>
      <c r="J200" s="8" t="s">
        <v>3176</v>
      </c>
      <c r="L200" s="11" t="s">
        <v>3177</v>
      </c>
      <c r="M200" s="8" t="s">
        <v>3178</v>
      </c>
      <c r="N200" s="8">
        <v>3800</v>
      </c>
      <c r="O200" s="8" t="s">
        <v>3179</v>
      </c>
      <c r="P200" s="8" t="s">
        <v>2254</v>
      </c>
      <c r="Q200" s="8" t="s">
        <v>3180</v>
      </c>
      <c r="S200" s="8" t="s">
        <v>5054</v>
      </c>
      <c r="T200" s="6" t="s">
        <v>22</v>
      </c>
      <c r="U200" s="6" t="s">
        <v>17</v>
      </c>
      <c r="V200" s="8" t="str">
        <f>IF(ISERROR(MATCH('JP PINT 1.0'!C200,統合!J:J,0)),"",INDEX(統合!Z:Z,MATCH('JP PINT 1.0'!C200,統合!J:J,0),1))</f>
        <v/>
      </c>
    </row>
    <row r="201" spans="1:22" ht="15.95" customHeight="1">
      <c r="A201" s="8" t="str">
        <f>INDEX(core_japan!C:C,MATCH('JP PINT 1.0'!S201,core_japan!AA:AA,0),1)</f>
        <v>JBT-371</v>
      </c>
      <c r="B201" s="16">
        <v>3035</v>
      </c>
      <c r="C201" s="16" t="s">
        <v>4838</v>
      </c>
      <c r="D201" s="17" t="s">
        <v>17</v>
      </c>
      <c r="E201" s="24">
        <v>2</v>
      </c>
      <c r="F201" s="46" t="s">
        <v>3181</v>
      </c>
      <c r="G201" s="46" t="s">
        <v>3182</v>
      </c>
      <c r="H201" s="17" t="s">
        <v>2281</v>
      </c>
      <c r="I201" s="16" t="s">
        <v>3183</v>
      </c>
      <c r="J201" s="16" t="s">
        <v>3184</v>
      </c>
      <c r="K201" s="16"/>
      <c r="L201" s="16"/>
      <c r="M201" s="16"/>
      <c r="N201" s="16">
        <v>3815</v>
      </c>
      <c r="O201" s="16" t="s">
        <v>3185</v>
      </c>
      <c r="P201" s="16" t="s">
        <v>2285</v>
      </c>
      <c r="Q201" s="16" t="s">
        <v>3186</v>
      </c>
      <c r="R201" s="16"/>
      <c r="S201" s="16" t="s">
        <v>6453</v>
      </c>
      <c r="T201" s="17" t="s">
        <v>17</v>
      </c>
      <c r="U201" s="17" t="s">
        <v>17</v>
      </c>
      <c r="V201" s="8" t="str">
        <f>IF(ISERROR(MATCH('JP PINT 1.0'!C201,統合!J:J,0)),"",INDEX(統合!Z:Z,MATCH('JP PINT 1.0'!C201,統合!J:J,0),1))</f>
        <v/>
      </c>
    </row>
    <row r="202" spans="1:22" ht="15.95" customHeight="1">
      <c r="A202" s="8" t="str">
        <f>INDEX(core_japan!C:C,MATCH('JP PINT 1.0'!S202,core_japan!AA:AA,0),1)</f>
        <v>JBT-370</v>
      </c>
      <c r="B202" s="8">
        <v>3040</v>
      </c>
      <c r="C202" s="8" t="s">
        <v>2019</v>
      </c>
      <c r="D202" s="6" t="s">
        <v>22</v>
      </c>
      <c r="E202" s="23">
        <v>2</v>
      </c>
      <c r="F202" s="43" t="s">
        <v>3187</v>
      </c>
      <c r="G202" s="43" t="s">
        <v>3188</v>
      </c>
      <c r="H202" s="6" t="s">
        <v>2281</v>
      </c>
      <c r="I202" s="8" t="s">
        <v>3189</v>
      </c>
      <c r="J202" s="8" t="s">
        <v>3190</v>
      </c>
      <c r="L202" s="11" t="s">
        <v>3191</v>
      </c>
      <c r="M202" s="8">
        <v>250000</v>
      </c>
      <c r="N202" s="8">
        <v>3810</v>
      </c>
      <c r="O202" s="8" t="s">
        <v>2990</v>
      </c>
      <c r="P202" s="8" t="s">
        <v>2285</v>
      </c>
      <c r="Q202" s="8" t="s">
        <v>3192</v>
      </c>
      <c r="S202" s="8" t="s">
        <v>5055</v>
      </c>
      <c r="T202" s="6" t="s">
        <v>22</v>
      </c>
      <c r="U202" s="6" t="s">
        <v>22</v>
      </c>
      <c r="V202" s="8" t="str">
        <f>IF(ISERROR(MATCH('JP PINT 1.0'!C202,統合!J:J,0)),"",INDEX(統合!Z:Z,MATCH('JP PINT 1.0'!C202,統合!J:J,0),1))</f>
        <v>rsm:CIIHSupplyChainTradeTransaction/ram:IncludedCIILSupplyChainTradeLineItem/ram:SubordinateCIILBSubordinateTradeLineItem/ram:SpecifiedCIILBSupplyChainTradeSettlement/ram:ApplicableCITradeTax/ram:BasisAmount</v>
      </c>
    </row>
    <row r="203" spans="1:22" ht="15.95" customHeight="1">
      <c r="A203" s="8" t="str">
        <f>INDEX(core_japan!C:C,MATCH('JP PINT 1.0'!S203,core_japan!AA:AA,0),1)</f>
        <v>JBT-361</v>
      </c>
      <c r="B203" s="8">
        <v>3050</v>
      </c>
      <c r="C203" s="8" t="s">
        <v>1986</v>
      </c>
      <c r="D203" s="6" t="s">
        <v>17</v>
      </c>
      <c r="E203" s="23">
        <v>2</v>
      </c>
      <c r="F203" s="43" t="s">
        <v>1941</v>
      </c>
      <c r="G203" s="43" t="s">
        <v>3193</v>
      </c>
      <c r="H203" s="6" t="s">
        <v>2211</v>
      </c>
      <c r="I203" s="8" t="s">
        <v>3194</v>
      </c>
      <c r="J203" s="8" t="s">
        <v>3195</v>
      </c>
      <c r="M203" s="8" t="s">
        <v>3196</v>
      </c>
      <c r="N203" s="8">
        <v>3900</v>
      </c>
      <c r="O203" s="8" t="s">
        <v>2142</v>
      </c>
      <c r="P203" s="8" t="s">
        <v>2143</v>
      </c>
      <c r="Q203" s="8" t="s">
        <v>3197</v>
      </c>
      <c r="S203" s="8" t="s">
        <v>5042</v>
      </c>
      <c r="T203" s="6" t="s">
        <v>22</v>
      </c>
      <c r="U203" s="6" t="s">
        <v>22</v>
      </c>
      <c r="V203" s="8" t="str">
        <f>IF(ISERROR(MATCH('JP PINT 1.0'!C203,統合!J:J,0)),"",INDEX(統合!Z:Z,MATCH('JP PINT 1.0'!C203,統合!J:J,0),1))</f>
        <v>rsm:CIIHSupplyChainTradeTransaction/ram:IncludedCIILSupplyChainTradeLineItem/ram:SubordinateCIILBSubordinateTradeLineItem/ram:SpecifiedCIILBSupplyChainTradeAgreement/ram:BuyerOrderReferencedCIReferencedDocument/ram:IssuerAssignedID</v>
      </c>
    </row>
    <row r="204" spans="1:22" ht="15.95" customHeight="1">
      <c r="A204" s="8" t="str">
        <f>INDEX(core_japan!C:C,MATCH('JP PINT 1.0'!S204,core_japan!AA:AA,0),1)</f>
        <v>JBT-362</v>
      </c>
      <c r="B204" s="8">
        <v>3060</v>
      </c>
      <c r="C204" s="8" t="s">
        <v>1988</v>
      </c>
      <c r="D204" s="6" t="s">
        <v>17</v>
      </c>
      <c r="E204" s="23">
        <v>2</v>
      </c>
      <c r="F204" s="43" t="s">
        <v>3198</v>
      </c>
      <c r="G204" s="43" t="s">
        <v>3199</v>
      </c>
      <c r="H204" s="6" t="s">
        <v>2211</v>
      </c>
      <c r="I204" s="8" t="s">
        <v>3200</v>
      </c>
      <c r="J204" s="8" t="s">
        <v>3201</v>
      </c>
      <c r="M204" s="8" t="s">
        <v>3202</v>
      </c>
      <c r="N204" s="8">
        <v>3880</v>
      </c>
      <c r="O204" s="8" t="s">
        <v>3203</v>
      </c>
      <c r="P204" s="8" t="s">
        <v>2143</v>
      </c>
      <c r="Q204" s="8" t="s">
        <v>3204</v>
      </c>
      <c r="S204" s="8" t="s">
        <v>5043</v>
      </c>
      <c r="T204" s="6" t="s">
        <v>22</v>
      </c>
      <c r="U204" s="6" t="s">
        <v>22</v>
      </c>
      <c r="V204" s="8" t="str">
        <f>IF(ISERROR(MATCH('JP PINT 1.0'!C204,統合!J:J,0)),"",INDEX(統合!Z:Z,MATCH('JP PINT 1.0'!C204,統合!J:J,0),1))</f>
        <v>rsm:CIIHSupplyChainTradeTransaction/ram:IncludedCIILSupplyChainTradeLineItem/ram:SubordinateCIILBSubordinateTradeLineItem/ram:SpecifiedCIILBSupplyChainTradeAgreement/ram:BuyerOrderReferencedCIReferencedDocument/ram:LineID</v>
      </c>
    </row>
    <row r="205" spans="1:22" ht="15.95" customHeight="1">
      <c r="A205" s="8" t="str">
        <f>INDEX(core_japan!C:C,MATCH('JP PINT 1.0'!S205,core_japan!AA:AA,0),1)</f>
        <v>JBT-302</v>
      </c>
      <c r="B205" s="8">
        <v>3070</v>
      </c>
      <c r="C205" s="8" t="s">
        <v>4839</v>
      </c>
      <c r="D205" s="6" t="s">
        <v>17</v>
      </c>
      <c r="E205" s="23">
        <v>2</v>
      </c>
      <c r="F205" s="43" t="s">
        <v>1973</v>
      </c>
      <c r="G205" s="43" t="s">
        <v>2236</v>
      </c>
      <c r="H205" s="6" t="s">
        <v>2211</v>
      </c>
      <c r="I205" s="8" t="s">
        <v>3205</v>
      </c>
      <c r="J205" s="8" t="s">
        <v>3206</v>
      </c>
      <c r="K205" s="11" t="s">
        <v>3207</v>
      </c>
      <c r="L205" s="11" t="s">
        <v>3208</v>
      </c>
      <c r="N205" s="8">
        <v>3940</v>
      </c>
      <c r="O205" s="8" t="s">
        <v>2142</v>
      </c>
      <c r="P205" s="8" t="s">
        <v>2143</v>
      </c>
      <c r="Q205" s="8" t="s">
        <v>3209</v>
      </c>
      <c r="S205" s="8" t="s">
        <v>6454</v>
      </c>
      <c r="T205" s="6" t="s">
        <v>22</v>
      </c>
      <c r="U205" s="6" t="s">
        <v>22</v>
      </c>
      <c r="V205" s="8" t="str">
        <f>IF(ISERROR(MATCH('JP PINT 1.0'!C205,統合!J:J,0)),"",INDEX(統合!Z:Z,MATCH('JP PINT 1.0'!C205,統合!J:J,0),1))</f>
        <v>rsm:CIIHSupplyChainTradeTransaction/ram:IncludedCIILSupplyChainTradeLineItem/ram:SpecifiedCIILSupplyChainTradeDelivery/ram:DeliveryNoteReferencedCIReferencedDocument/ram:IssuerAssignedID</v>
      </c>
    </row>
    <row r="206" spans="1:22" ht="15.95" customHeight="1">
      <c r="A206" s="8" t="str">
        <f>INDEX(core_japan!C:C,MATCH('JP PINT 1.0'!S206,core_japan!AA:AA,0),1)</f>
        <v>JBT-407</v>
      </c>
      <c r="B206" s="8">
        <v>3080</v>
      </c>
      <c r="C206" s="8" t="s">
        <v>4236</v>
      </c>
      <c r="D206" s="6" t="s">
        <v>17</v>
      </c>
      <c r="E206" s="23">
        <v>2</v>
      </c>
      <c r="F206" s="43" t="s">
        <v>3210</v>
      </c>
      <c r="G206" s="43" t="s">
        <v>3211</v>
      </c>
      <c r="H206" s="6" t="s">
        <v>2201</v>
      </c>
      <c r="I206" s="8" t="s">
        <v>2258</v>
      </c>
      <c r="J206" s="8" t="s">
        <v>3212</v>
      </c>
      <c r="L206" s="8" t="s">
        <v>3213</v>
      </c>
      <c r="N206" s="8">
        <v>3830</v>
      </c>
      <c r="O206" s="8" t="s">
        <v>2261</v>
      </c>
      <c r="P206" s="8" t="s">
        <v>2208</v>
      </c>
      <c r="Q206" s="8" t="s">
        <v>3214</v>
      </c>
      <c r="S206" s="8" t="s">
        <v>6455</v>
      </c>
      <c r="T206" s="6" t="s">
        <v>17</v>
      </c>
      <c r="U206" s="6" t="s">
        <v>17</v>
      </c>
      <c r="V206" s="8" t="str">
        <f>IF(ISERROR(MATCH('JP PINT 1.0'!C206,統合!J:J,0)),"",INDEX(統合!Z:Z,MATCH('JP PINT 1.0'!C206,統合!J:J,0),1))</f>
        <v/>
      </c>
    </row>
    <row r="207" spans="1:22" ht="15.95" customHeight="1">
      <c r="A207" s="8" t="str">
        <f>INDEX(core_japan!C:C,MATCH('JP PINT 1.0'!S207,core_japan!AA:AA,0),1)</f>
        <v>JBG-71</v>
      </c>
      <c r="B207" s="8">
        <v>3090</v>
      </c>
      <c r="C207" s="8" t="s">
        <v>2036</v>
      </c>
      <c r="D207" s="6" t="s">
        <v>17</v>
      </c>
      <c r="E207" s="23">
        <v>2</v>
      </c>
      <c r="F207" s="43" t="s">
        <v>3215</v>
      </c>
      <c r="G207" s="43" t="s">
        <v>3216</v>
      </c>
      <c r="I207" s="8" t="s">
        <v>2037</v>
      </c>
      <c r="J207" s="8" t="s">
        <v>3217</v>
      </c>
      <c r="N207" s="8">
        <v>3840</v>
      </c>
      <c r="O207" s="8" t="s">
        <v>2689</v>
      </c>
      <c r="P207" s="8" t="s">
        <v>2690</v>
      </c>
      <c r="Q207" s="8" t="s">
        <v>3218</v>
      </c>
      <c r="S207" s="8" t="s">
        <v>5070</v>
      </c>
      <c r="T207" s="6" t="s">
        <v>17</v>
      </c>
      <c r="U207" s="6" t="s">
        <v>71</v>
      </c>
      <c r="V207" s="8" t="str">
        <f>IF(ISERROR(MATCH('JP PINT 1.0'!C207,統合!J:J,0)),"",INDEX(統合!Z:Z,MATCH('JP PINT 1.0'!C207,統合!J:J,0),1))</f>
        <v>rsm:CIIHSupplyChainTradeTransaction/ram:IncludedCIILSupplyChainTradeLineItem/ram:SubordinateCIILBSubordinateTradeLineItem/ram:SpecifiedCIILBSupplyChainTradeSettlement/ram:BillingCISpecifiedPeriod</v>
      </c>
    </row>
    <row r="208" spans="1:22" ht="15.95" customHeight="1">
      <c r="A208" s="8" t="str">
        <f>INDEX(core_japan!C:C,MATCH('JP PINT 1.0'!S208,core_japan!AA:AA,0),1)</f>
        <v>JBT-403</v>
      </c>
      <c r="B208" s="8">
        <v>3100</v>
      </c>
      <c r="C208" s="8" t="s">
        <v>2039</v>
      </c>
      <c r="D208" s="6" t="s">
        <v>17</v>
      </c>
      <c r="E208" s="23">
        <v>3</v>
      </c>
      <c r="F208" s="47" t="s">
        <v>3219</v>
      </c>
      <c r="G208" s="47" t="s">
        <v>3220</v>
      </c>
      <c r="H208" s="6" t="s">
        <v>2146</v>
      </c>
      <c r="I208" s="8" t="s">
        <v>2040</v>
      </c>
      <c r="J208" s="8" t="s">
        <v>3221</v>
      </c>
      <c r="K208" s="8" t="s">
        <v>2148</v>
      </c>
      <c r="L208" s="8" t="s">
        <v>2149</v>
      </c>
      <c r="M208" s="10">
        <v>45217</v>
      </c>
      <c r="N208" s="8">
        <v>3850</v>
      </c>
      <c r="O208" s="8" t="s">
        <v>2695</v>
      </c>
      <c r="P208" s="8" t="s">
        <v>2151</v>
      </c>
      <c r="Q208" s="8" t="s">
        <v>3222</v>
      </c>
      <c r="S208" s="8" t="s">
        <v>5071</v>
      </c>
      <c r="T208" s="6" t="s">
        <v>17</v>
      </c>
      <c r="U208" s="6" t="s">
        <v>17</v>
      </c>
      <c r="V208" s="8" t="str">
        <f>IF(ISERROR(MATCH('JP PINT 1.0'!C208,統合!J:J,0)),"",INDEX(統合!Z:Z,MATCH('JP PINT 1.0'!C208,統合!J:J,0),1))</f>
        <v>rsm:CIIHSupplyChainTradeTransaction/ram:IncludedCIILSupplyChainTradeLineItem/ram:SubordinateCIILBSubordinateTradeLineItem/ram:SpecifiedCIILBSupplyChainTradeSettlement/ram:BillingCISpecifiedPeriod/ram:StartDateTime</v>
      </c>
    </row>
    <row r="209" spans="1:22" ht="15.95" customHeight="1">
      <c r="A209" s="8" t="str">
        <f>INDEX(core_japan!C:C,MATCH('JP PINT 1.0'!S209,core_japan!AA:AA,0),1)</f>
        <v>JBT-405</v>
      </c>
      <c r="B209" s="8">
        <v>3110</v>
      </c>
      <c r="C209" s="8" t="s">
        <v>2042</v>
      </c>
      <c r="D209" s="6" t="s">
        <v>17</v>
      </c>
      <c r="E209" s="23">
        <v>3</v>
      </c>
      <c r="F209" s="47" t="s">
        <v>3223</v>
      </c>
      <c r="G209" s="47" t="s">
        <v>3224</v>
      </c>
      <c r="H209" s="6" t="s">
        <v>2146</v>
      </c>
      <c r="I209" s="8" t="s">
        <v>2043</v>
      </c>
      <c r="J209" s="8" t="s">
        <v>3225</v>
      </c>
      <c r="K209" s="8" t="s">
        <v>2148</v>
      </c>
      <c r="L209" s="8" t="s">
        <v>2149</v>
      </c>
      <c r="M209" s="10">
        <v>45217</v>
      </c>
      <c r="N209" s="8">
        <v>3860</v>
      </c>
      <c r="O209" s="8" t="s">
        <v>2700</v>
      </c>
      <c r="P209" s="8" t="s">
        <v>2151</v>
      </c>
      <c r="Q209" s="8" t="s">
        <v>3226</v>
      </c>
      <c r="S209" s="8" t="s">
        <v>5072</v>
      </c>
      <c r="T209" s="6" t="s">
        <v>17</v>
      </c>
      <c r="U209" s="6" t="s">
        <v>17</v>
      </c>
      <c r="V209" s="8" t="str">
        <f>IF(ISERROR(MATCH('JP PINT 1.0'!C209,統合!J:J,0)),"",INDEX(統合!Z:Z,MATCH('JP PINT 1.0'!C209,統合!J:J,0),1))</f>
        <v>rsm:CIIHSupplyChainTradeTransaction/ram:IncludedCIILSupplyChainTradeLineItem/ram:SubordinateCIILBSubordinateTradeLineItem/ram:SpecifiedCIILBSupplyChainTradeSettlement/ram:BillingCISpecifiedPeriod/ram:EndDateTime</v>
      </c>
    </row>
    <row r="210" spans="1:22" ht="15.95" customHeight="1">
      <c r="A210" s="8" t="str">
        <f>INDEX(core_japan!C:C,MATCH('JP PINT 1.0'!S210,core_japan!AA:AA,0),1)</f>
        <v>JBG-68</v>
      </c>
      <c r="B210" s="8">
        <v>3120</v>
      </c>
      <c r="C210" s="8" t="s">
        <v>2027</v>
      </c>
      <c r="D210" s="6" t="s">
        <v>71</v>
      </c>
      <c r="E210" s="23">
        <v>2</v>
      </c>
      <c r="F210" s="43" t="s">
        <v>3227</v>
      </c>
      <c r="G210" s="43" t="s">
        <v>3228</v>
      </c>
      <c r="I210" s="8" t="s">
        <v>2028</v>
      </c>
      <c r="J210" s="8" t="s">
        <v>3229</v>
      </c>
      <c r="N210" s="8">
        <v>4010</v>
      </c>
      <c r="O210" s="8" t="s">
        <v>2893</v>
      </c>
      <c r="P210" s="8" t="s">
        <v>2894</v>
      </c>
      <c r="Q210" s="8" t="s">
        <v>3230</v>
      </c>
      <c r="R210" s="8" t="s">
        <v>2896</v>
      </c>
      <c r="S210" s="8" t="s">
        <v>5058</v>
      </c>
      <c r="T210" s="6" t="s">
        <v>71</v>
      </c>
      <c r="U210" s="6" t="s">
        <v>71</v>
      </c>
      <c r="V210" s="8" t="str">
        <f>IF(ISERROR(MATCH('JP PINT 1.0'!C210,統合!J:J,0)),"",INDEX(統合!Z:Z,MATCH('JP PINT 1.0'!C210,統合!J:J,0),1))</f>
        <v/>
      </c>
    </row>
    <row r="211" spans="1:22" ht="15.95" customHeight="1">
      <c r="A211" s="8" t="str">
        <f>INDEX(core_japan!C:C,MATCH('JP PINT 1.0'!S211,core_japan!AA:AA,0),1)</f>
        <v>JBT-392</v>
      </c>
      <c r="B211" s="8">
        <v>3130</v>
      </c>
      <c r="C211" s="8" t="s">
        <v>3723</v>
      </c>
      <c r="D211" s="6" t="s">
        <v>22</v>
      </c>
      <c r="E211" s="23">
        <v>3</v>
      </c>
      <c r="F211" s="47" t="s">
        <v>3231</v>
      </c>
      <c r="G211" s="47" t="s">
        <v>3232</v>
      </c>
      <c r="H211" s="6" t="s">
        <v>2281</v>
      </c>
      <c r="I211" s="8" t="s">
        <v>2899</v>
      </c>
      <c r="J211" s="8" t="s">
        <v>2900</v>
      </c>
      <c r="N211" s="8">
        <v>4060</v>
      </c>
      <c r="O211" s="8" t="s">
        <v>2284</v>
      </c>
      <c r="P211" s="8" t="s">
        <v>2285</v>
      </c>
      <c r="Q211" s="8" t="s">
        <v>3233</v>
      </c>
      <c r="S211" s="8" t="s">
        <v>5059</v>
      </c>
      <c r="T211" s="6" t="s">
        <v>22</v>
      </c>
      <c r="U211" s="6" t="s">
        <v>22</v>
      </c>
      <c r="V211" s="8" t="str">
        <f>IF(ISERROR(MATCH('JP PINT 1.0'!C211,統合!J:J,0)),"",INDEX(統合!Z:Z,MATCH('JP PINT 1.0'!C211,統合!J:J,0),1))</f>
        <v/>
      </c>
    </row>
    <row r="212" spans="1:22" ht="15.95" customHeight="1">
      <c r="A212" s="8" t="str">
        <f>INDEX(core_japan!C:C,MATCH('JP PINT 1.0'!S212,core_japan!AA:AA,0),1)</f>
        <v>JBT-395</v>
      </c>
      <c r="B212" s="8">
        <v>3140</v>
      </c>
      <c r="C212" s="8" t="s">
        <v>2031</v>
      </c>
      <c r="D212" s="6" t="s">
        <v>17</v>
      </c>
      <c r="E212" s="23">
        <v>3</v>
      </c>
      <c r="F212" s="47" t="s">
        <v>3234</v>
      </c>
      <c r="G212" s="47" t="s">
        <v>3235</v>
      </c>
      <c r="H212" s="6" t="s">
        <v>2281</v>
      </c>
      <c r="I212" s="8" t="s">
        <v>3236</v>
      </c>
      <c r="J212" s="8" t="s">
        <v>3237</v>
      </c>
      <c r="N212" s="8">
        <v>4080</v>
      </c>
      <c r="O212" s="8" t="s">
        <v>2906</v>
      </c>
      <c r="P212" s="8" t="s">
        <v>2285</v>
      </c>
      <c r="Q212" s="8" t="s">
        <v>3238</v>
      </c>
      <c r="S212" s="8" t="s">
        <v>5062</v>
      </c>
      <c r="T212" s="6" t="s">
        <v>17</v>
      </c>
      <c r="U212" s="6" t="s">
        <v>17</v>
      </c>
      <c r="V212" s="8" t="str">
        <f>IF(ISERROR(MATCH('JP PINT 1.0'!C212,統合!J:J,0)),"",INDEX(統合!Z:Z,MATCH('JP PINT 1.0'!C212,統合!J:J,0),1))</f>
        <v/>
      </c>
    </row>
    <row r="213" spans="1:22" ht="15.95" customHeight="1">
      <c r="A213" s="8" t="str">
        <f>INDEX(core_japan!C:C,MATCH('JP PINT 1.0'!S213,core_japan!AA:AA,0),1)</f>
        <v>JBT-391</v>
      </c>
      <c r="B213" s="8">
        <v>3150</v>
      </c>
      <c r="C213" s="8" t="s">
        <v>3725</v>
      </c>
      <c r="D213" s="6" t="s">
        <v>17</v>
      </c>
      <c r="E213" s="23">
        <v>3</v>
      </c>
      <c r="F213" s="47" t="s">
        <v>3239</v>
      </c>
      <c r="G213" s="47" t="s">
        <v>3240</v>
      </c>
      <c r="H213" s="6" t="s">
        <v>2910</v>
      </c>
      <c r="I213" s="8" t="s">
        <v>3241</v>
      </c>
      <c r="J213" s="8" t="s">
        <v>3242</v>
      </c>
      <c r="N213" s="8">
        <v>4050</v>
      </c>
      <c r="O213" s="8" t="s">
        <v>2913</v>
      </c>
      <c r="P213" s="8" t="s">
        <v>2914</v>
      </c>
      <c r="Q213" s="8" t="s">
        <v>3243</v>
      </c>
      <c r="S213" s="8" t="s">
        <v>5063</v>
      </c>
      <c r="T213" s="6" t="s">
        <v>17</v>
      </c>
      <c r="U213" s="6" t="s">
        <v>17</v>
      </c>
      <c r="V213" s="8" t="str">
        <f>IF(ISERROR(MATCH('JP PINT 1.0'!C213,統合!J:J,0)),"",INDEX(統合!Z:Z,MATCH('JP PINT 1.0'!C213,統合!J:J,0),1))</f>
        <v/>
      </c>
    </row>
    <row r="214" spans="1:22" ht="15.95" customHeight="1">
      <c r="A214" s="8" t="str">
        <f>INDEX(core_japan!C:C,MATCH('JP PINT 1.0'!S214,core_japan!AA:AA,0),1)</f>
        <v>JBT-394</v>
      </c>
      <c r="B214" s="8">
        <v>3160</v>
      </c>
      <c r="C214" s="8" t="s">
        <v>2035</v>
      </c>
      <c r="D214" s="6" t="s">
        <v>17</v>
      </c>
      <c r="E214" s="23">
        <v>3</v>
      </c>
      <c r="F214" s="47" t="s">
        <v>3244</v>
      </c>
      <c r="G214" s="47" t="s">
        <v>3245</v>
      </c>
      <c r="H214" s="6" t="s">
        <v>2201</v>
      </c>
      <c r="I214" s="8" t="s">
        <v>3246</v>
      </c>
      <c r="J214" s="8" t="s">
        <v>3247</v>
      </c>
      <c r="N214" s="8">
        <v>4040</v>
      </c>
      <c r="O214" s="8" t="s">
        <v>2921</v>
      </c>
      <c r="P214" s="8" t="s">
        <v>2208</v>
      </c>
      <c r="Q214" s="8" t="s">
        <v>3248</v>
      </c>
      <c r="S214" s="8" t="s">
        <v>5061</v>
      </c>
      <c r="T214" s="6" t="s">
        <v>17</v>
      </c>
      <c r="U214" s="6" t="s">
        <v>71</v>
      </c>
      <c r="V214" s="8" t="str">
        <f>IF(ISERROR(MATCH('JP PINT 1.0'!C214,統合!J:J,0)),"",INDEX(統合!Z:Z,MATCH('JP PINT 1.0'!C214,統合!J:J,0),1))</f>
        <v/>
      </c>
    </row>
    <row r="215" spans="1:22" ht="15.95" customHeight="1">
      <c r="A215" s="8" t="str">
        <f>INDEX(core_japan!C:C,MATCH('JP PINT 1.0'!S215,core_japan!AA:AA,0),1)</f>
        <v>JBT-393</v>
      </c>
      <c r="B215" s="8">
        <v>3170</v>
      </c>
      <c r="C215" s="8" t="s">
        <v>2033</v>
      </c>
      <c r="D215" s="6" t="s">
        <v>17</v>
      </c>
      <c r="E215" s="23">
        <v>3</v>
      </c>
      <c r="F215" s="47" t="s">
        <v>3249</v>
      </c>
      <c r="G215" s="47" t="s">
        <v>3250</v>
      </c>
      <c r="H215" s="6" t="s">
        <v>2162</v>
      </c>
      <c r="I215" s="8" t="s">
        <v>3251</v>
      </c>
      <c r="J215" s="8" t="s">
        <v>3252</v>
      </c>
      <c r="N215" s="8">
        <v>4030</v>
      </c>
      <c r="O215" s="8" t="s">
        <v>2927</v>
      </c>
      <c r="P215" s="8" t="s">
        <v>2166</v>
      </c>
      <c r="Q215" s="8" t="s">
        <v>3253</v>
      </c>
      <c r="S215" s="8" t="s">
        <v>5060</v>
      </c>
      <c r="T215" s="6" t="s">
        <v>17</v>
      </c>
      <c r="U215" s="6" t="s">
        <v>17</v>
      </c>
      <c r="V215" s="8" t="str">
        <f>IF(ISERROR(MATCH('JP PINT 1.0'!C215,統合!J:J,0)),"",INDEX(統合!Z:Z,MATCH('JP PINT 1.0'!C215,統合!J:J,0),1))</f>
        <v/>
      </c>
    </row>
    <row r="216" spans="1:22" ht="15.95" customHeight="1">
      <c r="A216" s="8" t="str">
        <f>INDEX(core_japan!C:C,MATCH('JP PINT 1.0'!S216,core_japan!AA:AA,0),1)</f>
        <v>JBG-69</v>
      </c>
      <c r="B216" s="8">
        <v>3180</v>
      </c>
      <c r="C216" s="8" t="s">
        <v>3729</v>
      </c>
      <c r="D216" s="6" t="s">
        <v>71</v>
      </c>
      <c r="E216" s="23">
        <v>2</v>
      </c>
      <c r="F216" s="43" t="s">
        <v>3254</v>
      </c>
      <c r="G216" s="43" t="s">
        <v>3255</v>
      </c>
      <c r="I216" s="8" t="s">
        <v>3256</v>
      </c>
      <c r="J216" s="8" t="s">
        <v>3257</v>
      </c>
      <c r="N216" s="8">
        <v>4100</v>
      </c>
      <c r="O216" s="8" t="s">
        <v>2893</v>
      </c>
      <c r="P216" s="8" t="s">
        <v>2894</v>
      </c>
      <c r="Q216" s="8" t="s">
        <v>3230</v>
      </c>
      <c r="R216" s="8" t="s">
        <v>2948</v>
      </c>
      <c r="S216" s="8" t="s">
        <v>5064</v>
      </c>
      <c r="T216" s="6" t="s">
        <v>71</v>
      </c>
      <c r="U216" s="6" t="s">
        <v>71</v>
      </c>
      <c r="V216" s="8" t="str">
        <f>IF(ISERROR(MATCH('JP PINT 1.0'!C216,統合!J:J,0)),"",INDEX(統合!Z:Z,MATCH('JP PINT 1.0'!C216,統合!J:J,0),1))</f>
        <v/>
      </c>
    </row>
    <row r="217" spans="1:22" ht="15.95" customHeight="1">
      <c r="A217" s="8" t="str">
        <f>INDEX(core_japan!C:C,MATCH('JP PINT 1.0'!S217,core_japan!AA:AA,0),1)</f>
        <v>JBT-397</v>
      </c>
      <c r="B217" s="8">
        <v>3190</v>
      </c>
      <c r="C217" s="8" t="s">
        <v>3730</v>
      </c>
      <c r="D217" s="6" t="s">
        <v>22</v>
      </c>
      <c r="E217" s="23">
        <v>3</v>
      </c>
      <c r="F217" s="47" t="s">
        <v>3258</v>
      </c>
      <c r="G217" s="47" t="s">
        <v>3259</v>
      </c>
      <c r="H217" s="6" t="s">
        <v>2281</v>
      </c>
      <c r="I217" s="8" t="s">
        <v>2951</v>
      </c>
      <c r="J217" s="8" t="s">
        <v>2952</v>
      </c>
      <c r="N217" s="8">
        <v>4150</v>
      </c>
      <c r="O217" s="8" t="s">
        <v>2284</v>
      </c>
      <c r="P217" s="8" t="s">
        <v>2285</v>
      </c>
      <c r="Q217" s="8" t="s">
        <v>3233</v>
      </c>
      <c r="S217" s="8" t="s">
        <v>5065</v>
      </c>
      <c r="T217" s="6" t="s">
        <v>22</v>
      </c>
      <c r="U217" s="6" t="s">
        <v>22</v>
      </c>
      <c r="V217" s="8" t="str">
        <f>IF(ISERROR(MATCH('JP PINT 1.0'!C217,統合!J:J,0)),"",INDEX(統合!Z:Z,MATCH('JP PINT 1.0'!C217,統合!J:J,0),1))</f>
        <v/>
      </c>
    </row>
    <row r="218" spans="1:22" ht="15.95" customHeight="1">
      <c r="A218" s="8" t="str">
        <f>INDEX(core_japan!C:C,MATCH('JP PINT 1.0'!S218,core_japan!AA:AA,0),1)</f>
        <v>JBT-400</v>
      </c>
      <c r="B218" s="8">
        <v>3200</v>
      </c>
      <c r="C218" s="8" t="s">
        <v>3732</v>
      </c>
      <c r="D218" s="6" t="s">
        <v>17</v>
      </c>
      <c r="E218" s="23">
        <v>3</v>
      </c>
      <c r="F218" s="47" t="s">
        <v>3260</v>
      </c>
      <c r="G218" s="47" t="s">
        <v>3261</v>
      </c>
      <c r="H218" s="6" t="s">
        <v>2281</v>
      </c>
      <c r="I218" s="8" t="s">
        <v>3262</v>
      </c>
      <c r="J218" s="8" t="s">
        <v>3263</v>
      </c>
      <c r="N218" s="8">
        <v>4170</v>
      </c>
      <c r="O218" s="8" t="s">
        <v>2906</v>
      </c>
      <c r="P218" s="8" t="s">
        <v>2285</v>
      </c>
      <c r="Q218" s="8" t="s">
        <v>3238</v>
      </c>
      <c r="S218" s="8" t="s">
        <v>5068</v>
      </c>
      <c r="T218" s="6" t="s">
        <v>17</v>
      </c>
      <c r="U218" s="6" t="s">
        <v>17</v>
      </c>
      <c r="V218" s="8" t="str">
        <f>IF(ISERROR(MATCH('JP PINT 1.0'!C218,統合!J:J,0)),"",INDEX(統合!Z:Z,MATCH('JP PINT 1.0'!C218,統合!J:J,0),1))</f>
        <v/>
      </c>
    </row>
    <row r="219" spans="1:22" ht="15.95" customHeight="1">
      <c r="A219" s="8" t="str">
        <f>INDEX(core_japan!C:C,MATCH('JP PINT 1.0'!S219,core_japan!AA:AA,0),1)</f>
        <v>JBT-396</v>
      </c>
      <c r="B219" s="8">
        <v>3210</v>
      </c>
      <c r="C219" s="8" t="s">
        <v>3733</v>
      </c>
      <c r="D219" s="6" t="s">
        <v>17</v>
      </c>
      <c r="E219" s="23">
        <v>3</v>
      </c>
      <c r="F219" s="47" t="s">
        <v>3264</v>
      </c>
      <c r="G219" s="47" t="s">
        <v>3265</v>
      </c>
      <c r="H219" s="6" t="s">
        <v>2910</v>
      </c>
      <c r="I219" s="8" t="s">
        <v>3266</v>
      </c>
      <c r="J219" s="8" t="s">
        <v>3267</v>
      </c>
      <c r="N219" s="8">
        <v>4140</v>
      </c>
      <c r="O219" s="8" t="s">
        <v>2913</v>
      </c>
      <c r="P219" s="8" t="s">
        <v>2914</v>
      </c>
      <c r="Q219" s="8" t="s">
        <v>3243</v>
      </c>
      <c r="S219" s="8" t="s">
        <v>5069</v>
      </c>
      <c r="T219" s="6" t="s">
        <v>17</v>
      </c>
      <c r="U219" s="6" t="s">
        <v>17</v>
      </c>
      <c r="V219" s="8" t="str">
        <f>IF(ISERROR(MATCH('JP PINT 1.0'!C219,統合!J:J,0)),"",INDEX(統合!Z:Z,MATCH('JP PINT 1.0'!C219,統合!J:J,0),1))</f>
        <v/>
      </c>
    </row>
    <row r="220" spans="1:22" ht="15.95" customHeight="1">
      <c r="A220" s="8" t="str">
        <f>INDEX(core_japan!C:C,MATCH('JP PINT 1.0'!S220,core_japan!AA:AA,0),1)</f>
        <v>JBT-399</v>
      </c>
      <c r="B220" s="8">
        <v>3220</v>
      </c>
      <c r="C220" s="8" t="s">
        <v>3737</v>
      </c>
      <c r="D220" s="6" t="s">
        <v>17</v>
      </c>
      <c r="E220" s="23">
        <v>3</v>
      </c>
      <c r="F220" s="47" t="s">
        <v>3268</v>
      </c>
      <c r="G220" s="47" t="s">
        <v>3269</v>
      </c>
      <c r="H220" s="6" t="s">
        <v>2201</v>
      </c>
      <c r="I220" s="8" t="s">
        <v>3270</v>
      </c>
      <c r="J220" s="8" t="s">
        <v>3271</v>
      </c>
      <c r="N220" s="8">
        <v>4130</v>
      </c>
      <c r="O220" s="8" t="s">
        <v>2921</v>
      </c>
      <c r="P220" s="8" t="s">
        <v>2208</v>
      </c>
      <c r="Q220" s="8" t="s">
        <v>3248</v>
      </c>
      <c r="S220" s="8" t="s">
        <v>5067</v>
      </c>
      <c r="T220" s="6" t="s">
        <v>17</v>
      </c>
      <c r="U220" s="6" t="s">
        <v>71</v>
      </c>
      <c r="V220" s="8" t="str">
        <f>IF(ISERROR(MATCH('JP PINT 1.0'!C220,統合!J:J,0)),"",INDEX(統合!Z:Z,MATCH('JP PINT 1.0'!C220,統合!J:J,0),1))</f>
        <v/>
      </c>
    </row>
    <row r="221" spans="1:22" ht="15.95" customHeight="1">
      <c r="A221" s="8" t="str">
        <f>INDEX(core_japan!C:C,MATCH('JP PINT 1.0'!S221,core_japan!AA:AA,0),1)</f>
        <v>JBT-398</v>
      </c>
      <c r="B221" s="8">
        <v>3230</v>
      </c>
      <c r="C221" s="8" t="s">
        <v>3735</v>
      </c>
      <c r="D221" s="6" t="s">
        <v>17</v>
      </c>
      <c r="E221" s="23">
        <v>3</v>
      </c>
      <c r="F221" s="47" t="s">
        <v>3272</v>
      </c>
      <c r="G221" s="47" t="s">
        <v>3273</v>
      </c>
      <c r="H221" s="6" t="s">
        <v>2162</v>
      </c>
      <c r="I221" s="8" t="s">
        <v>3274</v>
      </c>
      <c r="J221" s="8" t="s">
        <v>3275</v>
      </c>
      <c r="N221" s="8">
        <v>4120</v>
      </c>
      <c r="O221" s="8" t="s">
        <v>2927</v>
      </c>
      <c r="P221" s="8" t="s">
        <v>2166</v>
      </c>
      <c r="Q221" s="8" t="s">
        <v>3253</v>
      </c>
      <c r="S221" s="8" t="s">
        <v>5066</v>
      </c>
      <c r="T221" s="6" t="s">
        <v>17</v>
      </c>
      <c r="U221" s="6" t="s">
        <v>17</v>
      </c>
      <c r="V221" s="8" t="str">
        <f>IF(ISERROR(MATCH('JP PINT 1.0'!C221,統合!J:J,0)),"",INDEX(統合!Z:Z,MATCH('JP PINT 1.0'!C221,統合!J:J,0),1))</f>
        <v/>
      </c>
    </row>
    <row r="222" spans="1:22" ht="15.95" customHeight="1">
      <c r="A222" s="8" t="str">
        <f>INDEX(core_japan!C:C,MATCH('JP PINT 1.0'!S222,core_japan!AA:AA,0),1)</f>
        <v>JBG-73</v>
      </c>
      <c r="B222" s="8">
        <v>3240</v>
      </c>
      <c r="C222" s="8" t="s">
        <v>1998</v>
      </c>
      <c r="D222" s="6" t="s">
        <v>22</v>
      </c>
      <c r="E222" s="23">
        <v>2</v>
      </c>
      <c r="F222" s="43" t="s">
        <v>3276</v>
      </c>
      <c r="G222" s="43" t="s">
        <v>3277</v>
      </c>
      <c r="I222" s="8" t="s">
        <v>1999</v>
      </c>
      <c r="J222" s="8" t="s">
        <v>3278</v>
      </c>
      <c r="N222" s="8">
        <v>4460</v>
      </c>
      <c r="O222" s="8" t="s">
        <v>3279</v>
      </c>
      <c r="P222" s="8" t="s">
        <v>3280</v>
      </c>
      <c r="Q222" s="8" t="s">
        <v>3281</v>
      </c>
      <c r="S222" s="8" t="s">
        <v>5047</v>
      </c>
      <c r="T222" s="6" t="s">
        <v>22</v>
      </c>
      <c r="U222" s="6" t="s">
        <v>17</v>
      </c>
      <c r="V222" s="8" t="str">
        <f>IF(ISERROR(MATCH('JP PINT 1.0'!C222,統合!J:J,0)),"",INDEX(統合!Z:Z,MATCH('JP PINT 1.0'!C222,統合!J:J,0),1))</f>
        <v>rsm:CIIHSupplyChainTradeTransaction/ram:IncludedCIILSupplyChainTradeLineItem/ram:SubordinateCIILBSubordinateTradeLineItem/ram:SpecifiedCIILBSupplyChainTradeAgreement/ram:NetPriceProductCITradePrice</v>
      </c>
    </row>
    <row r="223" spans="1:22" ht="15.95" customHeight="1">
      <c r="A223" s="8" t="str">
        <f>INDEX(core_japan!C:C,MATCH('JP PINT 1.0'!S223,core_japan!AA:AA,0),1)</f>
        <v>JBT-420</v>
      </c>
      <c r="B223" s="8">
        <v>3250</v>
      </c>
      <c r="C223" s="8" t="s">
        <v>2000</v>
      </c>
      <c r="D223" s="6" t="s">
        <v>22</v>
      </c>
      <c r="E223" s="23">
        <v>3</v>
      </c>
      <c r="F223" s="47" t="s">
        <v>3282</v>
      </c>
      <c r="G223" s="47" t="s">
        <v>3283</v>
      </c>
      <c r="H223" s="6" t="s">
        <v>3284</v>
      </c>
      <c r="I223" s="8" t="s">
        <v>3285</v>
      </c>
      <c r="J223" s="8" t="s">
        <v>3286</v>
      </c>
      <c r="L223" s="8" t="s">
        <v>3287</v>
      </c>
      <c r="M223" s="8">
        <v>50000</v>
      </c>
      <c r="N223" s="8">
        <v>4470</v>
      </c>
      <c r="O223" s="8" t="s">
        <v>3288</v>
      </c>
      <c r="P223" s="8" t="s">
        <v>2285</v>
      </c>
      <c r="Q223" s="8" t="s">
        <v>3289</v>
      </c>
      <c r="S223" s="8" t="s">
        <v>5048</v>
      </c>
      <c r="T223" s="6" t="s">
        <v>22</v>
      </c>
      <c r="U223" s="6" t="s">
        <v>22</v>
      </c>
      <c r="V223" s="8" t="str">
        <f>IF(ISERROR(MATCH('JP PINT 1.0'!C223,統合!J:J,0)),"",INDEX(統合!Z:Z,MATCH('JP PINT 1.0'!C223,統合!J:J,0),1))</f>
        <v>rsm:CIIHSupplyChainTradeTransaction/ram:IncludedCIILSupplyChainTradeLineItem/ram:SubordinateCIILBSubordinateTradeLineItem/ram:SpecifiedCIILBSupplyChainTradeAgreement/ram:NetPriceProductCITradePrice/ram:ChargeAmount</v>
      </c>
    </row>
    <row r="224" spans="1:22" ht="15.95" customHeight="1">
      <c r="A224" s="8" t="str">
        <f>INDEX(core_japan!C:C,MATCH('JP PINT 1.0'!S224,core_japan!AA:AA,0),1)</f>
        <v>JBT-422</v>
      </c>
      <c r="B224" s="8">
        <v>3260</v>
      </c>
      <c r="C224" s="8" t="s">
        <v>4263</v>
      </c>
      <c r="D224" s="6" t="s">
        <v>17</v>
      </c>
      <c r="E224" s="23">
        <v>3</v>
      </c>
      <c r="F224" s="47" t="s">
        <v>3291</v>
      </c>
      <c r="G224" s="47" t="s">
        <v>3292</v>
      </c>
      <c r="H224" s="6" t="s">
        <v>3284</v>
      </c>
      <c r="I224" s="8" t="s">
        <v>3293</v>
      </c>
      <c r="J224" s="8" t="s">
        <v>3294</v>
      </c>
      <c r="N224" s="8">
        <v>4530</v>
      </c>
      <c r="O224" s="8" t="s">
        <v>2284</v>
      </c>
      <c r="P224" s="8" t="s">
        <v>2285</v>
      </c>
      <c r="Q224" s="8" t="s">
        <v>3295</v>
      </c>
      <c r="S224" s="8" t="s">
        <v>5049</v>
      </c>
      <c r="T224" s="6" t="s">
        <v>22</v>
      </c>
      <c r="U224" s="6" t="s">
        <v>22</v>
      </c>
      <c r="V224" s="8" t="str">
        <f>IF(ISERROR(MATCH('JP PINT 1.0'!C224,統合!J:J,0)),"",INDEX(統合!Z:Z,MATCH('JP PINT 1.0'!C224,統合!J:J,0),1))</f>
        <v/>
      </c>
    </row>
    <row r="225" spans="1:22" ht="15.95" customHeight="1">
      <c r="A225" s="8" t="str">
        <f>INDEX(core_japan!C:C,MATCH('JP PINT 1.0'!S225,core_japan!AA:AA,0),1)</f>
        <v>JBT-424</v>
      </c>
      <c r="B225" s="8">
        <v>3270</v>
      </c>
      <c r="C225" s="8" t="s">
        <v>4266</v>
      </c>
      <c r="D225" s="6" t="s">
        <v>17</v>
      </c>
      <c r="E225" s="23">
        <v>3</v>
      </c>
      <c r="F225" s="47" t="s">
        <v>3297</v>
      </c>
      <c r="G225" s="47" t="s">
        <v>3298</v>
      </c>
      <c r="H225" s="6" t="s">
        <v>3284</v>
      </c>
      <c r="I225" s="8" t="s">
        <v>3299</v>
      </c>
      <c r="J225" s="8" t="s">
        <v>3300</v>
      </c>
      <c r="N225" s="8">
        <v>4550</v>
      </c>
      <c r="O225" s="8" t="s">
        <v>2906</v>
      </c>
      <c r="P225" s="8" t="s">
        <v>2285</v>
      </c>
      <c r="Q225" s="8" t="s">
        <v>3301</v>
      </c>
      <c r="S225" s="8" t="s">
        <v>5050</v>
      </c>
      <c r="T225" s="6" t="s">
        <v>17</v>
      </c>
      <c r="U225" s="6" t="s">
        <v>17</v>
      </c>
      <c r="V225" s="8" t="str">
        <f>IF(ISERROR(MATCH('JP PINT 1.0'!C225,統合!J:J,0)),"",INDEX(統合!Z:Z,MATCH('JP PINT 1.0'!C225,統合!J:J,0),1))</f>
        <v/>
      </c>
    </row>
    <row r="226" spans="1:22" ht="15.95" customHeight="1">
      <c r="A226" s="8" t="str">
        <f>INDEX(core_japan!C:C,MATCH('JP PINT 1.0'!S226,core_japan!AA:AA,0),1)</f>
        <v>JBT-426</v>
      </c>
      <c r="B226" s="8">
        <v>3280</v>
      </c>
      <c r="C226" s="8" t="s">
        <v>2002</v>
      </c>
      <c r="D226" s="6" t="s">
        <v>17</v>
      </c>
      <c r="E226" s="23">
        <v>3</v>
      </c>
      <c r="F226" s="47" t="s">
        <v>3302</v>
      </c>
      <c r="G226" s="47" t="s">
        <v>3303</v>
      </c>
      <c r="H226" s="6" t="s">
        <v>3167</v>
      </c>
      <c r="I226" s="8" t="s">
        <v>2003</v>
      </c>
      <c r="J226" s="8" t="s">
        <v>3304</v>
      </c>
      <c r="L226" s="11" t="s">
        <v>3305</v>
      </c>
      <c r="M226" s="8">
        <v>1</v>
      </c>
      <c r="N226" s="8">
        <v>4490</v>
      </c>
      <c r="O226" s="8" t="s">
        <v>3306</v>
      </c>
      <c r="P226" s="8" t="s">
        <v>3172</v>
      </c>
      <c r="Q226" s="8" t="s">
        <v>3307</v>
      </c>
      <c r="S226" s="8" t="s">
        <v>5051</v>
      </c>
      <c r="T226" s="6" t="s">
        <v>17</v>
      </c>
      <c r="U226" s="6" t="s">
        <v>17</v>
      </c>
      <c r="V226" s="8" t="str">
        <f>IF(ISERROR(MATCH('JP PINT 1.0'!C226,統合!J:J,0)),"",INDEX(統合!Z:Z,MATCH('JP PINT 1.0'!C226,統合!J:J,0),1))</f>
        <v>rsm:CIIHSupplyChainTradeTransaction/ram:IncludedCIILSupplyChainTradeLineItem/ram:SubordinateCIILBSubordinateTradeLineItem/ram:SpecifiedCIILBSupplyChainTradeAgreement/ram:NetPriceProductCITradePrice/ram:BasisQuantity</v>
      </c>
    </row>
    <row r="227" spans="1:22" ht="15.95" customHeight="1">
      <c r="A227" s="8" t="str">
        <f>INDEX(core_japan!C:C,MATCH('JP PINT 1.0'!S227,core_japan!AA:AA,0),1)</f>
        <v>JBT-427</v>
      </c>
      <c r="B227" s="8">
        <v>3290</v>
      </c>
      <c r="C227" s="8" t="s">
        <v>2005</v>
      </c>
      <c r="D227" s="6" t="s">
        <v>17</v>
      </c>
      <c r="E227" s="23">
        <v>3</v>
      </c>
      <c r="F227" s="47" t="s">
        <v>3308</v>
      </c>
      <c r="G227" s="47" t="s">
        <v>3309</v>
      </c>
      <c r="H227" s="6" t="s">
        <v>2162</v>
      </c>
      <c r="I227" s="8" t="s">
        <v>2006</v>
      </c>
      <c r="J227" s="8" t="s">
        <v>3310</v>
      </c>
      <c r="K227" s="11" t="s">
        <v>3311</v>
      </c>
      <c r="L227" s="8" t="s">
        <v>3312</v>
      </c>
      <c r="M227" s="8" t="s">
        <v>3178</v>
      </c>
      <c r="N227" s="8">
        <v>4500</v>
      </c>
      <c r="O227" s="8" t="s">
        <v>3179</v>
      </c>
      <c r="P227" s="8" t="s">
        <v>2254</v>
      </c>
      <c r="Q227" s="8" t="s">
        <v>3313</v>
      </c>
      <c r="S227" s="8" t="s">
        <v>5052</v>
      </c>
      <c r="T227" s="6" t="s">
        <v>17</v>
      </c>
      <c r="U227" s="6" t="s">
        <v>17</v>
      </c>
      <c r="V227" s="8" t="str">
        <f>IF(ISERROR(MATCH('JP PINT 1.0'!C227,統合!J:J,0)),"",INDEX(統合!Z:Z,MATCH('JP PINT 1.0'!C227,統合!J:J,0),1))</f>
        <v/>
      </c>
    </row>
    <row r="228" spans="1:22" ht="15.95" customHeight="1">
      <c r="A228" s="8" t="str">
        <f>INDEX(core_japan!C:C,MATCH('JP PINT 1.0'!S228,core_japan!AA:AA,0),1)</f>
        <v>JBG-66</v>
      </c>
      <c r="B228" s="8">
        <v>3300</v>
      </c>
      <c r="C228" s="8" t="s">
        <v>3717</v>
      </c>
      <c r="D228" s="6" t="s">
        <v>942</v>
      </c>
      <c r="E228" s="23">
        <v>2</v>
      </c>
      <c r="F228" s="43" t="s">
        <v>3314</v>
      </c>
      <c r="G228" s="43" t="s">
        <v>3315</v>
      </c>
      <c r="I228" s="8" t="s">
        <v>3316</v>
      </c>
      <c r="J228" s="8" t="s">
        <v>3317</v>
      </c>
      <c r="L228" s="8" t="s">
        <v>3318</v>
      </c>
      <c r="N228" s="8">
        <v>4350</v>
      </c>
      <c r="O228" s="8" t="s">
        <v>3319</v>
      </c>
      <c r="P228" s="8" t="s">
        <v>3320</v>
      </c>
      <c r="Q228" s="8" t="s">
        <v>3321</v>
      </c>
      <c r="S228" s="8" t="s">
        <v>6456</v>
      </c>
      <c r="T228" s="6" t="s">
        <v>942</v>
      </c>
      <c r="U228" s="6" t="s">
        <v>71</v>
      </c>
      <c r="V228" s="8" t="str">
        <f>IF(ISERROR(MATCH('JP PINT 1.0'!C228,統合!J:J,0)),"",INDEX(統合!Z:Z,MATCH('JP PINT 1.0'!C228,統合!J:J,0),1))</f>
        <v>rsm:CIIHSupplyChainTradeTransaction/ram:IncludedCIILSupplyChainTradeLineItem/ram:SubordinateCIILBSubordinateTradeLineItem/ram:SpecifiedCIILBSupplyChainTradeSettlement/ram:ApplicableCITradeTax</v>
      </c>
    </row>
    <row r="229" spans="1:22" ht="15.95" customHeight="1">
      <c r="A229" s="8" t="str">
        <f>INDEX(core_japan!C:C,MATCH('JP PINT 1.0'!S229,core_japan!AA:AA,0),1)</f>
        <v>JBT-379</v>
      </c>
      <c r="B229" s="8">
        <v>3310</v>
      </c>
      <c r="C229" s="8" t="s">
        <v>2021</v>
      </c>
      <c r="D229" s="6" t="s">
        <v>22</v>
      </c>
      <c r="E229" s="23">
        <v>3</v>
      </c>
      <c r="F229" s="47" t="s">
        <v>3322</v>
      </c>
      <c r="G229" s="47" t="s">
        <v>3323</v>
      </c>
      <c r="H229" s="6" t="s">
        <v>2162</v>
      </c>
      <c r="I229" s="8" t="s">
        <v>2022</v>
      </c>
      <c r="J229" s="8" t="s">
        <v>3324</v>
      </c>
      <c r="M229" s="8" t="s">
        <v>2933</v>
      </c>
      <c r="N229" s="8">
        <v>4360</v>
      </c>
      <c r="O229" s="8" t="s">
        <v>2142</v>
      </c>
      <c r="P229" s="8" t="s">
        <v>2143</v>
      </c>
      <c r="Q229" s="8" t="s">
        <v>3325</v>
      </c>
      <c r="S229" s="8" t="s">
        <v>5056</v>
      </c>
      <c r="T229" s="6" t="s">
        <v>22</v>
      </c>
      <c r="U229" s="6" t="s">
        <v>17</v>
      </c>
      <c r="V229" s="8" t="str">
        <f>IF(ISERROR(MATCH('JP PINT 1.0'!C229,統合!J:J,0)),"",INDEX(統合!Z:Z,MATCH('JP PINT 1.0'!C229,統合!J:J,0),1))</f>
        <v>rsm:CIIHSupplyChainTradeTransaction/ram:IncludedCIILSupplyChainTradeLineItem/ram:SubordinateCIILBSubordinateTradeLineItem/ram:SpecifiedCIILBSupplyChainTradeSettlement/ram:ApplicableCITradeTax/ram:CategoryCode</v>
      </c>
    </row>
    <row r="230" spans="1:22" ht="15.95" customHeight="1">
      <c r="A230" s="8" t="str">
        <f>INDEX(core_japan!C:C,MATCH('JP PINT 1.0'!S230,core_japan!AA:AA,0),1)</f>
        <v>JBT-381</v>
      </c>
      <c r="B230" s="8">
        <v>3320</v>
      </c>
      <c r="C230" s="8" t="s">
        <v>2025</v>
      </c>
      <c r="D230" s="6" t="s">
        <v>17</v>
      </c>
      <c r="E230" s="23">
        <v>3</v>
      </c>
      <c r="F230" s="47" t="s">
        <v>3326</v>
      </c>
      <c r="G230" s="47" t="s">
        <v>3327</v>
      </c>
      <c r="H230" s="6" t="s">
        <v>2910</v>
      </c>
      <c r="I230" s="8" t="s">
        <v>3328</v>
      </c>
      <c r="J230" s="8" t="s">
        <v>3329</v>
      </c>
      <c r="M230" s="8">
        <v>10</v>
      </c>
      <c r="N230" s="8">
        <v>4370</v>
      </c>
      <c r="O230" s="8" t="s">
        <v>2941</v>
      </c>
      <c r="P230" s="8" t="s">
        <v>2942</v>
      </c>
      <c r="Q230" s="8" t="s">
        <v>3330</v>
      </c>
      <c r="S230" s="8" t="s">
        <v>5057</v>
      </c>
      <c r="T230" s="6" t="s">
        <v>17</v>
      </c>
      <c r="U230" s="6" t="s">
        <v>17</v>
      </c>
      <c r="V230" s="8" t="str">
        <f>IF(ISERROR(MATCH('JP PINT 1.0'!C230,統合!J:J,0)),"",INDEX(統合!Z:Z,MATCH('JP PINT 1.0'!C230,統合!J:J,0),1))</f>
        <v>rsm:CIIHSupplyChainTradeTransaction/ram:IncludedCIILSupplyChainTradeLineItem/ram:SubordinateCIILBSubordinateTradeLineItem/ram:SpecifiedCIILBSupplyChainTradeSettlement/ram:ApplicableCITradeTax/ram:RateApplicablePercent</v>
      </c>
    </row>
    <row r="231" spans="1:22" ht="15.95" customHeight="1">
      <c r="A231" s="8" t="e">
        <f>INDEX(core_japan!C:C,MATCH('JP PINT 1.0'!S231,core_japan!AA:AA,0),1)</f>
        <v>#N/A</v>
      </c>
      <c r="B231" s="8">
        <v>3330</v>
      </c>
      <c r="C231" s="8" t="s">
        <v>3721</v>
      </c>
      <c r="D231" s="6" t="s">
        <v>17</v>
      </c>
      <c r="E231" s="23">
        <v>3</v>
      </c>
      <c r="F231" s="47" t="s">
        <v>3331</v>
      </c>
      <c r="G231" s="47" t="s">
        <v>3332</v>
      </c>
      <c r="H231" s="6" t="s">
        <v>2281</v>
      </c>
      <c r="I231" s="8" t="s">
        <v>3333</v>
      </c>
      <c r="J231" s="8" t="s">
        <v>3334</v>
      </c>
      <c r="N231" s="8">
        <v>4380</v>
      </c>
      <c r="O231" s="8" t="s">
        <v>3335</v>
      </c>
      <c r="P231" s="8" t="s">
        <v>2285</v>
      </c>
      <c r="Q231" s="8" t="s">
        <v>3336</v>
      </c>
      <c r="S231" s="8" t="s">
        <v>6457</v>
      </c>
      <c r="T231" s="6" t="s">
        <v>17</v>
      </c>
      <c r="U231" s="6" t="s">
        <v>17</v>
      </c>
      <c r="V231" s="8" t="str">
        <f>IF(ISERROR(MATCH('JP PINT 1.0'!C231,統合!J:J,0)),"",INDEX(統合!Z:Z,MATCH('JP PINT 1.0'!C231,統合!J:J,0),1))</f>
        <v/>
      </c>
    </row>
    <row r="232" spans="1:22" ht="15.95" customHeight="1">
      <c r="A232" s="8" t="str">
        <f>INDEX(core_japan!C:C,MATCH('JP PINT 1.0'!S232,core_japan!AA:AA,0),1)</f>
        <v>JBT-378</v>
      </c>
      <c r="B232" s="8">
        <v>3360</v>
      </c>
      <c r="C232" s="8" t="s">
        <v>4840</v>
      </c>
      <c r="D232" s="6" t="s">
        <v>17</v>
      </c>
      <c r="E232" s="23">
        <v>3</v>
      </c>
      <c r="F232" s="47" t="s">
        <v>3337</v>
      </c>
      <c r="G232" s="47" t="s">
        <v>3338</v>
      </c>
      <c r="H232" s="6" t="s">
        <v>2162</v>
      </c>
      <c r="I232" s="8" t="s">
        <v>3339</v>
      </c>
      <c r="J232" s="8" t="s">
        <v>3340</v>
      </c>
      <c r="K232" s="8" t="s">
        <v>3341</v>
      </c>
      <c r="L232" s="8" t="s">
        <v>3342</v>
      </c>
      <c r="M232" s="8" t="s">
        <v>3343</v>
      </c>
      <c r="N232" s="8">
        <v>4420</v>
      </c>
      <c r="O232" s="8" t="s">
        <v>2142</v>
      </c>
      <c r="P232" s="8" t="s">
        <v>2143</v>
      </c>
      <c r="Q232" s="8" t="s">
        <v>3344</v>
      </c>
      <c r="S232" s="8" t="s">
        <v>6458</v>
      </c>
      <c r="T232" s="6" t="s">
        <v>22</v>
      </c>
      <c r="U232" s="6" t="s">
        <v>17</v>
      </c>
      <c r="V232" s="8" t="str">
        <f>IF(ISERROR(MATCH('JP PINT 1.0'!C232,統合!J:J,0)),"",INDEX(統合!Z:Z,MATCH('JP PINT 1.0'!C232,統合!J:J,0),1))</f>
        <v>rsm:CIIHSupplyChainTradeTransaction/ram:IncludedCIILSupplyChainTradeLineItem/ram:SubordinateCIILBSubordinateTradeLineItem/ram:SpecifiedCIILBSupplyChainTradeSettlement/ram:ApplicableCITradeTax/ram:TypeCode</v>
      </c>
    </row>
    <row r="233" spans="1:22" ht="15.95" customHeight="1">
      <c r="A233" s="8" t="str">
        <f>INDEX(core_japan!C:C,MATCH('JP PINT 1.0'!S233,core_japan!AA:AA,0),1)</f>
        <v>JBG-72</v>
      </c>
      <c r="B233" s="8">
        <v>3370</v>
      </c>
      <c r="C233" s="8" t="s">
        <v>2044</v>
      </c>
      <c r="D233" s="6" t="s">
        <v>22</v>
      </c>
      <c r="E233" s="23">
        <v>2</v>
      </c>
      <c r="F233" s="43" t="s">
        <v>3345</v>
      </c>
      <c r="G233" s="43" t="s">
        <v>3346</v>
      </c>
      <c r="I233" s="8" t="s">
        <v>2045</v>
      </c>
      <c r="J233" s="8" t="s">
        <v>3347</v>
      </c>
      <c r="N233" s="8">
        <v>4190</v>
      </c>
      <c r="O233" s="8" t="s">
        <v>3348</v>
      </c>
      <c r="P233" s="8" t="s">
        <v>3349</v>
      </c>
      <c r="Q233" s="8" t="s">
        <v>3350</v>
      </c>
      <c r="S233" s="8" t="s">
        <v>5073</v>
      </c>
      <c r="T233" s="6" t="s">
        <v>22</v>
      </c>
      <c r="U233" s="6" t="s">
        <v>22</v>
      </c>
      <c r="V233" s="8" t="str">
        <f>IF(ISERROR(MATCH('JP PINT 1.0'!C233,統合!J:J,0)),"",INDEX(統合!Z:Z,MATCH('JP PINT 1.0'!C233,統合!J:J,0),1))</f>
        <v>rsm:CIIHSupplyChainTradeTransaction/ram:IncludedCIILSupplyChainTradeLineItem/ram:SubordinateCIILBSubordinateTradeLineItem/ram:ApplicableCITradeProduct</v>
      </c>
    </row>
    <row r="234" spans="1:22" ht="15.95" customHeight="1">
      <c r="A234" s="8" t="str">
        <f>INDEX(core_japan!C:C,MATCH('JP PINT 1.0'!S234,core_japan!AA:AA,0),1)</f>
        <v>JBT-413</v>
      </c>
      <c r="B234" s="8">
        <v>3380</v>
      </c>
      <c r="C234" s="8" t="s">
        <v>2048</v>
      </c>
      <c r="D234" s="6" t="s">
        <v>22</v>
      </c>
      <c r="E234" s="23">
        <v>3</v>
      </c>
      <c r="F234" s="47" t="s">
        <v>3351</v>
      </c>
      <c r="G234" s="47" t="s">
        <v>1138</v>
      </c>
      <c r="H234" s="6" t="s">
        <v>2201</v>
      </c>
      <c r="I234" s="8" t="s">
        <v>2049</v>
      </c>
      <c r="J234" s="8" t="s">
        <v>3352</v>
      </c>
      <c r="M234" s="8" t="s">
        <v>3353</v>
      </c>
      <c r="N234" s="8">
        <v>4210</v>
      </c>
      <c r="O234" s="8" t="s">
        <v>2345</v>
      </c>
      <c r="P234" s="8" t="s">
        <v>2339</v>
      </c>
      <c r="Q234" s="8" t="s">
        <v>3354</v>
      </c>
      <c r="S234" s="8" t="s">
        <v>5079</v>
      </c>
      <c r="T234" s="6" t="s">
        <v>22</v>
      </c>
      <c r="U234" s="6" t="s">
        <v>17</v>
      </c>
      <c r="V234" s="8" t="str">
        <f>IF(ISERROR(MATCH('JP PINT 1.0'!C234,統合!J:J,0)),"",INDEX(統合!Z:Z,MATCH('JP PINT 1.0'!C234,統合!J:J,0),1))</f>
        <v>rsm:CIIHSupplyChainTradeTransaction/ram:IncludedCIILSupplyChainTradeLineItem/ram:SubordinateCIILBSubordinateTradeLineItem/ram:ApplicableCITradeProduct/ram:Name</v>
      </c>
    </row>
    <row r="235" spans="1:22" ht="15.95" customHeight="1">
      <c r="A235" s="8" t="str">
        <f>INDEX(core_japan!C:C,MATCH('JP PINT 1.0'!S235,core_japan!AA:AA,0),1)</f>
        <v>JBT-414</v>
      </c>
      <c r="B235" s="8">
        <v>3390</v>
      </c>
      <c r="C235" s="8" t="s">
        <v>2051</v>
      </c>
      <c r="D235" s="6" t="s">
        <v>17</v>
      </c>
      <c r="E235" s="23">
        <v>3</v>
      </c>
      <c r="F235" s="47" t="s">
        <v>3355</v>
      </c>
      <c r="G235" s="47" t="s">
        <v>1140</v>
      </c>
      <c r="H235" s="6" t="s">
        <v>2201</v>
      </c>
      <c r="I235" s="8" t="s">
        <v>2052</v>
      </c>
      <c r="J235" s="8" t="s">
        <v>3356</v>
      </c>
      <c r="N235" s="8">
        <v>4200</v>
      </c>
      <c r="O235" s="8" t="s">
        <v>3357</v>
      </c>
      <c r="P235" s="8" t="s">
        <v>2208</v>
      </c>
      <c r="Q235" s="8" t="s">
        <v>3358</v>
      </c>
      <c r="S235" s="8" t="s">
        <v>5080</v>
      </c>
      <c r="T235" s="6" t="s">
        <v>17</v>
      </c>
      <c r="U235" s="6" t="s">
        <v>71</v>
      </c>
      <c r="V235" s="8" t="str">
        <f>IF(ISERROR(MATCH('JP PINT 1.0'!C235,統合!J:J,0)),"",INDEX(統合!Z:Z,MATCH('JP PINT 1.0'!C235,統合!J:J,0),1))</f>
        <v>rsm:CIIHSupplyChainTradeTransaction/ram:IncludedCIILSupplyChainTradeLineItem/ram:SubordinateCIILBSubordinateTradeLineItem/ram:ApplicableCITradeProduct/ram:Description</v>
      </c>
    </row>
    <row r="236" spans="1:22" ht="15.95" customHeight="1" thickBot="1">
      <c r="A236" s="8" t="str">
        <f>INDEX(core_japan!C:C,MATCH('JP PINT 1.0'!S236,core_japan!AA:AA,0),1)</f>
        <v>JBT-411</v>
      </c>
      <c r="B236" s="8">
        <v>3400</v>
      </c>
      <c r="C236" s="8" t="s">
        <v>3742</v>
      </c>
      <c r="D236" s="6" t="s">
        <v>17</v>
      </c>
      <c r="E236" s="23">
        <v>3</v>
      </c>
      <c r="F236" s="47" t="s">
        <v>3359</v>
      </c>
      <c r="G236" s="47" t="s">
        <v>3360</v>
      </c>
      <c r="H236" s="6" t="s">
        <v>2138</v>
      </c>
      <c r="I236" s="8" t="s">
        <v>3361</v>
      </c>
      <c r="J236" s="8" t="s">
        <v>3362</v>
      </c>
      <c r="N236" s="8">
        <v>4250</v>
      </c>
      <c r="O236" s="8" t="s">
        <v>2142</v>
      </c>
      <c r="P236" s="8" t="s">
        <v>2143</v>
      </c>
      <c r="Q236" s="8" t="s">
        <v>3363</v>
      </c>
      <c r="S236" s="8" t="s">
        <v>5074</v>
      </c>
      <c r="T236" s="6" t="s">
        <v>22</v>
      </c>
      <c r="U236" s="6" t="s">
        <v>22</v>
      </c>
      <c r="V236" s="8" t="str">
        <f>IF(ISERROR(MATCH('JP PINT 1.0'!C236,統合!J:J,0)),"",INDEX(統合!Z:Z,MATCH('JP PINT 1.0'!C236,統合!J:J,0),1))</f>
        <v/>
      </c>
    </row>
    <row r="237" spans="1:22" s="12" customFormat="1" ht="16.5" customHeight="1">
      <c r="A237" s="8" t="str">
        <f>INDEX(core_japan!C:C,MATCH('JP PINT 1.0'!S237,core_japan!AA:AA,0),1)</f>
        <v>JBT-410</v>
      </c>
      <c r="B237" s="8">
        <v>3410</v>
      </c>
      <c r="C237" s="8" t="s">
        <v>3743</v>
      </c>
      <c r="D237" s="6" t="s">
        <v>17</v>
      </c>
      <c r="E237" s="23">
        <v>3</v>
      </c>
      <c r="F237" s="47" t="s">
        <v>3364</v>
      </c>
      <c r="G237" s="47" t="s">
        <v>3365</v>
      </c>
      <c r="H237" s="6" t="s">
        <v>2138</v>
      </c>
      <c r="I237" s="18" t="s">
        <v>3366</v>
      </c>
      <c r="J237" s="8" t="s">
        <v>3367</v>
      </c>
      <c r="K237" s="8"/>
      <c r="L237" s="8"/>
      <c r="M237" s="8"/>
      <c r="N237" s="8">
        <v>4230</v>
      </c>
      <c r="O237" s="8" t="s">
        <v>2142</v>
      </c>
      <c r="P237" s="8" t="s">
        <v>2143</v>
      </c>
      <c r="Q237" s="8" t="s">
        <v>3368</v>
      </c>
      <c r="R237" s="8"/>
      <c r="S237" s="8" t="s">
        <v>5075</v>
      </c>
      <c r="T237" s="6" t="s">
        <v>22</v>
      </c>
      <c r="U237" s="6" t="s">
        <v>22</v>
      </c>
      <c r="V237" s="8" t="str">
        <f>IF(ISERROR(MATCH('JP PINT 1.0'!C237,統合!J:J,0)),"",INDEX(統合!Z:Z,MATCH('JP PINT 1.0'!C237,統合!J:J,0),1))</f>
        <v/>
      </c>
    </row>
    <row r="238" spans="1:22" ht="15.95" customHeight="1">
      <c r="A238" s="8" t="str">
        <f>INDEX(core_japan!C:C,MATCH('JP PINT 1.0'!S238,core_japan!AA:AA,0),1)</f>
        <v>JBT-409</v>
      </c>
      <c r="B238" s="8">
        <v>3420</v>
      </c>
      <c r="C238" s="8" t="s">
        <v>3744</v>
      </c>
      <c r="D238" s="6" t="s">
        <v>17</v>
      </c>
      <c r="E238" s="23">
        <v>3</v>
      </c>
      <c r="F238" s="47" t="s">
        <v>3369</v>
      </c>
      <c r="G238" s="47" t="s">
        <v>3370</v>
      </c>
      <c r="H238" s="6" t="s">
        <v>2138</v>
      </c>
      <c r="I238" s="8" t="s">
        <v>3371</v>
      </c>
      <c r="J238" s="8" t="s">
        <v>3372</v>
      </c>
      <c r="N238" s="8">
        <v>4270</v>
      </c>
      <c r="O238" s="8" t="s">
        <v>2142</v>
      </c>
      <c r="P238" s="8" t="s">
        <v>2143</v>
      </c>
      <c r="Q238" s="8" t="s">
        <v>3373</v>
      </c>
      <c r="S238" s="8" t="s">
        <v>5076</v>
      </c>
      <c r="T238" s="6" t="s">
        <v>22</v>
      </c>
      <c r="U238" s="6" t="s">
        <v>22</v>
      </c>
      <c r="V238" s="8" t="str">
        <f>IF(ISERROR(MATCH('JP PINT 1.0'!C238,統合!J:J,0)),"",INDEX(統合!Z:Z,MATCH('JP PINT 1.0'!C238,統合!J:J,0),1))</f>
        <v/>
      </c>
    </row>
    <row r="239" spans="1:22" ht="15.95" customHeight="1">
      <c r="A239" s="8" t="str">
        <f>INDEX(core_japan!C:C,MATCH('JP PINT 1.0'!S239,core_japan!AA:AA,0),1)</f>
        <v>JBT-409-1</v>
      </c>
      <c r="B239" s="8">
        <v>3430</v>
      </c>
      <c r="C239" s="8" t="s">
        <v>4841</v>
      </c>
      <c r="D239" s="13" t="s">
        <v>22</v>
      </c>
      <c r="E239" s="23">
        <v>4</v>
      </c>
      <c r="F239" s="50" t="s">
        <v>3374</v>
      </c>
      <c r="G239" s="51" t="s">
        <v>2352</v>
      </c>
      <c r="H239" s="13" t="s">
        <v>2162</v>
      </c>
      <c r="I239" s="19" t="s">
        <v>3375</v>
      </c>
      <c r="J239" s="12" t="s">
        <v>2363</v>
      </c>
      <c r="K239" s="12"/>
      <c r="L239" s="12"/>
      <c r="N239" s="8">
        <v>4280</v>
      </c>
      <c r="O239" s="8" t="s">
        <v>2253</v>
      </c>
      <c r="P239" s="8" t="s">
        <v>2254</v>
      </c>
      <c r="Q239" s="8" t="s">
        <v>3376</v>
      </c>
      <c r="S239" s="8" t="s">
        <v>6459</v>
      </c>
      <c r="T239" s="6" t="s">
        <v>22</v>
      </c>
      <c r="U239" s="6" t="s">
        <v>17</v>
      </c>
      <c r="V239" s="8" t="str">
        <f>IF(ISERROR(MATCH('JP PINT 1.0'!C239,統合!J:J,0)),"",INDEX(統合!Z:Z,MATCH('JP PINT 1.0'!C239,統合!J:J,0),1))</f>
        <v/>
      </c>
    </row>
    <row r="240" spans="1:22" ht="15.95" customHeight="1">
      <c r="A240" s="8" t="str">
        <f>INDEX(core_japan!C:C,MATCH('JP PINT 1.0'!S240,core_japan!AA:AA,0),1)</f>
        <v>JBT-418</v>
      </c>
      <c r="B240" s="8">
        <v>3440</v>
      </c>
      <c r="C240" s="8" t="s">
        <v>3745</v>
      </c>
      <c r="D240" s="6" t="s">
        <v>71</v>
      </c>
      <c r="E240" s="23">
        <v>3</v>
      </c>
      <c r="F240" s="47" t="s">
        <v>3377</v>
      </c>
      <c r="G240" s="47" t="s">
        <v>3378</v>
      </c>
      <c r="H240" s="6" t="s">
        <v>2138</v>
      </c>
      <c r="I240" s="8" t="s">
        <v>3379</v>
      </c>
      <c r="J240" s="8" t="s">
        <v>3380</v>
      </c>
      <c r="L240" s="8" t="s">
        <v>3381</v>
      </c>
      <c r="N240" s="8">
        <v>4320</v>
      </c>
      <c r="O240" s="8" t="s">
        <v>3382</v>
      </c>
      <c r="P240" s="8" t="s">
        <v>2166</v>
      </c>
      <c r="Q240" s="8" t="s">
        <v>3383</v>
      </c>
      <c r="S240" s="8" t="s">
        <v>5077</v>
      </c>
      <c r="T240" s="6" t="s">
        <v>22</v>
      </c>
      <c r="U240" s="6" t="s">
        <v>17</v>
      </c>
      <c r="V240" s="8" t="str">
        <f>IF(ISERROR(MATCH('JP PINT 1.0'!C240,統合!J:J,0)),"",INDEX(統合!Z:Z,MATCH('JP PINT 1.0'!C240,統合!J:J,0),1))</f>
        <v/>
      </c>
    </row>
    <row r="241" spans="1:22" ht="15.95" customHeight="1">
      <c r="A241" s="8" t="str">
        <f>INDEX(core_japan!C:C,MATCH('JP PINT 1.0'!S241,core_japan!AA:AA,0),1)</f>
        <v>JBT-418-1</v>
      </c>
      <c r="B241" s="8">
        <v>3450</v>
      </c>
      <c r="C241" s="8" t="s">
        <v>4842</v>
      </c>
      <c r="D241" s="6" t="s">
        <v>22</v>
      </c>
      <c r="E241" s="23">
        <v>4</v>
      </c>
      <c r="F241" s="49" t="s">
        <v>3384</v>
      </c>
      <c r="G241" s="49" t="s">
        <v>2352</v>
      </c>
      <c r="H241" s="6" t="s">
        <v>2162</v>
      </c>
      <c r="I241" s="8" t="s">
        <v>3385</v>
      </c>
      <c r="J241" s="8" t="s">
        <v>3386</v>
      </c>
      <c r="K241" s="11" t="s">
        <v>3387</v>
      </c>
      <c r="L241" s="11" t="s">
        <v>3388</v>
      </c>
      <c r="N241" s="8">
        <v>4330</v>
      </c>
      <c r="O241" s="8" t="s">
        <v>3389</v>
      </c>
      <c r="P241" s="8" t="s">
        <v>2254</v>
      </c>
      <c r="Q241" s="8" t="s">
        <v>3390</v>
      </c>
      <c r="S241" s="8" t="s">
        <v>6460</v>
      </c>
      <c r="T241" s="6" t="s">
        <v>22</v>
      </c>
      <c r="U241" s="6" t="s">
        <v>17</v>
      </c>
      <c r="V241" s="8" t="str">
        <f>IF(ISERROR(MATCH('JP PINT 1.0'!C241,統合!J:J,0)),"",INDEX(統合!Z:Z,MATCH('JP PINT 1.0'!C241,統合!J:J,0),1))</f>
        <v/>
      </c>
    </row>
    <row r="242" spans="1:22" ht="15.95" customHeight="1">
      <c r="A242" s="8" t="str">
        <f>INDEX(core_japan!C:C,MATCH('JP PINT 1.0'!S242,core_japan!AA:AA,0),1)</f>
        <v>JBT-418-2</v>
      </c>
      <c r="B242" s="8">
        <v>3460</v>
      </c>
      <c r="C242" s="8" t="s">
        <v>4843</v>
      </c>
      <c r="D242" s="6" t="s">
        <v>17</v>
      </c>
      <c r="E242" s="23">
        <v>4</v>
      </c>
      <c r="F242" s="49" t="s">
        <v>3391</v>
      </c>
      <c r="G242" s="49" t="s">
        <v>3392</v>
      </c>
      <c r="H242" s="6" t="s">
        <v>2201</v>
      </c>
      <c r="I242" s="8" t="s">
        <v>3393</v>
      </c>
      <c r="J242" s="8" t="s">
        <v>3394</v>
      </c>
      <c r="N242" s="8">
        <v>4340</v>
      </c>
      <c r="O242" s="8" t="s">
        <v>3395</v>
      </c>
      <c r="P242" s="8" t="s">
        <v>2254</v>
      </c>
      <c r="Q242" s="8" t="s">
        <v>3396</v>
      </c>
      <c r="S242" s="8" t="s">
        <v>6461</v>
      </c>
      <c r="T242" s="6" t="s">
        <v>17</v>
      </c>
      <c r="U242" s="6" t="s">
        <v>17</v>
      </c>
      <c r="V242" s="8" t="str">
        <f>IF(ISERROR(MATCH('JP PINT 1.0'!C242,統合!J:J,0)),"",INDEX(統合!Z:Z,MATCH('JP PINT 1.0'!C242,統合!J:J,0),1))</f>
        <v/>
      </c>
    </row>
    <row r="243" spans="1:22" ht="15.95" customHeight="1">
      <c r="A243" s="8" t="str">
        <f>INDEX(core_japan!C:C,MATCH('JP PINT 1.0'!S243,core_japan!AA:AA,0),1)</f>
        <v>JBT-417</v>
      </c>
      <c r="B243" s="8">
        <v>3470</v>
      </c>
      <c r="C243" s="8" t="s">
        <v>3746</v>
      </c>
      <c r="D243" s="6" t="s">
        <v>17</v>
      </c>
      <c r="E243" s="23">
        <v>3</v>
      </c>
      <c r="F243" s="47" t="s">
        <v>3397</v>
      </c>
      <c r="G243" s="47" t="s">
        <v>3398</v>
      </c>
      <c r="H243" s="6" t="s">
        <v>2162</v>
      </c>
      <c r="I243" s="8" t="s">
        <v>3399</v>
      </c>
      <c r="J243" s="8" t="s">
        <v>3400</v>
      </c>
      <c r="N243" s="8">
        <v>4300</v>
      </c>
      <c r="O243" s="8" t="s">
        <v>2454</v>
      </c>
      <c r="P243" s="8" t="s">
        <v>2166</v>
      </c>
      <c r="Q243" s="8" t="s">
        <v>3401</v>
      </c>
      <c r="S243" s="8" t="s">
        <v>5078</v>
      </c>
      <c r="T243" s="6" t="s">
        <v>22</v>
      </c>
      <c r="U243" s="6" t="s">
        <v>17</v>
      </c>
      <c r="V243" s="8" t="str">
        <f>IF(ISERROR(MATCH('JP PINT 1.0'!C243,統合!J:J,0)),"",INDEX(統合!Z:Z,MATCH('JP PINT 1.0'!C243,統合!J:J,0),1))</f>
        <v/>
      </c>
    </row>
    <row r="244" spans="1:22" ht="15.95" customHeight="1">
      <c r="A244" s="8" t="str">
        <f>INDEX(core_japan!C:C,MATCH('JP PINT 1.0'!S244,core_japan!AA:AA,0),1)</f>
        <v>JBG-74</v>
      </c>
      <c r="B244" s="8">
        <v>3480</v>
      </c>
      <c r="C244" s="8" t="s">
        <v>3749</v>
      </c>
      <c r="D244" s="6" t="s">
        <v>71</v>
      </c>
      <c r="E244" s="23">
        <v>3</v>
      </c>
      <c r="F244" s="47" t="s">
        <v>3402</v>
      </c>
      <c r="G244" s="47" t="s">
        <v>3403</v>
      </c>
      <c r="I244" s="8" t="s">
        <v>3404</v>
      </c>
      <c r="J244" s="8" t="s">
        <v>3405</v>
      </c>
      <c r="N244" s="8">
        <v>4430</v>
      </c>
      <c r="O244" s="8" t="s">
        <v>3406</v>
      </c>
      <c r="P244" s="8" t="s">
        <v>3407</v>
      </c>
      <c r="Q244" s="8" t="s">
        <v>3408</v>
      </c>
      <c r="S244" s="8" t="s">
        <v>5081</v>
      </c>
      <c r="T244" s="6" t="s">
        <v>71</v>
      </c>
      <c r="U244" s="6" t="s">
        <v>71</v>
      </c>
      <c r="V244" s="8" t="str">
        <f>IF(ISERROR(MATCH('JP PINT 1.0'!C244,統合!J:J,0)),"",INDEX(統合!Z:Z,MATCH('JP PINT 1.0'!C244,統合!J:J,0),1))</f>
        <v/>
      </c>
    </row>
    <row r="245" spans="1:22" ht="15.95" customHeight="1">
      <c r="A245" s="8" t="str">
        <f>INDEX(core_japan!C:C,MATCH('JP PINT 1.0'!S245,core_japan!AA:AA,0),1)</f>
        <v>JBT-423</v>
      </c>
      <c r="B245" s="8">
        <v>3490</v>
      </c>
      <c r="C245" s="8" t="s">
        <v>3750</v>
      </c>
      <c r="D245" s="6" t="s">
        <v>22</v>
      </c>
      <c r="E245" s="23">
        <v>4</v>
      </c>
      <c r="F245" s="49" t="s">
        <v>3409</v>
      </c>
      <c r="G245" s="49" t="s">
        <v>3410</v>
      </c>
      <c r="H245" s="6" t="s">
        <v>2201</v>
      </c>
      <c r="I245" s="8" t="s">
        <v>3411</v>
      </c>
      <c r="J245" s="8" t="s">
        <v>3412</v>
      </c>
      <c r="K245" s="8" t="s">
        <v>3413</v>
      </c>
      <c r="L245" s="8" t="s">
        <v>3414</v>
      </c>
      <c r="N245" s="8">
        <v>4440</v>
      </c>
      <c r="O245" s="8" t="s">
        <v>2345</v>
      </c>
      <c r="P245" s="8" t="s">
        <v>2339</v>
      </c>
      <c r="Q245" s="8" t="s">
        <v>3415</v>
      </c>
      <c r="S245" s="8" t="s">
        <v>5082</v>
      </c>
      <c r="T245" s="6" t="s">
        <v>22</v>
      </c>
      <c r="U245" s="6" t="s">
        <v>22</v>
      </c>
      <c r="V245" s="8" t="str">
        <f>IF(ISERROR(MATCH('JP PINT 1.0'!C245,統合!J:J,0)),"",INDEX(統合!Z:Z,MATCH('JP PINT 1.0'!C245,統合!J:J,0),1))</f>
        <v/>
      </c>
    </row>
    <row r="246" spans="1:22" ht="15.95" customHeight="1">
      <c r="A246" s="8" t="str">
        <f>INDEX(core_japan!C:C,MATCH('JP PINT 1.0'!S246,core_japan!AA:AA,0),1)</f>
        <v>JBT-425</v>
      </c>
      <c r="B246" s="8">
        <v>3500</v>
      </c>
      <c r="C246" s="8" t="s">
        <v>3751</v>
      </c>
      <c r="D246" s="6" t="s">
        <v>22</v>
      </c>
      <c r="E246" s="23">
        <v>4</v>
      </c>
      <c r="F246" s="49" t="s">
        <v>3416</v>
      </c>
      <c r="G246" s="49" t="s">
        <v>3417</v>
      </c>
      <c r="H246" s="6" t="s">
        <v>2201</v>
      </c>
      <c r="I246" s="8" t="s">
        <v>3418</v>
      </c>
      <c r="J246" s="8" t="s">
        <v>3419</v>
      </c>
      <c r="K246" s="8" t="s">
        <v>3420</v>
      </c>
      <c r="L246" s="8" t="s">
        <v>3421</v>
      </c>
      <c r="N246" s="8">
        <v>4450</v>
      </c>
      <c r="O246" s="8" t="s">
        <v>3422</v>
      </c>
      <c r="P246" s="8" t="s">
        <v>2208</v>
      </c>
      <c r="Q246" s="8" t="s">
        <v>3423</v>
      </c>
      <c r="S246" s="8" t="s">
        <v>5083</v>
      </c>
      <c r="T246" s="6" t="s">
        <v>22</v>
      </c>
      <c r="U246" s="6" t="s">
        <v>17</v>
      </c>
      <c r="V246" s="8" t="str">
        <f>IF(ISERROR(MATCH('JP PINT 1.0'!C246,統合!J:J,0)),"",INDEX(統合!Z:Z,MATCH('JP PINT 1.0'!C246,統合!J:J,0),1))</f>
        <v/>
      </c>
    </row>
    <row r="247" spans="1:22" ht="15.95" customHeight="1">
      <c r="N247" s="8">
        <v>1180</v>
      </c>
      <c r="O247" s="8" t="s">
        <v>3424</v>
      </c>
      <c r="P247" s="8" t="s">
        <v>3425</v>
      </c>
      <c r="Q247" s="8" t="s">
        <v>3426</v>
      </c>
      <c r="S247" s="8" t="s">
        <v>6462</v>
      </c>
      <c r="T247" s="6" t="s">
        <v>17</v>
      </c>
      <c r="U247" s="6" t="s">
        <v>17</v>
      </c>
    </row>
    <row r="248" spans="1:22" ht="15.95" customHeight="1">
      <c r="N248" s="8">
        <v>1220</v>
      </c>
      <c r="O248" s="8" t="s">
        <v>3427</v>
      </c>
      <c r="P248" s="8" t="s">
        <v>3087</v>
      </c>
      <c r="Q248" s="8" t="s">
        <v>3428</v>
      </c>
      <c r="S248" s="8" t="s">
        <v>6463</v>
      </c>
      <c r="T248" s="6" t="s">
        <v>22</v>
      </c>
      <c r="U248" s="6" t="s">
        <v>17</v>
      </c>
    </row>
    <row r="249" spans="1:22" ht="15.95" customHeight="1">
      <c r="N249" s="8">
        <v>1250</v>
      </c>
      <c r="O249" s="8" t="s">
        <v>3429</v>
      </c>
      <c r="P249" s="8" t="s">
        <v>3087</v>
      </c>
      <c r="Q249" s="8" t="s">
        <v>3430</v>
      </c>
      <c r="S249" s="8" t="s">
        <v>6464</v>
      </c>
      <c r="T249" s="6" t="s">
        <v>17</v>
      </c>
      <c r="U249" s="6" t="s">
        <v>71</v>
      </c>
    </row>
    <row r="250" spans="1:22" ht="15.95" customHeight="1">
      <c r="N250" s="8">
        <v>1270</v>
      </c>
      <c r="O250" s="8" t="s">
        <v>3431</v>
      </c>
      <c r="P250" s="8" t="s">
        <v>3087</v>
      </c>
      <c r="Q250" s="8" t="s">
        <v>3432</v>
      </c>
      <c r="S250" s="8" t="s">
        <v>6465</v>
      </c>
      <c r="T250" s="6" t="s">
        <v>17</v>
      </c>
      <c r="U250" s="6" t="s">
        <v>71</v>
      </c>
    </row>
    <row r="251" spans="1:22" ht="15.95" customHeight="1">
      <c r="N251" s="8">
        <v>1290</v>
      </c>
      <c r="O251" s="8" t="s">
        <v>3433</v>
      </c>
      <c r="P251" s="8" t="s">
        <v>3087</v>
      </c>
      <c r="Q251" s="8" t="s">
        <v>3434</v>
      </c>
      <c r="S251" s="8" t="s">
        <v>6466</v>
      </c>
      <c r="T251" s="6" t="s">
        <v>17</v>
      </c>
      <c r="U251" s="6" t="s">
        <v>71</v>
      </c>
    </row>
    <row r="252" spans="1:22" ht="15.95" customHeight="1">
      <c r="N252" s="8">
        <v>1310</v>
      </c>
      <c r="O252" s="8" t="s">
        <v>3435</v>
      </c>
      <c r="P252" s="8" t="s">
        <v>3087</v>
      </c>
      <c r="Q252" s="8" t="s">
        <v>3436</v>
      </c>
      <c r="S252" s="8" t="s">
        <v>6467</v>
      </c>
      <c r="T252" s="6" t="s">
        <v>17</v>
      </c>
      <c r="U252" s="6" t="s">
        <v>71</v>
      </c>
    </row>
    <row r="253" spans="1:22" ht="15.95" customHeight="1">
      <c r="N253" s="8">
        <v>1330</v>
      </c>
      <c r="O253" s="8" t="s">
        <v>3086</v>
      </c>
      <c r="P253" s="8" t="s">
        <v>3087</v>
      </c>
      <c r="Q253" s="8" t="s">
        <v>3088</v>
      </c>
      <c r="R253" s="8" t="s">
        <v>3437</v>
      </c>
      <c r="S253" s="8" t="s">
        <v>6468</v>
      </c>
      <c r="T253" s="6" t="s">
        <v>71</v>
      </c>
      <c r="U253" s="6" t="s">
        <v>71</v>
      </c>
    </row>
    <row r="254" spans="1:22" ht="15.95" customHeight="1">
      <c r="N254" s="8">
        <v>1390</v>
      </c>
      <c r="O254" s="8" t="s">
        <v>3438</v>
      </c>
      <c r="P254" s="8" t="s">
        <v>3439</v>
      </c>
      <c r="Q254" s="8" t="s">
        <v>3440</v>
      </c>
      <c r="S254" s="8" t="s">
        <v>6469</v>
      </c>
      <c r="T254" s="6" t="s">
        <v>17</v>
      </c>
      <c r="U254" s="6" t="s">
        <v>17</v>
      </c>
    </row>
    <row r="255" spans="1:22" ht="15.95" customHeight="1">
      <c r="N255" s="8">
        <v>1430</v>
      </c>
      <c r="O255" s="8" t="s">
        <v>3441</v>
      </c>
      <c r="P255" s="8" t="s">
        <v>3442</v>
      </c>
      <c r="Q255" s="8" t="s">
        <v>3443</v>
      </c>
      <c r="S255" s="8" t="s">
        <v>6470</v>
      </c>
      <c r="T255" s="6" t="s">
        <v>17</v>
      </c>
      <c r="U255" s="6" t="s">
        <v>17</v>
      </c>
    </row>
    <row r="256" spans="1:22" ht="15.95" customHeight="1">
      <c r="N256" s="8">
        <v>1450</v>
      </c>
      <c r="O256" s="8" t="s">
        <v>3444</v>
      </c>
      <c r="P256" s="8" t="s">
        <v>3445</v>
      </c>
      <c r="Q256" s="8" t="s">
        <v>3446</v>
      </c>
      <c r="S256" s="8" t="s">
        <v>6471</v>
      </c>
      <c r="T256" s="6" t="s">
        <v>17</v>
      </c>
      <c r="U256" s="6" t="s">
        <v>71</v>
      </c>
    </row>
    <row r="257" spans="14:21" ht="15.95" customHeight="1">
      <c r="N257" s="8">
        <v>1480</v>
      </c>
      <c r="O257" s="8" t="s">
        <v>3447</v>
      </c>
      <c r="P257" s="8" t="s">
        <v>2586</v>
      </c>
      <c r="Q257" s="8" t="s">
        <v>3448</v>
      </c>
      <c r="S257" s="8" t="s">
        <v>6472</v>
      </c>
      <c r="T257" s="6" t="s">
        <v>22</v>
      </c>
      <c r="U257" s="6" t="s">
        <v>17</v>
      </c>
    </row>
    <row r="258" spans="14:21" ht="15.95" customHeight="1">
      <c r="N258" s="8">
        <v>1510</v>
      </c>
      <c r="O258" s="8" t="s">
        <v>3449</v>
      </c>
      <c r="P258" s="8" t="s">
        <v>3450</v>
      </c>
      <c r="Q258" s="8" t="s">
        <v>3451</v>
      </c>
      <c r="R258" s="8" t="s">
        <v>3452</v>
      </c>
      <c r="S258" s="8" t="s">
        <v>6473</v>
      </c>
      <c r="T258" s="6" t="s">
        <v>71</v>
      </c>
      <c r="U258" s="6" t="s">
        <v>71</v>
      </c>
    </row>
    <row r="259" spans="14:21" ht="15.95" customHeight="1">
      <c r="N259" s="8">
        <v>1530</v>
      </c>
      <c r="O259" s="8" t="s">
        <v>2253</v>
      </c>
      <c r="P259" s="8" t="s">
        <v>2254</v>
      </c>
      <c r="Q259" s="8" t="s">
        <v>2355</v>
      </c>
      <c r="S259" s="8" t="s">
        <v>6474</v>
      </c>
      <c r="T259" s="6" t="s">
        <v>22</v>
      </c>
      <c r="U259" s="6" t="s">
        <v>17</v>
      </c>
    </row>
    <row r="260" spans="14:21" ht="15.95" customHeight="1">
      <c r="N260" s="8">
        <v>1540</v>
      </c>
      <c r="O260" s="8" t="s">
        <v>3449</v>
      </c>
      <c r="P260" s="8" t="s">
        <v>3450</v>
      </c>
      <c r="Q260" s="8" t="s">
        <v>3451</v>
      </c>
      <c r="R260" s="20" t="s">
        <v>3453</v>
      </c>
      <c r="S260" s="8" t="s">
        <v>6475</v>
      </c>
      <c r="T260" s="6" t="s">
        <v>71</v>
      </c>
      <c r="U260" s="6" t="s">
        <v>71</v>
      </c>
    </row>
    <row r="261" spans="14:21" ht="15.95" customHeight="1">
      <c r="N261" s="8">
        <v>1570</v>
      </c>
      <c r="O261" s="8" t="s">
        <v>3454</v>
      </c>
      <c r="P261" s="8" t="s">
        <v>3455</v>
      </c>
      <c r="Q261" s="8" t="s">
        <v>3456</v>
      </c>
      <c r="S261" s="8" t="s">
        <v>6476</v>
      </c>
      <c r="T261" s="6" t="s">
        <v>17</v>
      </c>
      <c r="U261" s="6" t="s">
        <v>71</v>
      </c>
    </row>
    <row r="262" spans="14:21" ht="15.95" customHeight="1">
      <c r="N262" s="8">
        <v>1650</v>
      </c>
      <c r="O262" s="8" t="s">
        <v>3457</v>
      </c>
      <c r="P262" s="8" t="s">
        <v>3458</v>
      </c>
      <c r="Q262" s="8" t="s">
        <v>3459</v>
      </c>
      <c r="S262" s="8" t="s">
        <v>6477</v>
      </c>
      <c r="T262" s="6" t="s">
        <v>17</v>
      </c>
      <c r="U262" s="6" t="s">
        <v>71</v>
      </c>
    </row>
    <row r="263" spans="14:21" ht="15.95" customHeight="1">
      <c r="N263" s="8">
        <v>1670</v>
      </c>
      <c r="O263" s="8" t="s">
        <v>3460</v>
      </c>
      <c r="P263" s="8" t="s">
        <v>3461</v>
      </c>
      <c r="Q263" s="8" t="s">
        <v>3462</v>
      </c>
      <c r="S263" s="8" t="s">
        <v>6478</v>
      </c>
      <c r="T263" s="6" t="s">
        <v>22</v>
      </c>
      <c r="U263" s="6" t="s">
        <v>17</v>
      </c>
    </row>
    <row r="264" spans="14:21" ht="15.95" customHeight="1">
      <c r="N264" s="8">
        <v>1690</v>
      </c>
      <c r="O264" s="8" t="s">
        <v>3463</v>
      </c>
      <c r="P264" s="8" t="s">
        <v>3464</v>
      </c>
      <c r="Q264" s="8" t="s">
        <v>3465</v>
      </c>
      <c r="R264" s="8" t="s">
        <v>3466</v>
      </c>
      <c r="S264" s="8" t="s">
        <v>6479</v>
      </c>
      <c r="T264" s="6" t="s">
        <v>17</v>
      </c>
      <c r="U264" s="6" t="s">
        <v>71</v>
      </c>
    </row>
    <row r="265" spans="14:21" ht="15.95" customHeight="1">
      <c r="N265" s="8">
        <v>1710</v>
      </c>
      <c r="O265" s="8" t="s">
        <v>3467</v>
      </c>
      <c r="P265" s="8" t="s">
        <v>3468</v>
      </c>
      <c r="Q265" s="8" t="s">
        <v>3469</v>
      </c>
      <c r="S265" s="8" t="s">
        <v>6480</v>
      </c>
      <c r="T265" s="6" t="s">
        <v>22</v>
      </c>
      <c r="U265" s="6" t="s">
        <v>22</v>
      </c>
    </row>
    <row r="266" spans="14:21" ht="15.95" customHeight="1">
      <c r="N266" s="8">
        <v>1720</v>
      </c>
      <c r="O266" s="8" t="s">
        <v>2142</v>
      </c>
      <c r="P266" s="8" t="s">
        <v>2143</v>
      </c>
      <c r="Q266" s="8" t="s">
        <v>3470</v>
      </c>
      <c r="S266" s="8" t="s">
        <v>6481</v>
      </c>
      <c r="T266" s="6" t="s">
        <v>17</v>
      </c>
      <c r="U266" s="6" t="s">
        <v>17</v>
      </c>
    </row>
    <row r="267" spans="14:21" ht="15.95" customHeight="1">
      <c r="N267" s="8">
        <v>1730</v>
      </c>
      <c r="O267" s="8" t="s">
        <v>3463</v>
      </c>
      <c r="P267" s="8" t="s">
        <v>3464</v>
      </c>
      <c r="Q267" s="8" t="s">
        <v>3465</v>
      </c>
      <c r="R267" s="8" t="s">
        <v>3471</v>
      </c>
      <c r="S267" s="8" t="s">
        <v>6482</v>
      </c>
      <c r="T267" s="6" t="s">
        <v>17</v>
      </c>
      <c r="U267" s="6" t="s">
        <v>71</v>
      </c>
    </row>
    <row r="268" spans="14:21" ht="15.95" customHeight="1">
      <c r="N268" s="8">
        <v>1750</v>
      </c>
      <c r="O268" s="8" t="s">
        <v>3467</v>
      </c>
      <c r="P268" s="8" t="s">
        <v>3468</v>
      </c>
      <c r="Q268" s="8" t="s">
        <v>3469</v>
      </c>
      <c r="S268" s="8" t="s">
        <v>6483</v>
      </c>
      <c r="T268" s="6" t="s">
        <v>22</v>
      </c>
      <c r="U268" s="6" t="s">
        <v>22</v>
      </c>
    </row>
    <row r="269" spans="14:21" ht="15.95" customHeight="1">
      <c r="N269" s="8">
        <v>1760</v>
      </c>
      <c r="O269" s="8" t="s">
        <v>2142</v>
      </c>
      <c r="P269" s="8" t="s">
        <v>2143</v>
      </c>
      <c r="Q269" s="8" t="s">
        <v>3470</v>
      </c>
      <c r="S269" s="8" t="s">
        <v>6484</v>
      </c>
      <c r="T269" s="6" t="s">
        <v>17</v>
      </c>
      <c r="U269" s="6" t="s">
        <v>17</v>
      </c>
    </row>
    <row r="270" spans="14:21" ht="15.95" customHeight="1">
      <c r="N270" s="8">
        <v>1770</v>
      </c>
      <c r="O270" s="8" t="s">
        <v>3472</v>
      </c>
      <c r="P270" s="8" t="s">
        <v>3473</v>
      </c>
      <c r="Q270" s="8" t="s">
        <v>3474</v>
      </c>
      <c r="S270" s="8" t="s">
        <v>6485</v>
      </c>
      <c r="T270" s="6" t="s">
        <v>22</v>
      </c>
      <c r="U270" s="6" t="s">
        <v>71</v>
      </c>
    </row>
    <row r="271" spans="14:21" ht="15.95" customHeight="1">
      <c r="N271" s="8">
        <v>1870</v>
      </c>
      <c r="O271" s="8" t="s">
        <v>3447</v>
      </c>
      <c r="P271" s="8" t="s">
        <v>2586</v>
      </c>
      <c r="Q271" s="8" t="s">
        <v>3475</v>
      </c>
      <c r="S271" s="8" t="s">
        <v>6486</v>
      </c>
      <c r="T271" s="6" t="s">
        <v>22</v>
      </c>
      <c r="U271" s="6" t="s">
        <v>17</v>
      </c>
    </row>
    <row r="272" spans="14:21" ht="15.95" customHeight="1">
      <c r="N272" s="8">
        <v>1900</v>
      </c>
      <c r="O272" s="8" t="s">
        <v>3449</v>
      </c>
      <c r="P272" s="8" t="s">
        <v>3450</v>
      </c>
      <c r="Q272" s="8" t="s">
        <v>3476</v>
      </c>
      <c r="S272" s="8" t="s">
        <v>6487</v>
      </c>
      <c r="T272" s="6" t="s">
        <v>17</v>
      </c>
      <c r="U272" s="6" t="s">
        <v>71</v>
      </c>
    </row>
    <row r="273" spans="14:21" ht="15.95" customHeight="1">
      <c r="N273" s="8">
        <v>1930</v>
      </c>
      <c r="O273" s="8" t="s">
        <v>3454</v>
      </c>
      <c r="P273" s="8" t="s">
        <v>3455</v>
      </c>
      <c r="Q273" s="8" t="s">
        <v>3477</v>
      </c>
      <c r="S273" s="8" t="s">
        <v>6488</v>
      </c>
      <c r="T273" s="6" t="s">
        <v>17</v>
      </c>
      <c r="U273" s="6" t="s">
        <v>71</v>
      </c>
    </row>
    <row r="274" spans="14:21" ht="15.95" customHeight="1">
      <c r="N274" s="8">
        <v>2010</v>
      </c>
      <c r="O274" s="8" t="s">
        <v>3457</v>
      </c>
      <c r="P274" s="8" t="s">
        <v>3458</v>
      </c>
      <c r="Q274" s="8" t="s">
        <v>3478</v>
      </c>
      <c r="S274" s="8" t="s">
        <v>6489</v>
      </c>
      <c r="T274" s="6" t="s">
        <v>17</v>
      </c>
      <c r="U274" s="6" t="s">
        <v>71</v>
      </c>
    </row>
    <row r="275" spans="14:21" ht="15.95" customHeight="1">
      <c r="N275" s="8">
        <v>2030</v>
      </c>
      <c r="O275" s="8" t="s">
        <v>3460</v>
      </c>
      <c r="P275" s="8" t="s">
        <v>3461</v>
      </c>
      <c r="Q275" s="8" t="s">
        <v>3479</v>
      </c>
      <c r="S275" s="8" t="s">
        <v>6490</v>
      </c>
      <c r="T275" s="6" t="s">
        <v>22</v>
      </c>
      <c r="U275" s="6" t="s">
        <v>17</v>
      </c>
    </row>
    <row r="276" spans="14:21" ht="15.95" customHeight="1">
      <c r="N276" s="8">
        <v>2050</v>
      </c>
      <c r="O276" s="8" t="s">
        <v>3463</v>
      </c>
      <c r="P276" s="8" t="s">
        <v>3464</v>
      </c>
      <c r="Q276" s="8" t="s">
        <v>3480</v>
      </c>
      <c r="S276" s="8" t="s">
        <v>6491</v>
      </c>
      <c r="T276" s="6" t="s">
        <v>17</v>
      </c>
      <c r="U276" s="6" t="s">
        <v>71</v>
      </c>
    </row>
    <row r="277" spans="14:21" ht="15.95" customHeight="1">
      <c r="N277" s="8">
        <v>2070</v>
      </c>
      <c r="O277" s="8" t="s">
        <v>2253</v>
      </c>
      <c r="P277" s="8" t="s">
        <v>2254</v>
      </c>
      <c r="Q277" s="8" t="s">
        <v>3481</v>
      </c>
      <c r="S277" s="8" t="s">
        <v>6492</v>
      </c>
      <c r="T277" s="6" t="s">
        <v>17</v>
      </c>
      <c r="U277" s="6" t="s">
        <v>17</v>
      </c>
    </row>
    <row r="278" spans="14:21" ht="15.95" customHeight="1">
      <c r="N278" s="8">
        <v>2080</v>
      </c>
      <c r="O278" s="8" t="s">
        <v>3467</v>
      </c>
      <c r="P278" s="8" t="s">
        <v>3468</v>
      </c>
      <c r="Q278" s="8" t="s">
        <v>3482</v>
      </c>
      <c r="S278" s="8" t="s">
        <v>6493</v>
      </c>
      <c r="T278" s="6" t="s">
        <v>22</v>
      </c>
      <c r="U278" s="6" t="s">
        <v>22</v>
      </c>
    </row>
    <row r="279" spans="14:21" ht="15.95" customHeight="1">
      <c r="N279" s="8">
        <v>2090</v>
      </c>
      <c r="O279" s="8" t="s">
        <v>2142</v>
      </c>
      <c r="P279" s="8" t="s">
        <v>2143</v>
      </c>
      <c r="Q279" s="8" t="s">
        <v>3483</v>
      </c>
      <c r="S279" s="8" t="s">
        <v>6494</v>
      </c>
      <c r="T279" s="6" t="s">
        <v>22</v>
      </c>
      <c r="U279" s="6" t="s">
        <v>17</v>
      </c>
    </row>
    <row r="280" spans="14:21" ht="15.95" customHeight="1">
      <c r="N280" s="8">
        <v>2100</v>
      </c>
      <c r="O280" s="8" t="s">
        <v>3472</v>
      </c>
      <c r="P280" s="8" t="s">
        <v>3473</v>
      </c>
      <c r="Q280" s="8" t="s">
        <v>3484</v>
      </c>
      <c r="S280" s="8" t="s">
        <v>6495</v>
      </c>
      <c r="T280" s="6" t="s">
        <v>22</v>
      </c>
      <c r="U280" s="6" t="s">
        <v>71</v>
      </c>
    </row>
    <row r="281" spans="14:21" ht="15.95" customHeight="1">
      <c r="N281" s="8">
        <v>2190</v>
      </c>
      <c r="O281" s="8" t="s">
        <v>3449</v>
      </c>
      <c r="P281" s="8" t="s">
        <v>3450</v>
      </c>
      <c r="Q281" s="8" t="s">
        <v>3485</v>
      </c>
      <c r="S281" s="8" t="s">
        <v>6496</v>
      </c>
      <c r="T281" s="6" t="s">
        <v>17</v>
      </c>
      <c r="U281" s="6" t="s">
        <v>71</v>
      </c>
    </row>
    <row r="282" spans="14:21" ht="15.95" customHeight="1">
      <c r="N282" s="8">
        <v>2220</v>
      </c>
      <c r="O282" s="8" t="s">
        <v>3454</v>
      </c>
      <c r="P282" s="8" t="s">
        <v>3455</v>
      </c>
      <c r="Q282" s="8" t="s">
        <v>3486</v>
      </c>
      <c r="S282" s="8" t="s">
        <v>6497</v>
      </c>
      <c r="T282" s="6" t="s">
        <v>22</v>
      </c>
      <c r="U282" s="6" t="s">
        <v>71</v>
      </c>
    </row>
    <row r="283" spans="14:21" ht="15.95" customHeight="1">
      <c r="N283" s="8">
        <v>2240</v>
      </c>
      <c r="O283" s="8" t="s">
        <v>3472</v>
      </c>
      <c r="P283" s="8" t="s">
        <v>3473</v>
      </c>
      <c r="Q283" s="8" t="s">
        <v>3487</v>
      </c>
      <c r="S283" s="8" t="s">
        <v>6498</v>
      </c>
      <c r="T283" s="6" t="s">
        <v>17</v>
      </c>
      <c r="U283" s="6" t="s">
        <v>71</v>
      </c>
    </row>
    <row r="284" spans="14:21" ht="15.95" customHeight="1">
      <c r="N284" s="8">
        <v>2280</v>
      </c>
      <c r="O284" s="8" t="s">
        <v>3454</v>
      </c>
      <c r="P284" s="8" t="s">
        <v>3455</v>
      </c>
      <c r="Q284" s="8" t="s">
        <v>3488</v>
      </c>
      <c r="S284" s="8" t="s">
        <v>6499</v>
      </c>
      <c r="T284" s="6" t="s">
        <v>22</v>
      </c>
      <c r="U284" s="6" t="s">
        <v>71</v>
      </c>
    </row>
    <row r="285" spans="14:21" ht="15.95" customHeight="1">
      <c r="N285" s="8">
        <v>2360</v>
      </c>
      <c r="O285" s="8" t="s">
        <v>3457</v>
      </c>
      <c r="P285" s="8" t="s">
        <v>3458</v>
      </c>
      <c r="Q285" s="8" t="s">
        <v>3489</v>
      </c>
      <c r="S285" s="8" t="s">
        <v>6500</v>
      </c>
      <c r="T285" s="6" t="s">
        <v>17</v>
      </c>
      <c r="U285" s="6" t="s">
        <v>71</v>
      </c>
    </row>
    <row r="286" spans="14:21" ht="15.95" customHeight="1">
      <c r="N286" s="8">
        <v>2380</v>
      </c>
      <c r="O286" s="8" t="s">
        <v>3460</v>
      </c>
      <c r="P286" s="8" t="s">
        <v>3461</v>
      </c>
      <c r="Q286" s="8" t="s">
        <v>3490</v>
      </c>
      <c r="S286" s="8" t="s">
        <v>6501</v>
      </c>
      <c r="T286" s="6" t="s">
        <v>22</v>
      </c>
      <c r="U286" s="6" t="s">
        <v>17</v>
      </c>
    </row>
    <row r="287" spans="14:21" ht="15.95" customHeight="1">
      <c r="N287" s="8">
        <v>2400</v>
      </c>
      <c r="O287" s="8" t="s">
        <v>3463</v>
      </c>
      <c r="P287" s="8" t="s">
        <v>3464</v>
      </c>
      <c r="Q287" s="8" t="s">
        <v>3491</v>
      </c>
      <c r="S287" s="8" t="s">
        <v>6502</v>
      </c>
      <c r="T287" s="6" t="s">
        <v>22</v>
      </c>
      <c r="U287" s="6" t="s">
        <v>71</v>
      </c>
    </row>
    <row r="288" spans="14:21" ht="15.95" customHeight="1">
      <c r="N288" s="8">
        <v>2420</v>
      </c>
      <c r="O288" s="8" t="s">
        <v>3467</v>
      </c>
      <c r="P288" s="8" t="s">
        <v>3468</v>
      </c>
      <c r="Q288" s="8" t="s">
        <v>3492</v>
      </c>
      <c r="S288" s="8" t="s">
        <v>6503</v>
      </c>
      <c r="T288" s="6" t="s">
        <v>22</v>
      </c>
      <c r="U288" s="6" t="s">
        <v>22</v>
      </c>
    </row>
    <row r="289" spans="13:21" ht="15.95" customHeight="1">
      <c r="N289" s="8">
        <v>2430</v>
      </c>
      <c r="O289" s="8" t="s">
        <v>2142</v>
      </c>
      <c r="P289" s="8" t="s">
        <v>2143</v>
      </c>
      <c r="Q289" s="8" t="s">
        <v>3493</v>
      </c>
      <c r="S289" s="8" t="s">
        <v>6504</v>
      </c>
      <c r="T289" s="6" t="s">
        <v>22</v>
      </c>
      <c r="U289" s="6" t="s">
        <v>17</v>
      </c>
    </row>
    <row r="290" spans="13:21" ht="15.95" customHeight="1">
      <c r="N290" s="8">
        <v>2460</v>
      </c>
      <c r="O290" s="8" t="s">
        <v>3494</v>
      </c>
      <c r="P290" s="8" t="s">
        <v>3495</v>
      </c>
      <c r="Q290" s="8" t="s">
        <v>3496</v>
      </c>
      <c r="S290" s="8" t="s">
        <v>6505</v>
      </c>
      <c r="T290" s="6" t="s">
        <v>17</v>
      </c>
      <c r="U290" s="6" t="s">
        <v>17</v>
      </c>
    </row>
    <row r="291" spans="13:21" ht="15.95" customHeight="1">
      <c r="N291" s="8">
        <v>2550</v>
      </c>
      <c r="O291" s="8" t="s">
        <v>3457</v>
      </c>
      <c r="P291" s="8" t="s">
        <v>3458</v>
      </c>
      <c r="Q291" s="8" t="s">
        <v>3497</v>
      </c>
      <c r="S291" s="8" t="s">
        <v>6506</v>
      </c>
      <c r="T291" s="6" t="s">
        <v>17</v>
      </c>
      <c r="U291" s="6" t="s">
        <v>71</v>
      </c>
    </row>
    <row r="292" spans="13:21" ht="15.95" customHeight="1">
      <c r="N292" s="8">
        <v>2570</v>
      </c>
      <c r="O292" s="8" t="s">
        <v>3460</v>
      </c>
      <c r="P292" s="8" t="s">
        <v>3461</v>
      </c>
      <c r="Q292" s="8" t="s">
        <v>3498</v>
      </c>
      <c r="S292" s="8" t="s">
        <v>6507</v>
      </c>
      <c r="T292" s="6" t="s">
        <v>22</v>
      </c>
      <c r="U292" s="6" t="s">
        <v>17</v>
      </c>
    </row>
    <row r="293" spans="13:21" ht="15.95" customHeight="1">
      <c r="N293" s="8">
        <v>2590</v>
      </c>
      <c r="O293" s="8" t="s">
        <v>3499</v>
      </c>
      <c r="P293" s="8" t="s">
        <v>2586</v>
      </c>
      <c r="Q293" s="8" t="s">
        <v>3500</v>
      </c>
      <c r="S293" s="8" t="s">
        <v>6508</v>
      </c>
      <c r="T293" s="6" t="s">
        <v>17</v>
      </c>
      <c r="U293" s="6" t="s">
        <v>17</v>
      </c>
    </row>
    <row r="294" spans="13:21" ht="15.95" customHeight="1">
      <c r="N294" s="8">
        <v>2600</v>
      </c>
      <c r="O294" s="8" t="s">
        <v>3454</v>
      </c>
      <c r="P294" s="8" t="s">
        <v>3455</v>
      </c>
      <c r="Q294" s="8" t="s">
        <v>3501</v>
      </c>
      <c r="S294" s="8" t="s">
        <v>6509</v>
      </c>
      <c r="T294" s="6" t="s">
        <v>22</v>
      </c>
      <c r="U294" s="6" t="s">
        <v>71</v>
      </c>
    </row>
    <row r="295" spans="13:21" ht="15.95" customHeight="1">
      <c r="N295" s="8">
        <v>2700</v>
      </c>
      <c r="O295" s="8" t="s">
        <v>3502</v>
      </c>
      <c r="P295" s="8" t="s">
        <v>2143</v>
      </c>
      <c r="Q295" s="8" t="s">
        <v>3503</v>
      </c>
      <c r="S295" s="8" t="s">
        <v>6510</v>
      </c>
      <c r="T295" s="6" t="s">
        <v>22</v>
      </c>
      <c r="U295" s="6" t="s">
        <v>22</v>
      </c>
    </row>
    <row r="296" spans="13:21" ht="15.95" customHeight="1">
      <c r="N296" s="8">
        <v>2760</v>
      </c>
      <c r="O296" s="8" t="s">
        <v>3504</v>
      </c>
      <c r="P296" s="8" t="s">
        <v>3505</v>
      </c>
      <c r="Q296" s="8" t="s">
        <v>3506</v>
      </c>
      <c r="S296" s="8" t="s">
        <v>6511</v>
      </c>
      <c r="T296" s="6" t="s">
        <v>17</v>
      </c>
      <c r="U296" s="6" t="s">
        <v>17</v>
      </c>
    </row>
    <row r="297" spans="13:21" ht="15.95" customHeight="1">
      <c r="N297" s="8">
        <v>2840</v>
      </c>
      <c r="O297" s="8" t="s">
        <v>3457</v>
      </c>
      <c r="P297" s="8" t="s">
        <v>3458</v>
      </c>
      <c r="Q297" s="8" t="s">
        <v>3507</v>
      </c>
      <c r="S297" s="8" t="s">
        <v>6512</v>
      </c>
      <c r="T297" s="6" t="s">
        <v>17</v>
      </c>
      <c r="U297" s="6" t="s">
        <v>71</v>
      </c>
    </row>
    <row r="298" spans="13:21" ht="15.95" customHeight="1">
      <c r="N298" s="8">
        <v>2860</v>
      </c>
      <c r="O298" s="8" t="s">
        <v>3460</v>
      </c>
      <c r="P298" s="8" t="s">
        <v>3461</v>
      </c>
      <c r="Q298" s="8" t="s">
        <v>3508</v>
      </c>
      <c r="S298" s="8" t="s">
        <v>6513</v>
      </c>
      <c r="T298" s="6" t="s">
        <v>17</v>
      </c>
      <c r="U298" s="6" t="s">
        <v>17</v>
      </c>
    </row>
    <row r="299" spans="13:21" ht="15.95" customHeight="1">
      <c r="N299" s="8">
        <v>2900</v>
      </c>
      <c r="O299" s="8" t="s">
        <v>3509</v>
      </c>
      <c r="P299" s="8" t="s">
        <v>2775</v>
      </c>
      <c r="Q299" s="8" t="s">
        <v>3510</v>
      </c>
      <c r="S299" s="8" t="s">
        <v>6514</v>
      </c>
      <c r="T299" s="6" t="s">
        <v>17</v>
      </c>
      <c r="U299" s="6" t="s">
        <v>17</v>
      </c>
    </row>
    <row r="300" spans="13:21" ht="15.95" customHeight="1">
      <c r="N300" s="8">
        <v>3030</v>
      </c>
      <c r="O300" s="8" t="s">
        <v>3511</v>
      </c>
      <c r="P300" s="8" t="s">
        <v>3512</v>
      </c>
      <c r="Q300" s="8" t="s">
        <v>3513</v>
      </c>
      <c r="S300" s="8" t="s">
        <v>6515</v>
      </c>
      <c r="T300" s="6" t="s">
        <v>22</v>
      </c>
      <c r="U300" s="6" t="s">
        <v>22</v>
      </c>
    </row>
    <row r="301" spans="13:21" ht="15.95" customHeight="1">
      <c r="M301" s="8" t="s">
        <v>2173</v>
      </c>
      <c r="N301" s="8">
        <v>3080</v>
      </c>
      <c r="O301" s="8" t="s">
        <v>3514</v>
      </c>
      <c r="P301" s="8" t="s">
        <v>2254</v>
      </c>
      <c r="Q301" s="8" t="s">
        <v>3515</v>
      </c>
      <c r="S301" s="8" t="s">
        <v>6516</v>
      </c>
      <c r="T301" s="6" t="s">
        <v>22</v>
      </c>
      <c r="U301" s="6" t="s">
        <v>22</v>
      </c>
    </row>
    <row r="302" spans="13:21" ht="15.95" customHeight="1">
      <c r="N302" s="8">
        <v>3100</v>
      </c>
      <c r="O302" s="8" t="s">
        <v>3514</v>
      </c>
      <c r="P302" s="8" t="s">
        <v>2254</v>
      </c>
      <c r="Q302" s="8" t="s">
        <v>3516</v>
      </c>
      <c r="S302" s="8" t="s">
        <v>6517</v>
      </c>
      <c r="T302" s="6" t="s">
        <v>22</v>
      </c>
      <c r="U302" s="6" t="s">
        <v>22</v>
      </c>
    </row>
    <row r="303" spans="13:21" ht="15.95" customHeight="1">
      <c r="N303" s="8">
        <v>3110</v>
      </c>
      <c r="O303" s="8" t="s">
        <v>3517</v>
      </c>
      <c r="P303" s="8" t="s">
        <v>3320</v>
      </c>
      <c r="Q303" s="8" t="s">
        <v>3518</v>
      </c>
      <c r="S303" s="8" t="s">
        <v>6518</v>
      </c>
      <c r="T303" s="6" t="s">
        <v>22</v>
      </c>
      <c r="U303" s="6" t="s">
        <v>71</v>
      </c>
    </row>
    <row r="304" spans="13:21" ht="15.95" customHeight="1">
      <c r="N304" s="8">
        <v>3170</v>
      </c>
      <c r="O304" s="8" t="s">
        <v>3467</v>
      </c>
      <c r="P304" s="8" t="s">
        <v>3468</v>
      </c>
      <c r="Q304" s="8" t="s">
        <v>3519</v>
      </c>
      <c r="S304" s="8" t="s">
        <v>6519</v>
      </c>
      <c r="T304" s="6" t="s">
        <v>22</v>
      </c>
      <c r="U304" s="6" t="s">
        <v>22</v>
      </c>
    </row>
    <row r="305" spans="13:21" ht="15.95" customHeight="1">
      <c r="N305" s="8">
        <v>3200</v>
      </c>
      <c r="O305" s="8" t="s">
        <v>3511</v>
      </c>
      <c r="P305" s="8" t="s">
        <v>3512</v>
      </c>
      <c r="Q305" s="8" t="s">
        <v>3520</v>
      </c>
      <c r="S305" s="8" t="s">
        <v>6520</v>
      </c>
      <c r="T305" s="6" t="s">
        <v>22</v>
      </c>
      <c r="U305" s="6" t="s">
        <v>22</v>
      </c>
    </row>
    <row r="306" spans="13:21" ht="15.95" customHeight="1">
      <c r="M306" s="8" t="s">
        <v>2173</v>
      </c>
      <c r="N306" s="8">
        <v>3250</v>
      </c>
      <c r="O306" s="8" t="s">
        <v>3514</v>
      </c>
      <c r="P306" s="8" t="s">
        <v>2254</v>
      </c>
      <c r="Q306" s="8" t="s">
        <v>3515</v>
      </c>
      <c r="S306" s="8" t="s">
        <v>6521</v>
      </c>
      <c r="T306" s="6" t="s">
        <v>22</v>
      </c>
      <c r="U306" s="6" t="s">
        <v>22</v>
      </c>
    </row>
    <row r="307" spans="13:21" ht="15.95" customHeight="1">
      <c r="N307" s="8">
        <v>3270</v>
      </c>
      <c r="O307" s="8" t="s">
        <v>3514</v>
      </c>
      <c r="P307" s="8" t="s">
        <v>2254</v>
      </c>
      <c r="Q307" s="8" t="s">
        <v>3516</v>
      </c>
      <c r="S307" s="8" t="s">
        <v>6522</v>
      </c>
      <c r="T307" s="6" t="s">
        <v>22</v>
      </c>
      <c r="U307" s="6" t="s">
        <v>22</v>
      </c>
    </row>
    <row r="308" spans="13:21" ht="15.95" customHeight="1">
      <c r="N308" s="8">
        <v>3350</v>
      </c>
      <c r="O308" s="8" t="s">
        <v>3038</v>
      </c>
      <c r="P308" s="8" t="s">
        <v>3039</v>
      </c>
      <c r="Q308" s="8" t="s">
        <v>3040</v>
      </c>
      <c r="R308" s="8" t="s">
        <v>3521</v>
      </c>
      <c r="S308" s="8" t="s">
        <v>6523</v>
      </c>
      <c r="T308" s="6" t="s">
        <v>17</v>
      </c>
      <c r="U308" s="6" t="s">
        <v>71</v>
      </c>
    </row>
    <row r="309" spans="13:21" ht="15.95" customHeight="1">
      <c r="M309" s="8" t="s">
        <v>2173</v>
      </c>
      <c r="N309" s="8">
        <v>3370</v>
      </c>
      <c r="O309" s="8" t="s">
        <v>3514</v>
      </c>
      <c r="P309" s="8" t="s">
        <v>2254</v>
      </c>
      <c r="Q309" s="8" t="s">
        <v>3522</v>
      </c>
      <c r="S309" s="8" t="s">
        <v>6524</v>
      </c>
      <c r="T309" s="6" t="s">
        <v>22</v>
      </c>
      <c r="U309" s="6" t="s">
        <v>22</v>
      </c>
    </row>
    <row r="310" spans="13:21" ht="15.95" customHeight="1">
      <c r="M310" s="8" t="s">
        <v>2173</v>
      </c>
      <c r="N310" s="8">
        <v>3400</v>
      </c>
      <c r="O310" s="8" t="s">
        <v>3514</v>
      </c>
      <c r="P310" s="8" t="s">
        <v>2254</v>
      </c>
      <c r="Q310" s="8" t="s">
        <v>3523</v>
      </c>
      <c r="S310" s="8" t="s">
        <v>6525</v>
      </c>
      <c r="T310" s="6" t="s">
        <v>22</v>
      </c>
      <c r="U310" s="6" t="s">
        <v>22</v>
      </c>
    </row>
    <row r="311" spans="13:21" ht="15.95" customHeight="1">
      <c r="M311" s="8" t="s">
        <v>2173</v>
      </c>
      <c r="N311" s="8">
        <v>3420</v>
      </c>
      <c r="O311" s="8" t="s">
        <v>3514</v>
      </c>
      <c r="P311" s="8" t="s">
        <v>2254</v>
      </c>
      <c r="Q311" s="8" t="s">
        <v>3524</v>
      </c>
      <c r="S311" s="8" t="s">
        <v>6526</v>
      </c>
      <c r="T311" s="6" t="s">
        <v>22</v>
      </c>
      <c r="U311" s="6" t="s">
        <v>22</v>
      </c>
    </row>
    <row r="312" spans="13:21" ht="15.95" customHeight="1">
      <c r="N312" s="8">
        <v>3430</v>
      </c>
      <c r="O312" s="8" t="s">
        <v>3517</v>
      </c>
      <c r="P312" s="8" t="s">
        <v>3320</v>
      </c>
      <c r="Q312" s="8" t="s">
        <v>3525</v>
      </c>
      <c r="S312" s="8" t="s">
        <v>6527</v>
      </c>
      <c r="T312" s="6" t="s">
        <v>22</v>
      </c>
      <c r="U312" s="6" t="s">
        <v>22</v>
      </c>
    </row>
    <row r="313" spans="13:21" ht="15.95" customHeight="1">
      <c r="N313" s="8">
        <v>3480</v>
      </c>
      <c r="O313" s="8" t="s">
        <v>3467</v>
      </c>
      <c r="P313" s="8" t="s">
        <v>3468</v>
      </c>
      <c r="Q313" s="8" t="s">
        <v>3526</v>
      </c>
      <c r="S313" s="8" t="s">
        <v>6528</v>
      </c>
      <c r="T313" s="6" t="s">
        <v>22</v>
      </c>
      <c r="U313" s="6" t="s">
        <v>22</v>
      </c>
    </row>
    <row r="314" spans="13:21" ht="15.95" customHeight="1">
      <c r="N314" s="8">
        <v>3490</v>
      </c>
      <c r="O314" s="8" t="s">
        <v>2142</v>
      </c>
      <c r="P314" s="8" t="s">
        <v>2143</v>
      </c>
      <c r="Q314" s="8" t="s">
        <v>3527</v>
      </c>
      <c r="S314" s="8" t="s">
        <v>6529</v>
      </c>
      <c r="T314" s="6" t="s">
        <v>22</v>
      </c>
      <c r="U314" s="6" t="s">
        <v>17</v>
      </c>
    </row>
    <row r="315" spans="13:21" ht="15.95" customHeight="1">
      <c r="N315" s="8">
        <v>3520</v>
      </c>
      <c r="O315" s="8" t="s">
        <v>3514</v>
      </c>
      <c r="P315" s="8" t="s">
        <v>2254</v>
      </c>
      <c r="Q315" s="8" t="s">
        <v>3522</v>
      </c>
      <c r="S315" s="8" t="s">
        <v>6530</v>
      </c>
      <c r="T315" s="6" t="s">
        <v>22</v>
      </c>
      <c r="U315" s="6" t="s">
        <v>22</v>
      </c>
    </row>
    <row r="316" spans="13:21" ht="15.95" customHeight="1">
      <c r="N316" s="8">
        <v>3550</v>
      </c>
      <c r="O316" s="8" t="s">
        <v>3514</v>
      </c>
      <c r="P316" s="8" t="s">
        <v>2254</v>
      </c>
      <c r="Q316" s="8" t="s">
        <v>3524</v>
      </c>
      <c r="S316" s="8" t="s">
        <v>6531</v>
      </c>
      <c r="T316" s="6" t="s">
        <v>22</v>
      </c>
      <c r="U316" s="6" t="s">
        <v>22</v>
      </c>
    </row>
    <row r="317" spans="13:21" ht="15.95" customHeight="1">
      <c r="N317" s="8">
        <v>3560</v>
      </c>
      <c r="O317" s="8" t="s">
        <v>3517</v>
      </c>
      <c r="P317" s="8" t="s">
        <v>3320</v>
      </c>
      <c r="Q317" s="8" t="s">
        <v>3525</v>
      </c>
      <c r="S317" s="8" t="s">
        <v>6532</v>
      </c>
      <c r="T317" s="6" t="s">
        <v>22</v>
      </c>
      <c r="U317" s="6" t="s">
        <v>22</v>
      </c>
    </row>
    <row r="318" spans="13:21" ht="15.95" customHeight="1">
      <c r="M318" s="8" t="s">
        <v>2173</v>
      </c>
      <c r="N318" s="8">
        <v>3610</v>
      </c>
      <c r="O318" s="8" t="s">
        <v>3514</v>
      </c>
      <c r="P318" s="8" t="s">
        <v>2254</v>
      </c>
      <c r="Q318" s="8" t="s">
        <v>3528</v>
      </c>
      <c r="S318" s="8" t="s">
        <v>6533</v>
      </c>
      <c r="T318" s="6" t="s">
        <v>22</v>
      </c>
      <c r="U318" s="6" t="s">
        <v>22</v>
      </c>
    </row>
    <row r="319" spans="13:21" ht="15.95" customHeight="1">
      <c r="M319" s="8" t="s">
        <v>2173</v>
      </c>
      <c r="N319" s="8">
        <v>3630</v>
      </c>
      <c r="O319" s="8" t="s">
        <v>3514</v>
      </c>
      <c r="P319" s="8" t="s">
        <v>2254</v>
      </c>
      <c r="Q319" s="8" t="s">
        <v>3529</v>
      </c>
      <c r="S319" s="8" t="s">
        <v>6534</v>
      </c>
      <c r="T319" s="6" t="s">
        <v>22</v>
      </c>
      <c r="U319" s="6" t="s">
        <v>22</v>
      </c>
    </row>
    <row r="320" spans="13:21" ht="15.95" customHeight="1">
      <c r="M320" s="8" t="s">
        <v>2173</v>
      </c>
      <c r="N320" s="8">
        <v>3650</v>
      </c>
      <c r="O320" s="8" t="s">
        <v>3514</v>
      </c>
      <c r="P320" s="8" t="s">
        <v>2254</v>
      </c>
      <c r="Q320" s="8" t="s">
        <v>3530</v>
      </c>
      <c r="S320" s="8" t="s">
        <v>6535</v>
      </c>
      <c r="T320" s="6" t="s">
        <v>22</v>
      </c>
      <c r="U320" s="6" t="s">
        <v>22</v>
      </c>
    </row>
    <row r="321" spans="13:21" ht="15.95" customHeight="1">
      <c r="M321" s="8" t="s">
        <v>2173</v>
      </c>
      <c r="N321" s="8">
        <v>3670</v>
      </c>
      <c r="O321" s="8" t="s">
        <v>3514</v>
      </c>
      <c r="P321" s="8" t="s">
        <v>2254</v>
      </c>
      <c r="Q321" s="8" t="s">
        <v>3531</v>
      </c>
      <c r="S321" s="8" t="s">
        <v>6536</v>
      </c>
      <c r="T321" s="6" t="s">
        <v>22</v>
      </c>
      <c r="U321" s="6" t="s">
        <v>22</v>
      </c>
    </row>
    <row r="322" spans="13:21" ht="15.95" customHeight="1">
      <c r="M322" s="8" t="s">
        <v>2173</v>
      </c>
      <c r="N322" s="8">
        <v>3690</v>
      </c>
      <c r="O322" s="8" t="s">
        <v>3514</v>
      </c>
      <c r="P322" s="8" t="s">
        <v>2254</v>
      </c>
      <c r="Q322" s="8" t="s">
        <v>3532</v>
      </c>
      <c r="S322" s="8" t="s">
        <v>6537</v>
      </c>
      <c r="T322" s="6" t="s">
        <v>22</v>
      </c>
      <c r="U322" s="6" t="s">
        <v>22</v>
      </c>
    </row>
    <row r="323" spans="13:21" ht="15.95" customHeight="1">
      <c r="N323" s="8">
        <v>3710</v>
      </c>
      <c r="O323" s="8" t="s">
        <v>3514</v>
      </c>
      <c r="P323" s="8" t="s">
        <v>2254</v>
      </c>
      <c r="Q323" s="8" t="s">
        <v>3533</v>
      </c>
      <c r="S323" s="8" t="s">
        <v>6538</v>
      </c>
      <c r="T323" s="6" t="s">
        <v>22</v>
      </c>
      <c r="U323" s="6" t="s">
        <v>22</v>
      </c>
    </row>
    <row r="324" spans="13:21" ht="15.95" customHeight="1">
      <c r="N324" s="8">
        <v>3730</v>
      </c>
      <c r="O324" s="8" t="s">
        <v>3514</v>
      </c>
      <c r="P324" s="8" t="s">
        <v>2254</v>
      </c>
      <c r="Q324" s="8" t="s">
        <v>3534</v>
      </c>
      <c r="S324" s="8" t="s">
        <v>6539</v>
      </c>
      <c r="T324" s="6" t="s">
        <v>22</v>
      </c>
      <c r="U324" s="6" t="s">
        <v>22</v>
      </c>
    </row>
    <row r="325" spans="13:21" ht="15.95" customHeight="1">
      <c r="M325" s="8" t="s">
        <v>2173</v>
      </c>
      <c r="N325" s="8">
        <v>3750</v>
      </c>
      <c r="O325" s="8" t="s">
        <v>3514</v>
      </c>
      <c r="P325" s="8" t="s">
        <v>2254</v>
      </c>
      <c r="Q325" s="8" t="s">
        <v>3535</v>
      </c>
      <c r="S325" s="8" t="s">
        <v>6540</v>
      </c>
      <c r="T325" s="6" t="s">
        <v>22</v>
      </c>
      <c r="U325" s="6" t="s">
        <v>22</v>
      </c>
    </row>
    <row r="326" spans="13:21" ht="15.95" customHeight="1">
      <c r="M326" s="8" t="s">
        <v>2173</v>
      </c>
      <c r="N326" s="8">
        <v>3820</v>
      </c>
      <c r="O326" s="8" t="s">
        <v>3514</v>
      </c>
      <c r="P326" s="8" t="s">
        <v>2254</v>
      </c>
      <c r="Q326" s="8" t="s">
        <v>3536</v>
      </c>
      <c r="S326" s="8" t="s">
        <v>6541</v>
      </c>
      <c r="T326" s="6" t="s">
        <v>22</v>
      </c>
      <c r="U326" s="6" t="s">
        <v>22</v>
      </c>
    </row>
    <row r="327" spans="13:21" ht="15.95" customHeight="1">
      <c r="N327" s="8">
        <v>3870</v>
      </c>
      <c r="O327" s="8" t="s">
        <v>3537</v>
      </c>
      <c r="P327" s="8" t="s">
        <v>3538</v>
      </c>
      <c r="Q327" s="8" t="s">
        <v>3539</v>
      </c>
      <c r="S327" s="8" t="s">
        <v>6542</v>
      </c>
      <c r="T327" s="6" t="s">
        <v>17</v>
      </c>
      <c r="U327" s="6" t="s">
        <v>71</v>
      </c>
    </row>
    <row r="328" spans="13:21" ht="15.95" customHeight="1">
      <c r="N328" s="8">
        <v>3890</v>
      </c>
      <c r="O328" s="8" t="s">
        <v>3424</v>
      </c>
      <c r="P328" s="8" t="s">
        <v>3425</v>
      </c>
      <c r="Q328" s="8" t="s">
        <v>3540</v>
      </c>
      <c r="S328" s="8" t="s">
        <v>6543</v>
      </c>
      <c r="T328" s="6" t="s">
        <v>17</v>
      </c>
      <c r="U328" s="6" t="s">
        <v>17</v>
      </c>
    </row>
    <row r="329" spans="13:21" ht="15.95" customHeight="1">
      <c r="N329" s="8">
        <v>3910</v>
      </c>
      <c r="O329" s="8" t="s">
        <v>3541</v>
      </c>
      <c r="P329" s="8" t="s">
        <v>3542</v>
      </c>
      <c r="Q329" s="8" t="s">
        <v>3543</v>
      </c>
      <c r="S329" s="8" t="s">
        <v>6544</v>
      </c>
      <c r="T329" s="6" t="s">
        <v>17</v>
      </c>
      <c r="U329" s="6" t="s">
        <v>71</v>
      </c>
    </row>
    <row r="330" spans="13:21" ht="15.95" customHeight="1">
      <c r="N330" s="8">
        <v>3920</v>
      </c>
      <c r="O330" s="8" t="s">
        <v>3203</v>
      </c>
      <c r="P330" s="8" t="s">
        <v>2143</v>
      </c>
      <c r="Q330" s="8" t="s">
        <v>3544</v>
      </c>
      <c r="S330" s="8" t="s">
        <v>6545</v>
      </c>
      <c r="T330" s="6" t="s">
        <v>22</v>
      </c>
      <c r="U330" s="6" t="s">
        <v>22</v>
      </c>
    </row>
    <row r="331" spans="13:21" ht="15.95" customHeight="1">
      <c r="N331" s="8">
        <v>3930</v>
      </c>
      <c r="O331" s="8" t="s">
        <v>3145</v>
      </c>
      <c r="P331" s="8" t="s">
        <v>3087</v>
      </c>
      <c r="Q331" s="8" t="s">
        <v>3545</v>
      </c>
      <c r="S331" s="8" t="s">
        <v>6546</v>
      </c>
      <c r="T331" s="6" t="s">
        <v>17</v>
      </c>
      <c r="U331" s="6" t="s">
        <v>17</v>
      </c>
    </row>
    <row r="332" spans="13:21" ht="15.95" customHeight="1">
      <c r="N332" s="8">
        <v>3980</v>
      </c>
      <c r="O332" s="8" t="s">
        <v>3145</v>
      </c>
      <c r="P332" s="8" t="s">
        <v>3087</v>
      </c>
      <c r="Q332" s="8" t="s">
        <v>3146</v>
      </c>
      <c r="R332" s="8" t="s">
        <v>3437</v>
      </c>
      <c r="S332" s="8" t="s">
        <v>6547</v>
      </c>
      <c r="T332" s="6" t="s">
        <v>17</v>
      </c>
      <c r="U332" s="6" t="s">
        <v>71</v>
      </c>
    </row>
    <row r="333" spans="13:21" ht="15.95" customHeight="1">
      <c r="N333" s="8">
        <v>4020</v>
      </c>
      <c r="O333" s="8" t="s">
        <v>3511</v>
      </c>
      <c r="P333" s="8" t="s">
        <v>3512</v>
      </c>
      <c r="Q333" s="8" t="s">
        <v>3546</v>
      </c>
      <c r="S333" s="8" t="s">
        <v>6548</v>
      </c>
      <c r="T333" s="6" t="s">
        <v>22</v>
      </c>
      <c r="U333" s="6" t="s">
        <v>22</v>
      </c>
    </row>
    <row r="334" spans="13:21" ht="15.95" customHeight="1">
      <c r="N334" s="8">
        <v>4070</v>
      </c>
      <c r="O334" s="8" t="s">
        <v>3514</v>
      </c>
      <c r="P334" s="8" t="s">
        <v>2254</v>
      </c>
      <c r="Q334" s="8" t="s">
        <v>3547</v>
      </c>
      <c r="S334" s="8" t="s">
        <v>6549</v>
      </c>
      <c r="T334" s="6" t="s">
        <v>22</v>
      </c>
      <c r="U334" s="6" t="s">
        <v>22</v>
      </c>
    </row>
    <row r="335" spans="13:21" ht="15.95" customHeight="1">
      <c r="N335" s="8">
        <v>4090</v>
      </c>
      <c r="O335" s="8" t="s">
        <v>3514</v>
      </c>
      <c r="P335" s="8" t="s">
        <v>2254</v>
      </c>
      <c r="Q335" s="8" t="s">
        <v>3548</v>
      </c>
      <c r="S335" s="8" t="s">
        <v>6550</v>
      </c>
      <c r="T335" s="6" t="s">
        <v>22</v>
      </c>
      <c r="U335" s="6" t="s">
        <v>22</v>
      </c>
    </row>
    <row r="336" spans="13:21" ht="15.95" customHeight="1">
      <c r="N336" s="8">
        <v>4110</v>
      </c>
      <c r="O336" s="8" t="s">
        <v>3511</v>
      </c>
      <c r="P336" s="8" t="s">
        <v>3512</v>
      </c>
      <c r="Q336" s="8" t="s">
        <v>3546</v>
      </c>
      <c r="S336" s="8" t="s">
        <v>6551</v>
      </c>
      <c r="T336" s="6" t="s">
        <v>22</v>
      </c>
      <c r="U336" s="6" t="s">
        <v>22</v>
      </c>
    </row>
    <row r="337" spans="13:21" ht="15.95" customHeight="1">
      <c r="N337" s="8">
        <v>4160</v>
      </c>
      <c r="O337" s="8" t="s">
        <v>3514</v>
      </c>
      <c r="P337" s="8" t="s">
        <v>2254</v>
      </c>
      <c r="Q337" s="8" t="s">
        <v>3547</v>
      </c>
      <c r="S337" s="8" t="s">
        <v>6552</v>
      </c>
      <c r="T337" s="6" t="s">
        <v>22</v>
      </c>
      <c r="U337" s="6" t="s">
        <v>22</v>
      </c>
    </row>
    <row r="338" spans="13:21" ht="15.95" customHeight="1">
      <c r="N338" s="8">
        <v>4180</v>
      </c>
      <c r="O338" s="8" t="s">
        <v>3514</v>
      </c>
      <c r="P338" s="8" t="s">
        <v>2254</v>
      </c>
      <c r="Q338" s="8" t="s">
        <v>3548</v>
      </c>
      <c r="S338" s="8" t="s">
        <v>6553</v>
      </c>
      <c r="T338" s="6" t="s">
        <v>22</v>
      </c>
      <c r="U338" s="6" t="s">
        <v>22</v>
      </c>
    </row>
    <row r="339" spans="13:21" ht="15.95" customHeight="1">
      <c r="N339" s="8">
        <v>4220</v>
      </c>
      <c r="O339" s="8" t="s">
        <v>3549</v>
      </c>
      <c r="P339" s="8" t="s">
        <v>3550</v>
      </c>
      <c r="Q339" s="8" t="s">
        <v>3551</v>
      </c>
      <c r="S339" s="8" t="s">
        <v>6554</v>
      </c>
      <c r="T339" s="6" t="s">
        <v>17</v>
      </c>
      <c r="U339" s="6" t="s">
        <v>17</v>
      </c>
    </row>
    <row r="340" spans="13:21" ht="15.95" customHeight="1">
      <c r="N340" s="8">
        <v>4240</v>
      </c>
      <c r="O340" s="8" t="s">
        <v>3552</v>
      </c>
      <c r="P340" s="8" t="s">
        <v>3550</v>
      </c>
      <c r="Q340" s="8" t="s">
        <v>3553</v>
      </c>
      <c r="S340" s="8" t="s">
        <v>6555</v>
      </c>
      <c r="T340" s="6" t="s">
        <v>17</v>
      </c>
      <c r="U340" s="6" t="s">
        <v>17</v>
      </c>
    </row>
    <row r="341" spans="13:21" ht="15.95" customHeight="1">
      <c r="N341" s="8">
        <v>4260</v>
      </c>
      <c r="O341" s="8" t="s">
        <v>3554</v>
      </c>
      <c r="P341" s="8" t="s">
        <v>3550</v>
      </c>
      <c r="Q341" s="8" t="s">
        <v>3555</v>
      </c>
      <c r="S341" s="8" t="s">
        <v>6556</v>
      </c>
      <c r="T341" s="6" t="s">
        <v>17</v>
      </c>
      <c r="U341" s="6" t="s">
        <v>17</v>
      </c>
    </row>
    <row r="342" spans="13:21" ht="15.95" customHeight="1">
      <c r="N342" s="8">
        <v>4290</v>
      </c>
      <c r="O342" s="8" t="s">
        <v>3556</v>
      </c>
      <c r="P342" s="8" t="s">
        <v>3461</v>
      </c>
      <c r="Q342" s="8" t="s">
        <v>3557</v>
      </c>
      <c r="S342" s="8" t="s">
        <v>6557</v>
      </c>
      <c r="T342" s="6" t="s">
        <v>17</v>
      </c>
      <c r="U342" s="6" t="s">
        <v>17</v>
      </c>
    </row>
    <row r="343" spans="13:21" ht="15.95" customHeight="1">
      <c r="N343" s="8">
        <v>4310</v>
      </c>
      <c r="O343" s="8" t="s">
        <v>3558</v>
      </c>
      <c r="P343" s="8" t="s">
        <v>3559</v>
      </c>
      <c r="Q343" s="8" t="s">
        <v>3560</v>
      </c>
      <c r="S343" s="8" t="s">
        <v>6558</v>
      </c>
      <c r="T343" s="6" t="s">
        <v>71</v>
      </c>
      <c r="U343" s="6" t="s">
        <v>71</v>
      </c>
    </row>
    <row r="344" spans="13:21" ht="15.95" customHeight="1">
      <c r="N344" s="8">
        <v>4410</v>
      </c>
      <c r="O344" s="8" t="s">
        <v>3467</v>
      </c>
      <c r="P344" s="8" t="s">
        <v>3468</v>
      </c>
      <c r="Q344" s="8" t="s">
        <v>3561</v>
      </c>
      <c r="S344" s="8" t="s">
        <v>6559</v>
      </c>
      <c r="T344" s="6" t="s">
        <v>17</v>
      </c>
      <c r="U344" s="6" t="s">
        <v>22</v>
      </c>
    </row>
    <row r="345" spans="13:21" ht="15.95" customHeight="1">
      <c r="M345" s="8" t="s">
        <v>2173</v>
      </c>
      <c r="N345" s="8">
        <v>4480</v>
      </c>
      <c r="O345" s="8" t="s">
        <v>3514</v>
      </c>
      <c r="P345" s="8" t="s">
        <v>2254</v>
      </c>
      <c r="Q345" s="8" t="s">
        <v>3562</v>
      </c>
      <c r="S345" s="8" t="s">
        <v>6560</v>
      </c>
      <c r="T345" s="6" t="s">
        <v>22</v>
      </c>
      <c r="U345" s="6" t="s">
        <v>22</v>
      </c>
    </row>
    <row r="346" spans="13:21" ht="15.95" customHeight="1">
      <c r="N346" s="8">
        <v>3280</v>
      </c>
      <c r="O346" s="8" t="s">
        <v>3517</v>
      </c>
      <c r="P346" s="8" t="s">
        <v>3320</v>
      </c>
      <c r="Q346" s="8" t="s">
        <v>3518</v>
      </c>
      <c r="S346" s="8" t="s">
        <v>6561</v>
      </c>
      <c r="T346" s="6" t="s">
        <v>22</v>
      </c>
      <c r="U346" s="6" t="s">
        <v>71</v>
      </c>
    </row>
    <row r="347" spans="13:21" ht="15.95" customHeight="1">
      <c r="N347" s="8">
        <v>3330</v>
      </c>
      <c r="O347" s="8" t="s">
        <v>3467</v>
      </c>
      <c r="P347" s="8" t="s">
        <v>3468</v>
      </c>
      <c r="Q347" s="8" t="s">
        <v>3519</v>
      </c>
      <c r="S347" s="8" t="s">
        <v>6562</v>
      </c>
      <c r="T347" s="6" t="s">
        <v>22</v>
      </c>
      <c r="U347" s="6" t="s">
        <v>22</v>
      </c>
    </row>
    <row r="348" spans="13:21" ht="15.95" customHeight="1">
      <c r="N348" s="8">
        <v>4510</v>
      </c>
      <c r="O348" s="8" t="s">
        <v>2893</v>
      </c>
      <c r="P348" s="8" t="s">
        <v>2894</v>
      </c>
      <c r="Q348" s="8" t="s">
        <v>3563</v>
      </c>
      <c r="S348" s="8" t="s">
        <v>6563</v>
      </c>
      <c r="T348" s="6" t="s">
        <v>17</v>
      </c>
      <c r="U348" s="6" t="s">
        <v>71</v>
      </c>
    </row>
    <row r="349" spans="13:21" ht="15.95" customHeight="1">
      <c r="N349" s="8">
        <v>4520</v>
      </c>
      <c r="O349" s="8" t="s">
        <v>3511</v>
      </c>
      <c r="P349" s="8" t="s">
        <v>3512</v>
      </c>
      <c r="Q349" s="8" t="s">
        <v>3564</v>
      </c>
      <c r="S349" s="8" t="s">
        <v>6564</v>
      </c>
      <c r="T349" s="6" t="s">
        <v>22</v>
      </c>
      <c r="U349" s="6" t="s">
        <v>22</v>
      </c>
    </row>
    <row r="350" spans="13:21" ht="15.95" customHeight="1">
      <c r="N350" s="8">
        <v>4540</v>
      </c>
      <c r="O350" s="8" t="s">
        <v>3514</v>
      </c>
      <c r="P350" s="8" t="s">
        <v>2254</v>
      </c>
      <c r="Q350" s="8" t="s">
        <v>3565</v>
      </c>
      <c r="S350" s="8" t="s">
        <v>6565</v>
      </c>
      <c r="T350" s="6" t="s">
        <v>22</v>
      </c>
      <c r="U350" s="6" t="s">
        <v>22</v>
      </c>
    </row>
    <row r="351" spans="13:21" ht="15.95" customHeight="1">
      <c r="N351" s="8">
        <v>4560</v>
      </c>
      <c r="O351" s="8" t="s">
        <v>3514</v>
      </c>
      <c r="P351" s="8" t="s">
        <v>2254</v>
      </c>
      <c r="Q351" s="8" t="s">
        <v>3566</v>
      </c>
      <c r="S351" s="8" t="s">
        <v>6566</v>
      </c>
      <c r="T351" s="6" t="s">
        <v>22</v>
      </c>
      <c r="U351" s="6" t="s">
        <v>22</v>
      </c>
    </row>
  </sheetData>
  <autoFilter ref="B1:U351" xr:uid="{00000000-0001-0000-0000-000000000000}">
    <sortState xmlns:xlrd2="http://schemas.microsoft.com/office/spreadsheetml/2017/richdata2" ref="B2:U351">
      <sortCondition ref="B1:B351"/>
    </sortState>
  </autoFilter>
  <phoneticPr fontId="14"/>
  <conditionalFormatting sqref="T1:T1048576">
    <cfRule type="expression" dxfId="26" priority="2">
      <formula>$T1&lt;&gt;$U1</formula>
    </cfRule>
  </conditionalFormatting>
  <conditionalFormatting sqref="A1:A1048576">
    <cfRule type="containsErrors" dxfId="25" priority="1">
      <formula>ISERROR(A1)</formula>
    </cfRule>
  </conditionalFormatting>
  <conditionalFormatting sqref="D1:D1048576">
    <cfRule type="expression" dxfId="24" priority="190">
      <formula>#REF!="Aligned"</formula>
    </cfRule>
    <cfRule type="expression" dxfId="23" priority="191">
      <formula>AND(LEN(D1)&gt;0,$D1&lt;&gt;T1)</formula>
    </cfRule>
  </conditionalFormatting>
  <conditionalFormatting sqref="A1:V1048576">
    <cfRule type="expression" dxfId="22" priority="192">
      <formula>"ibg"=MID($C1,1,3)</formula>
    </cfRule>
    <cfRule type="expression" dxfId="21" priority="193">
      <formula>"cac"=MID($O1,1,3)</formula>
    </cfRule>
  </conditionalFormatting>
  <pageMargins left="0.75" right="0.75" top="1" bottom="1" header="0.5" footer="0.5"/>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9FA4E-DD5F-416A-836C-90A424F073A4}">
  <dimension ref="A1:K661"/>
  <sheetViews>
    <sheetView zoomScale="90" zoomScaleNormal="90" workbookViewId="0">
      <pane ySplit="1" topLeftCell="A340" activePane="bottomLeft" state="frozen"/>
      <selection pane="bottomLeft" activeCell="D368" sqref="D368"/>
    </sheetView>
  </sheetViews>
  <sheetFormatPr defaultColWidth="11.42578125" defaultRowHeight="15"/>
  <cols>
    <col min="1" max="1" width="9.42578125" style="56" customWidth="1"/>
    <col min="2" max="2" width="8.42578125" style="55" bestFit="1" customWidth="1"/>
    <col min="3" max="3" width="11.42578125" style="55"/>
    <col min="4" max="4" width="9.85546875" style="56" customWidth="1"/>
    <col min="5" max="5" width="14.85546875" style="55" customWidth="1"/>
    <col min="6" max="6" width="11.42578125" style="55"/>
    <col min="7" max="7" width="40.7109375" style="55" customWidth="1"/>
    <col min="8" max="8" width="50.7109375" style="55" customWidth="1"/>
    <col min="9" max="9" width="6.7109375" style="56" bestFit="1" customWidth="1"/>
    <col min="10" max="10" width="25" style="55" customWidth="1"/>
    <col min="11" max="11" width="83.140625" style="55" customWidth="1"/>
    <col min="12" max="16384" width="11.42578125" style="55"/>
  </cols>
  <sheetData>
    <row r="1" spans="1:11">
      <c r="B1" s="55" t="s">
        <v>5084</v>
      </c>
      <c r="C1" s="55" t="s">
        <v>5085</v>
      </c>
      <c r="D1" s="56" t="s">
        <v>6609</v>
      </c>
      <c r="E1" s="55" t="s">
        <v>5086</v>
      </c>
      <c r="F1" s="55" t="s">
        <v>5087</v>
      </c>
      <c r="G1" s="55" t="s">
        <v>5088</v>
      </c>
      <c r="H1" s="55" t="s">
        <v>5089</v>
      </c>
      <c r="I1" s="56" t="s">
        <v>5091</v>
      </c>
      <c r="J1" s="55" t="s">
        <v>5090</v>
      </c>
      <c r="K1" s="55" t="s">
        <v>5092</v>
      </c>
    </row>
    <row r="2" spans="1:11">
      <c r="B2" s="55">
        <v>1</v>
      </c>
      <c r="C2" s="55" t="str">
        <f>IF(ISNUMBER(SEARCH("Subordinate",K2)),"明細行",IF(ISNUMBER(SEARCH("LineItem",K2)),"明細文書",IF("ABIE"=F2,"","ヘッダ")))</f>
        <v>ヘッダ</v>
      </c>
      <c r="F2" s="55" t="s">
        <v>1</v>
      </c>
      <c r="G2" s="55" t="s">
        <v>1162</v>
      </c>
      <c r="H2" s="55" t="s">
        <v>5093</v>
      </c>
      <c r="I2" s="56" t="s">
        <v>3</v>
      </c>
      <c r="J2" s="55" t="s">
        <v>5094</v>
      </c>
      <c r="K2" s="55" t="s">
        <v>6358</v>
      </c>
    </row>
    <row r="3" spans="1:11">
      <c r="A3" s="56" t="str">
        <f>IF(OR(F3="ABIE",MID(F3,1,2)="AS"),"",MATCH(K3,core_japan!Q:Q,0))</f>
        <v/>
      </c>
      <c r="B3" s="55">
        <v>2</v>
      </c>
      <c r="C3" s="55" t="str">
        <f t="shared" ref="C3:C66" si="0">IF(ISNUMBER(SEARCH("Subordinate",K3)),"明細行",IF(ISNUMBER(SEARCH("LineItem",K3)),"明細文書",IF("ABIE"=F3,"","ヘッダ")))</f>
        <v>ヘッダ</v>
      </c>
      <c r="D3" s="56" t="str">
        <f>IF(LEN(K3)&gt;0,INDEX(core_japan!L:L,MATCH(sme_syntax_binding!K3,core_japan!Q:Q,0),1),"")</f>
        <v>CL1</v>
      </c>
      <c r="E3" s="55" t="s">
        <v>5</v>
      </c>
      <c r="F3" s="55" t="s">
        <v>49</v>
      </c>
      <c r="G3" s="55" t="s">
        <v>473</v>
      </c>
      <c r="H3" s="55" t="s">
        <v>474</v>
      </c>
      <c r="I3" s="56" t="s">
        <v>22</v>
      </c>
      <c r="J3" s="55" t="s">
        <v>3752</v>
      </c>
      <c r="K3" s="55" t="s">
        <v>6312</v>
      </c>
    </row>
    <row r="4" spans="1:11">
      <c r="A4" s="56" t="str">
        <f>IF(OR(F4="ABIE",MID(F4,1,2)="AS"),"",INDEX(core_japan!C:C,MATCH(K4,core_japan!Q:Q,0),1))</f>
        <v>JBT-001</v>
      </c>
      <c r="B4" s="55">
        <v>3</v>
      </c>
      <c r="C4" s="55" t="str">
        <f t="shared" si="0"/>
        <v>ヘッダ</v>
      </c>
      <c r="D4" s="56" t="str">
        <f>IF(LEN(K4)&gt;0,INDEX(core_japan!L:L,MATCH(sme_syntax_binding!K4,core_japan!Q:Q,0),1),"")</f>
        <v>ID1</v>
      </c>
      <c r="E4" s="55" t="s">
        <v>11</v>
      </c>
      <c r="F4" s="55" t="s">
        <v>12</v>
      </c>
      <c r="G4" s="55" t="s">
        <v>475</v>
      </c>
      <c r="H4" s="55" t="s">
        <v>14</v>
      </c>
      <c r="I4" s="56" t="s">
        <v>17</v>
      </c>
      <c r="J4" s="55" t="s">
        <v>5095</v>
      </c>
      <c r="K4" s="55" t="s">
        <v>6313</v>
      </c>
    </row>
    <row r="5" spans="1:11">
      <c r="A5" s="56" t="str">
        <f>IF(OR(F5="ABIE",MID(F5,1,2)="AS"),"",INDEX(core_japan!C:C,MATCH(K5,core_japan!Q:Q,0),1))</f>
        <v>JBT-002</v>
      </c>
      <c r="B5" s="55">
        <v>4</v>
      </c>
      <c r="C5" s="55" t="str">
        <f t="shared" si="0"/>
        <v>ヘッダ</v>
      </c>
      <c r="D5" s="56" t="str">
        <f>IF(LEN(K5)&gt;0,INDEX(core_japan!L:L,MATCH(sme_syntax_binding!K5,core_japan!Q:Q,0),1),"")</f>
        <v>ID2</v>
      </c>
      <c r="E5" s="55" t="s">
        <v>476</v>
      </c>
      <c r="F5" s="55" t="s">
        <v>12</v>
      </c>
      <c r="G5" s="55" t="s">
        <v>477</v>
      </c>
      <c r="H5" s="55" t="s">
        <v>478</v>
      </c>
      <c r="I5" s="56" t="s">
        <v>17</v>
      </c>
      <c r="J5" s="55" t="s">
        <v>5096</v>
      </c>
      <c r="K5" s="55" t="s">
        <v>6314</v>
      </c>
    </row>
    <row r="6" spans="1:11">
      <c r="A6" s="56" t="str">
        <f>IF(OR(F6="ABIE",MID(F6,1,2)="AS"),"",INDEX(core_japan!C:C,MATCH(K6,core_japan!Q:Q,0),1))</f>
        <v/>
      </c>
      <c r="B6" s="55">
        <v>5</v>
      </c>
      <c r="C6" s="55" t="str">
        <f t="shared" si="0"/>
        <v>ヘッダ</v>
      </c>
      <c r="D6" s="56" t="str">
        <f>IF(LEN(K6)&gt;0,INDEX(core_japan!L:L,MATCH(sme_syntax_binding!K6,core_japan!Q:Q,0),1),"")</f>
        <v>CL2</v>
      </c>
      <c r="E6" s="55" t="s">
        <v>19</v>
      </c>
      <c r="F6" s="55" t="s">
        <v>20</v>
      </c>
      <c r="G6" s="55" t="s">
        <v>479</v>
      </c>
      <c r="H6" s="55" t="s">
        <v>480</v>
      </c>
      <c r="I6" s="56" t="s">
        <v>22</v>
      </c>
      <c r="J6" s="55" t="s">
        <v>5097</v>
      </c>
      <c r="K6" s="55" t="s">
        <v>6315</v>
      </c>
    </row>
    <row r="7" spans="1:11">
      <c r="A7" s="56" t="str">
        <f>IF(OR(F7="ABIE",MID(F7,1,2)="AS"),"",INDEX(core_japan!C:C,MATCH(K7,core_japan!Q:Q,0),1))</f>
        <v/>
      </c>
      <c r="B7" s="55">
        <v>6</v>
      </c>
      <c r="C7" s="55" t="str">
        <f t="shared" si="0"/>
        <v/>
      </c>
      <c r="D7" s="56" t="str">
        <f>IF(LEN(K7)&gt;0,INDEX(core_japan!L:L,MATCH(sme_syntax_binding!K7,core_japan!Q:Q,0),1),"")</f>
        <v/>
      </c>
      <c r="E7" s="55" t="s">
        <v>37</v>
      </c>
      <c r="F7" s="55" t="s">
        <v>23</v>
      </c>
      <c r="G7" s="55" t="s">
        <v>481</v>
      </c>
      <c r="H7" s="55" t="s">
        <v>482</v>
      </c>
      <c r="I7" s="56" t="s">
        <v>5099</v>
      </c>
      <c r="J7" s="55" t="s">
        <v>5098</v>
      </c>
    </row>
    <row r="8" spans="1:11">
      <c r="A8" s="56" t="str">
        <f>IF(OR(F8="ABIE",MID(F8,1,2)="AS"),"",INDEX(core_japan!C:C,MATCH(K8,core_japan!Q:Q,0),1))</f>
        <v>JBT-003</v>
      </c>
      <c r="B8" s="55">
        <v>7</v>
      </c>
      <c r="C8" s="55" t="str">
        <f t="shared" si="0"/>
        <v>ヘッダ</v>
      </c>
      <c r="D8" s="56" t="str">
        <f>IF(LEN(K8)&gt;0,INDEX(core_japan!L:L,MATCH(sme_syntax_binding!K8,core_japan!Q:Q,0),1),"")</f>
        <v>ID3</v>
      </c>
      <c r="E8" s="55" t="s">
        <v>38</v>
      </c>
      <c r="F8" s="55" t="s">
        <v>12</v>
      </c>
      <c r="G8" s="55" t="s">
        <v>483</v>
      </c>
      <c r="H8" s="55" t="s">
        <v>5100</v>
      </c>
      <c r="I8" s="56" t="s">
        <v>22</v>
      </c>
      <c r="J8" s="55" t="s">
        <v>5101</v>
      </c>
      <c r="K8" s="55" t="s">
        <v>6316</v>
      </c>
    </row>
    <row r="9" spans="1:11">
      <c r="A9" s="56" t="str">
        <f>IF(OR(F9="ABIE",MID(F9,1,2)="AS"),"",INDEX(core_japan!C:C,MATCH(K9,core_japan!Q:Q,0),1))</f>
        <v>JBT-004</v>
      </c>
      <c r="B9" s="55">
        <v>8</v>
      </c>
      <c r="C9" s="55" t="str">
        <f t="shared" si="0"/>
        <v>ヘッダ</v>
      </c>
      <c r="D9" s="56" t="str">
        <f>IF(LEN(K9)&gt;0,INDEX(core_japan!L:L,MATCH(sme_syntax_binding!K9,core_japan!Q:Q,0),1),"")</f>
        <v>ID4</v>
      </c>
      <c r="E9" s="55" t="s">
        <v>26</v>
      </c>
      <c r="F9" s="55" t="s">
        <v>12</v>
      </c>
      <c r="G9" s="55" t="s">
        <v>485</v>
      </c>
      <c r="H9" s="55" t="s">
        <v>486</v>
      </c>
      <c r="I9" s="56" t="s">
        <v>17</v>
      </c>
      <c r="J9" s="55" t="s">
        <v>5102</v>
      </c>
      <c r="K9" s="55" t="s">
        <v>6317</v>
      </c>
    </row>
    <row r="10" spans="1:11">
      <c r="A10" s="56" t="str">
        <f>IF(OR(F10="ABIE",MID(F10,1,2)="AS"),"",INDEX(core_japan!C:C,MATCH(K10,core_japan!Q:Q,0),1))</f>
        <v/>
      </c>
      <c r="B10" s="55">
        <v>9</v>
      </c>
      <c r="C10" s="55" t="str">
        <f t="shared" si="0"/>
        <v>ヘッダ</v>
      </c>
      <c r="D10" s="56">
        <f>IF(LEN(K10)&gt;0,INDEX(core_japan!L:L,MATCH(sme_syntax_binding!K10,core_japan!Q:Q,0),1),"")</f>
        <v>0</v>
      </c>
      <c r="E10" s="55" t="s">
        <v>28</v>
      </c>
      <c r="F10" s="55" t="s">
        <v>20</v>
      </c>
      <c r="G10" s="55" t="s">
        <v>487</v>
      </c>
      <c r="H10" s="55" t="s">
        <v>488</v>
      </c>
      <c r="I10" s="56" t="s">
        <v>22</v>
      </c>
      <c r="J10" s="55" t="s">
        <v>5103</v>
      </c>
      <c r="K10" s="55" t="s">
        <v>6359</v>
      </c>
    </row>
    <row r="11" spans="1:11">
      <c r="A11" s="56" t="str">
        <f>IF(OR(F11="ABIE",MID(F11,1,2)="AS"),"",INDEX(core_japan!C:C,MATCH(K11,core_japan!Q:Q,0),1))</f>
        <v/>
      </c>
      <c r="B11" s="55">
        <v>10</v>
      </c>
      <c r="C11" s="55" t="str">
        <f t="shared" si="0"/>
        <v/>
      </c>
      <c r="D11" s="56" t="str">
        <f>IF(LEN(K11)&gt;0,INDEX(core_japan!L:L,MATCH(sme_syntax_binding!K11,core_japan!Q:Q,0),1),"")</f>
        <v/>
      </c>
      <c r="E11" s="55" t="s">
        <v>30</v>
      </c>
      <c r="F11" s="55" t="s">
        <v>23</v>
      </c>
      <c r="G11" s="55" t="s">
        <v>489</v>
      </c>
      <c r="H11" s="55" t="s">
        <v>490</v>
      </c>
      <c r="I11" s="56" t="s">
        <v>491</v>
      </c>
      <c r="J11" s="55" t="s">
        <v>5104</v>
      </c>
    </row>
    <row r="12" spans="1:11">
      <c r="A12" s="56" t="str">
        <f>IF(OR(F12="ABIE",MID(F12,1,2)="AS"),"",INDEX(core_japan!C:C,MATCH(K12,core_japan!Q:Q,0),1))</f>
        <v>JBT-005</v>
      </c>
      <c r="B12" s="55">
        <v>11</v>
      </c>
      <c r="C12" s="55" t="str">
        <f t="shared" si="0"/>
        <v>ヘッダ</v>
      </c>
      <c r="D12" s="56" t="str">
        <f>IF(LEN(K12)&gt;0,INDEX(core_japan!L:L,MATCH(sme_syntax_binding!K12,core_japan!Q:Q,0),1),"")</f>
        <v>ID5</v>
      </c>
      <c r="E12" s="55" t="s">
        <v>32</v>
      </c>
      <c r="F12" s="55" t="s">
        <v>12</v>
      </c>
      <c r="G12" s="55" t="s">
        <v>492</v>
      </c>
      <c r="H12" s="55" t="s">
        <v>493</v>
      </c>
      <c r="I12" s="56" t="s">
        <v>22</v>
      </c>
      <c r="J12" s="55" t="s">
        <v>5101</v>
      </c>
      <c r="K12" s="55" t="s">
        <v>6318</v>
      </c>
    </row>
    <row r="13" spans="1:11">
      <c r="A13" s="56" t="str">
        <f>IF(OR(F13="ABIE",MID(F13,1,2)="AS"),"",INDEX(core_japan!C:C,MATCH(K13,core_japan!Q:Q,0),1))</f>
        <v>JBT-006</v>
      </c>
      <c r="B13" s="55">
        <v>12</v>
      </c>
      <c r="C13" s="55" t="str">
        <f t="shared" si="0"/>
        <v>ヘッダ</v>
      </c>
      <c r="D13" s="56" t="str">
        <f>IF(LEN(K13)&gt;0,INDEX(core_japan!L:L,MATCH(sme_syntax_binding!K13,core_japan!Q:Q,0),1),"")</f>
        <v>ID6</v>
      </c>
      <c r="E13" s="55" t="s">
        <v>48</v>
      </c>
      <c r="F13" s="55" t="s">
        <v>12</v>
      </c>
      <c r="G13" s="55" t="s">
        <v>494</v>
      </c>
      <c r="H13" s="55" t="s">
        <v>495</v>
      </c>
      <c r="I13" s="56" t="s">
        <v>22</v>
      </c>
      <c r="J13" s="55" t="s">
        <v>5105</v>
      </c>
      <c r="K13" s="55" t="s">
        <v>6319</v>
      </c>
    </row>
    <row r="14" spans="1:11">
      <c r="A14" s="56" t="str">
        <f>IF(OR(F14="ABIE",MID(F14,1,2)="AS"),"",INDEX(core_japan!C:C,MATCH(K14,core_japan!Q:Q,0),1))</f>
        <v/>
      </c>
      <c r="B14" s="55">
        <v>13</v>
      </c>
      <c r="C14" s="55" t="str">
        <f t="shared" si="0"/>
        <v>ヘッダ</v>
      </c>
      <c r="D14" s="56" t="str">
        <f>IF(LEN(K14)&gt;0,INDEX(core_japan!L:L,MATCH(sme_syntax_binding!K14,core_japan!Q:Q,0),1),"")</f>
        <v>CL3</v>
      </c>
      <c r="E14" s="55" t="s">
        <v>496</v>
      </c>
      <c r="F14" s="55" t="s">
        <v>20</v>
      </c>
      <c r="G14" s="55" t="s">
        <v>497</v>
      </c>
      <c r="H14" s="55" t="s">
        <v>498</v>
      </c>
      <c r="I14" s="56" t="s">
        <v>17</v>
      </c>
      <c r="J14" s="55" t="s">
        <v>5106</v>
      </c>
      <c r="K14" s="55" t="s">
        <v>6320</v>
      </c>
    </row>
    <row r="15" spans="1:11">
      <c r="A15" s="56" t="str">
        <f>IF(OR(F15="ABIE",MID(F15,1,2)="AS"),"",INDEX(core_japan!C:C,MATCH(K15,core_japan!Q:Q,0),1))</f>
        <v/>
      </c>
      <c r="B15" s="55">
        <v>14</v>
      </c>
      <c r="C15" s="55" t="str">
        <f t="shared" si="0"/>
        <v/>
      </c>
      <c r="D15" s="56" t="str">
        <f>IF(LEN(K15)&gt;0,INDEX(core_japan!L:L,MATCH(sme_syntax_binding!K15,core_japan!Q:Q,0),1),"")</f>
        <v/>
      </c>
      <c r="E15" s="55" t="s">
        <v>37</v>
      </c>
      <c r="F15" s="55" t="s">
        <v>23</v>
      </c>
      <c r="G15" s="55" t="s">
        <v>499</v>
      </c>
      <c r="H15" s="55" t="s">
        <v>500</v>
      </c>
      <c r="I15" s="56" t="s">
        <v>74</v>
      </c>
      <c r="J15" s="55" t="s">
        <v>5098</v>
      </c>
    </row>
    <row r="16" spans="1:11">
      <c r="A16" s="56" t="str">
        <f>IF(OR(F16="ABIE",MID(F16,1,2)="AS"),"",INDEX(core_japan!C:C,MATCH(K16,core_japan!Q:Q,0),1))</f>
        <v>JBT-007</v>
      </c>
      <c r="B16" s="55">
        <v>15</v>
      </c>
      <c r="C16" s="55" t="str">
        <f t="shared" si="0"/>
        <v>ヘッダ</v>
      </c>
      <c r="D16" s="56" t="str">
        <f>IF(LEN(K16)&gt;0,INDEX(core_japan!L:L,MATCH(sme_syntax_binding!K16,core_japan!Q:Q,0),1),"")</f>
        <v>ID7</v>
      </c>
      <c r="E16" s="55" t="s">
        <v>38</v>
      </c>
      <c r="F16" s="55" t="s">
        <v>12</v>
      </c>
      <c r="G16" s="55" t="s">
        <v>501</v>
      </c>
      <c r="H16" s="55" t="s">
        <v>502</v>
      </c>
      <c r="I16" s="56" t="s">
        <v>17</v>
      </c>
      <c r="J16" s="55" t="s">
        <v>5101</v>
      </c>
      <c r="K16" s="55" t="s">
        <v>6321</v>
      </c>
    </row>
    <row r="17" spans="1:11">
      <c r="A17" s="56" t="str">
        <f>IF(OR(F17="ABIE",MID(F17,1,2)="AS"),"",INDEX(core_japan!C:C,MATCH(K17,core_japan!Q:Q,0),1))</f>
        <v>JBT-008</v>
      </c>
      <c r="B17" s="55">
        <v>16</v>
      </c>
      <c r="C17" s="55" t="str">
        <f t="shared" si="0"/>
        <v>ヘッダ</v>
      </c>
      <c r="D17" s="56" t="str">
        <f>IF(LEN(K17)&gt;0,INDEX(core_japan!L:L,MATCH(sme_syntax_binding!K17,core_japan!Q:Q,0),1),"")</f>
        <v>ID8</v>
      </c>
      <c r="E17" s="55" t="s">
        <v>26</v>
      </c>
      <c r="F17" s="55" t="s">
        <v>12</v>
      </c>
      <c r="G17" s="55" t="s">
        <v>503</v>
      </c>
      <c r="H17" s="55" t="s">
        <v>504</v>
      </c>
      <c r="I17" s="56" t="s">
        <v>17</v>
      </c>
      <c r="J17" s="55" t="s">
        <v>5102</v>
      </c>
      <c r="K17" s="55" t="s">
        <v>6322</v>
      </c>
    </row>
    <row r="18" spans="1:11">
      <c r="A18" s="56" t="str">
        <f>IF(OR(F18="ABIE",MID(F18,1,2)="AS"),"",INDEX(core_japan!C:C,MATCH(K18,core_japan!Q:Q,0),1))</f>
        <v/>
      </c>
      <c r="B18" s="55">
        <v>17</v>
      </c>
      <c r="C18" s="55" t="str">
        <f t="shared" si="0"/>
        <v>ヘッダ</v>
      </c>
      <c r="D18" s="56" t="str">
        <f>IF(LEN(K18)&gt;0,INDEX(core_japan!L:L,MATCH(sme_syntax_binding!K18,core_japan!Q:Q,0),1),"")</f>
        <v>CL4</v>
      </c>
      <c r="E18" s="55" t="s">
        <v>43</v>
      </c>
      <c r="F18" s="55" t="s">
        <v>20</v>
      </c>
      <c r="G18" s="55" t="s">
        <v>45</v>
      </c>
      <c r="H18" s="55" t="s">
        <v>505</v>
      </c>
      <c r="I18" s="56" t="s">
        <v>17</v>
      </c>
      <c r="J18" s="55" t="s">
        <v>5107</v>
      </c>
      <c r="K18" s="55" t="s">
        <v>6323</v>
      </c>
    </row>
    <row r="19" spans="1:11">
      <c r="A19" s="56" t="str">
        <f>IF(OR(F19="ABIE",MID(F19,1,2)="AS"),"",INDEX(core_japan!C:C,MATCH(K19,core_japan!Q:Q,0),1))</f>
        <v/>
      </c>
      <c r="B19" s="55">
        <v>18</v>
      </c>
      <c r="C19" s="55" t="str">
        <f t="shared" si="0"/>
        <v/>
      </c>
      <c r="D19" s="56" t="str">
        <f>IF(LEN(K19)&gt;0,INDEX(core_japan!L:L,MATCH(sme_syntax_binding!K19,core_japan!Q:Q,0),1),"")</f>
        <v/>
      </c>
      <c r="E19" s="55" t="s">
        <v>37</v>
      </c>
      <c r="F19" s="55" t="s">
        <v>23</v>
      </c>
      <c r="G19" s="55" t="s">
        <v>506</v>
      </c>
      <c r="H19" s="55" t="s">
        <v>507</v>
      </c>
      <c r="I19" s="56" t="s">
        <v>74</v>
      </c>
      <c r="J19" s="55" t="s">
        <v>5098</v>
      </c>
    </row>
    <row r="20" spans="1:11">
      <c r="A20" s="56" t="str">
        <f>IF(OR(F20="ABIE",MID(F20,1,2)="AS"),"",INDEX(core_japan!C:C,MATCH(K20,core_japan!Q:Q,0),1))</f>
        <v>JBT-009</v>
      </c>
      <c r="B20" s="55">
        <v>19</v>
      </c>
      <c r="C20" s="55" t="str">
        <f t="shared" si="0"/>
        <v>ヘッダ</v>
      </c>
      <c r="D20" s="56" t="str">
        <f>IF(LEN(K20)&gt;0,INDEX(core_japan!L:L,MATCH(sme_syntax_binding!K20,core_japan!Q:Q,0),1),"")</f>
        <v>ID9</v>
      </c>
      <c r="E20" s="55" t="s">
        <v>38</v>
      </c>
      <c r="F20" s="55" t="s">
        <v>12</v>
      </c>
      <c r="G20" s="55" t="s">
        <v>508</v>
      </c>
      <c r="H20" s="55" t="s">
        <v>509</v>
      </c>
      <c r="I20" s="56" t="s">
        <v>17</v>
      </c>
      <c r="J20" s="55" t="s">
        <v>5101</v>
      </c>
      <c r="K20" s="55" t="s">
        <v>6324</v>
      </c>
    </row>
    <row r="21" spans="1:11">
      <c r="A21" s="56" t="str">
        <f>IF(OR(F21="ABIE",MID(F21,1,2)="AS"),"",INDEX(core_japan!C:C,MATCH(K21,core_japan!Q:Q,0),1))</f>
        <v>JBT-010</v>
      </c>
      <c r="B21" s="55">
        <v>20</v>
      </c>
      <c r="C21" s="55" t="str">
        <f t="shared" si="0"/>
        <v>ヘッダ</v>
      </c>
      <c r="D21" s="56" t="str">
        <f>IF(LEN(K21)&gt;0,INDEX(core_japan!L:L,MATCH(sme_syntax_binding!K21,core_japan!Q:Q,0),1),"")</f>
        <v>ID10</v>
      </c>
      <c r="E21" s="55" t="s">
        <v>26</v>
      </c>
      <c r="F21" s="55" t="s">
        <v>12</v>
      </c>
      <c r="G21" s="55" t="s">
        <v>510</v>
      </c>
      <c r="H21" s="55" t="s">
        <v>511</v>
      </c>
      <c r="I21" s="56" t="s">
        <v>17</v>
      </c>
      <c r="J21" s="55" t="s">
        <v>5102</v>
      </c>
      <c r="K21" s="55" t="s">
        <v>6325</v>
      </c>
    </row>
    <row r="22" spans="1:11">
      <c r="A22" s="56" t="str">
        <f>IF(OR(F22="ABIE",MID(F22,1,2)="AS"),"",INDEX(core_japan!C:C,MATCH(K22,core_japan!Q:Q,0),1))</f>
        <v/>
      </c>
      <c r="B22" s="55">
        <v>21</v>
      </c>
      <c r="C22" s="55" t="str">
        <f t="shared" si="0"/>
        <v>ヘッダ</v>
      </c>
      <c r="D22" s="56" t="str">
        <f>IF(LEN(K22)&gt;0,INDEX(core_japan!L:L,MATCH(sme_syntax_binding!K22,core_japan!Q:Q,0),1),"")</f>
        <v>CL5</v>
      </c>
      <c r="E22" s="55" t="s">
        <v>46</v>
      </c>
      <c r="F22" s="55" t="s">
        <v>20</v>
      </c>
      <c r="G22" s="55" t="s">
        <v>512</v>
      </c>
      <c r="H22" s="55" t="s">
        <v>513</v>
      </c>
      <c r="I22" s="56" t="s">
        <v>22</v>
      </c>
      <c r="J22" s="55" t="s">
        <v>5108</v>
      </c>
      <c r="K22" s="55" t="s">
        <v>6326</v>
      </c>
    </row>
    <row r="23" spans="1:11">
      <c r="A23" s="56" t="str">
        <f>IF(OR(F23="ABIE",MID(F23,1,2)="AS"),"",INDEX(core_japan!C:C,MATCH(K23,core_japan!Q:Q,0),1))</f>
        <v/>
      </c>
      <c r="B23" s="55">
        <v>22</v>
      </c>
      <c r="C23" s="55" t="str">
        <f t="shared" si="0"/>
        <v/>
      </c>
      <c r="D23" s="56" t="str">
        <f>IF(LEN(K23)&gt;0,INDEX(core_japan!L:L,MATCH(sme_syntax_binding!K23,core_japan!Q:Q,0),1),"")</f>
        <v/>
      </c>
      <c r="E23" s="55" t="s">
        <v>37</v>
      </c>
      <c r="F23" s="55" t="s">
        <v>23</v>
      </c>
      <c r="G23" s="55" t="s">
        <v>514</v>
      </c>
      <c r="H23" s="55" t="s">
        <v>515</v>
      </c>
      <c r="I23" s="56" t="s">
        <v>74</v>
      </c>
      <c r="J23" s="55" t="s">
        <v>5098</v>
      </c>
    </row>
    <row r="24" spans="1:11">
      <c r="A24" s="56" t="str">
        <f>IF(OR(F24="ABIE",MID(F24,1,2)="AS"),"",INDEX(core_japan!C:C,MATCH(K24,core_japan!Q:Q,0),1))</f>
        <v>JBT-011</v>
      </c>
      <c r="B24" s="55">
        <v>23</v>
      </c>
      <c r="C24" s="55" t="str">
        <f t="shared" si="0"/>
        <v>ヘッダ</v>
      </c>
      <c r="D24" s="56" t="str">
        <f>IF(LEN(K24)&gt;0,INDEX(core_japan!L:L,MATCH(sme_syntax_binding!K24,core_japan!Q:Q,0),1),"")</f>
        <v>ID11</v>
      </c>
      <c r="E24" s="55" t="s">
        <v>38</v>
      </c>
      <c r="F24" s="55" t="s">
        <v>12</v>
      </c>
      <c r="G24" s="55" t="s">
        <v>516</v>
      </c>
      <c r="H24" s="55" t="s">
        <v>517</v>
      </c>
      <c r="I24" s="56" t="s">
        <v>22</v>
      </c>
      <c r="J24" s="55" t="s">
        <v>5101</v>
      </c>
      <c r="K24" s="55" t="s">
        <v>6327</v>
      </c>
    </row>
    <row r="25" spans="1:11">
      <c r="A25" s="56" t="str">
        <f>IF(OR(F25="ABIE",MID(F25,1,2)="AS"),"",INDEX(core_japan!C:C,MATCH(K25,core_japan!Q:Q,0),1))</f>
        <v>JBT-012</v>
      </c>
      <c r="B25" s="55">
        <v>24</v>
      </c>
      <c r="C25" s="55" t="str">
        <f t="shared" si="0"/>
        <v>ヘッダ</v>
      </c>
      <c r="D25" s="56" t="str">
        <f>IF(LEN(K25)&gt;0,INDEX(core_japan!L:L,MATCH(sme_syntax_binding!K25,core_japan!Q:Q,0),1),"")</f>
        <v>ID12</v>
      </c>
      <c r="E25" s="55" t="s">
        <v>26</v>
      </c>
      <c r="F25" s="55" t="s">
        <v>12</v>
      </c>
      <c r="G25" s="55" t="s">
        <v>519</v>
      </c>
      <c r="H25" s="55" t="s">
        <v>520</v>
      </c>
      <c r="I25" s="56" t="s">
        <v>17</v>
      </c>
      <c r="J25" s="55" t="s">
        <v>5102</v>
      </c>
      <c r="K25" s="55" t="s">
        <v>6328</v>
      </c>
    </row>
    <row r="26" spans="1:11">
      <c r="A26" s="56" t="str">
        <f>IF(OR(F26="ABIE",MID(F26,1,2)="AS"),"",INDEX(core_japan!C:C,MATCH(K26,core_japan!Q:Q,0),1))</f>
        <v/>
      </c>
      <c r="B26" s="55">
        <v>25</v>
      </c>
      <c r="C26" s="55" t="str">
        <f t="shared" si="0"/>
        <v>ヘッダ</v>
      </c>
      <c r="D26" s="56">
        <f>IF(LEN(K26)&gt;0,INDEX(core_japan!L:L,MATCH(sme_syntax_binding!K26,core_japan!Q:Q,0),1),"")</f>
        <v>0</v>
      </c>
      <c r="E26" s="55" t="s">
        <v>28</v>
      </c>
      <c r="F26" s="55" t="s">
        <v>20</v>
      </c>
      <c r="G26" s="55" t="s">
        <v>521</v>
      </c>
      <c r="H26" s="55" t="s">
        <v>522</v>
      </c>
      <c r="I26" s="56" t="s">
        <v>22</v>
      </c>
      <c r="J26" s="55" t="s">
        <v>5103</v>
      </c>
      <c r="K26" s="55" t="s">
        <v>6329</v>
      </c>
    </row>
    <row r="27" spans="1:11">
      <c r="A27" s="56" t="str">
        <f>IF(OR(F27="ABIE",MID(F27,1,2)="AS"),"",INDEX(core_japan!C:C,MATCH(K27,core_japan!Q:Q,0),1))</f>
        <v/>
      </c>
      <c r="B27" s="55">
        <v>26</v>
      </c>
      <c r="C27" s="55" t="str">
        <f t="shared" si="0"/>
        <v/>
      </c>
      <c r="D27" s="56" t="str">
        <f>IF(LEN(K27)&gt;0,INDEX(core_japan!L:L,MATCH(sme_syntax_binding!K27,core_japan!Q:Q,0),1),"")</f>
        <v/>
      </c>
      <c r="E27" s="55" t="s">
        <v>30</v>
      </c>
      <c r="F27" s="55" t="s">
        <v>23</v>
      </c>
      <c r="G27" s="55" t="s">
        <v>489</v>
      </c>
      <c r="H27" s="55" t="s">
        <v>490</v>
      </c>
      <c r="I27" s="56" t="s">
        <v>491</v>
      </c>
      <c r="J27" s="55" t="s">
        <v>5104</v>
      </c>
    </row>
    <row r="28" spans="1:11">
      <c r="A28" s="56" t="str">
        <f>IF(OR(F28="ABIE",MID(F28,1,2)="AS"),"",INDEX(core_japan!C:C,MATCH(K28,core_japan!Q:Q,0),1))</f>
        <v>JBT-013</v>
      </c>
      <c r="B28" s="55">
        <v>27</v>
      </c>
      <c r="C28" s="55" t="str">
        <f t="shared" si="0"/>
        <v>ヘッダ</v>
      </c>
      <c r="D28" s="56" t="str">
        <f>IF(LEN(K28)&gt;0,INDEX(core_japan!L:L,MATCH(sme_syntax_binding!K28,core_japan!Q:Q,0),1),"")</f>
        <v>ID13</v>
      </c>
      <c r="E28" s="55" t="s">
        <v>32</v>
      </c>
      <c r="F28" s="55" t="s">
        <v>12</v>
      </c>
      <c r="G28" s="55" t="s">
        <v>492</v>
      </c>
      <c r="H28" s="55" t="s">
        <v>523</v>
      </c>
      <c r="I28" s="56" t="s">
        <v>22</v>
      </c>
      <c r="J28" s="55" t="s">
        <v>5101</v>
      </c>
      <c r="K28" s="55" t="s">
        <v>6330</v>
      </c>
    </row>
    <row r="29" spans="1:11">
      <c r="A29" s="56" t="str">
        <f>IF(OR(F29="ABIE",MID(F29,1,2)="AS"),"",INDEX(core_japan!C:C,MATCH(K29,core_japan!Q:Q,0),1))</f>
        <v>JBT-014</v>
      </c>
      <c r="B29" s="55">
        <v>28</v>
      </c>
      <c r="C29" s="55" t="str">
        <f t="shared" si="0"/>
        <v>ヘッダ</v>
      </c>
      <c r="D29" s="56" t="str">
        <f>IF(LEN(K29)&gt;0,INDEX(core_japan!L:L,MATCH(sme_syntax_binding!K29,core_japan!Q:Q,0),1),"")</f>
        <v>ID14</v>
      </c>
      <c r="E29" s="55" t="s">
        <v>48</v>
      </c>
      <c r="F29" s="55" t="s">
        <v>12</v>
      </c>
      <c r="G29" s="55" t="s">
        <v>494</v>
      </c>
      <c r="H29" s="55" t="s">
        <v>524</v>
      </c>
      <c r="I29" s="56" t="s">
        <v>22</v>
      </c>
      <c r="J29" s="55" t="s">
        <v>5105</v>
      </c>
      <c r="K29" s="55" t="s">
        <v>6331</v>
      </c>
    </row>
    <row r="30" spans="1:11">
      <c r="A30" s="56" t="str">
        <f>IF(OR(F30="ABIE",MID(F30,1,2)="AS"),"",INDEX(core_japan!C:C,MATCH(K30,core_japan!Q:Q,0),1))</f>
        <v/>
      </c>
      <c r="B30" s="55">
        <v>29</v>
      </c>
      <c r="C30" s="55" t="str">
        <f t="shared" si="0"/>
        <v>ヘッダ</v>
      </c>
      <c r="D30" s="56" t="str">
        <f>IF(LEN(K30)&gt;0,INDEX(core_japan!L:L,MATCH(sme_syntax_binding!K30,core_japan!Q:Q,0),1),"")</f>
        <v>ICL1</v>
      </c>
      <c r="E30" s="55" t="s">
        <v>525</v>
      </c>
      <c r="F30" s="55" t="s">
        <v>49</v>
      </c>
      <c r="G30" s="55" t="s">
        <v>526</v>
      </c>
      <c r="H30" s="55" t="s">
        <v>527</v>
      </c>
      <c r="I30" s="56" t="s">
        <v>22</v>
      </c>
      <c r="J30" s="55" t="s">
        <v>3753</v>
      </c>
      <c r="K30" s="55" t="s">
        <v>6332</v>
      </c>
    </row>
    <row r="31" spans="1:11">
      <c r="A31" s="56" t="str">
        <f>IF(OR(F31="ABIE",MID(F31,1,2)="AS"),"",INDEX(core_japan!C:C,MATCH(K31,core_japan!Q:Q,0),1))</f>
        <v>JBT-019</v>
      </c>
      <c r="B31" s="55">
        <v>30</v>
      </c>
      <c r="C31" s="55" t="str">
        <f t="shared" si="0"/>
        <v>ヘッダ</v>
      </c>
      <c r="D31" s="56" t="str">
        <f>IF(LEN(K31)&gt;0,INDEX(core_japan!L:L,MATCH(sme_syntax_binding!K31,core_japan!Q:Q,0),1),"")</f>
        <v>IID1</v>
      </c>
      <c r="E31" s="55" t="s">
        <v>51</v>
      </c>
      <c r="F31" s="55" t="s">
        <v>12</v>
      </c>
      <c r="G31" s="55" t="s">
        <v>528</v>
      </c>
      <c r="H31" s="55" t="s">
        <v>529</v>
      </c>
      <c r="I31" s="56" t="s">
        <v>22</v>
      </c>
      <c r="J31" s="55" t="s">
        <v>5101</v>
      </c>
      <c r="K31" s="55" t="s">
        <v>6333</v>
      </c>
    </row>
    <row r="32" spans="1:11">
      <c r="A32" s="56" t="str">
        <f>IF(OR(F32="ABIE",MID(F32,1,2)="AS"),"",INDEX(core_japan!C:C,MATCH(K32,core_japan!Q:Q,0),1))</f>
        <v>JBT-020</v>
      </c>
      <c r="B32" s="55">
        <v>31</v>
      </c>
      <c r="C32" s="55" t="str">
        <f t="shared" si="0"/>
        <v>ヘッダ</v>
      </c>
      <c r="D32" s="56" t="str">
        <f>IF(LEN(K32)&gt;0,INDEX(core_japan!L:L,MATCH(sme_syntax_binding!K32,core_japan!Q:Q,0),1),"")</f>
        <v>IID2</v>
      </c>
      <c r="E32" s="55" t="s">
        <v>54</v>
      </c>
      <c r="F32" s="55" t="s">
        <v>12</v>
      </c>
      <c r="G32" s="55" t="s">
        <v>530</v>
      </c>
      <c r="H32" s="55" t="s">
        <v>531</v>
      </c>
      <c r="I32" s="56" t="s">
        <v>17</v>
      </c>
      <c r="J32" s="55" t="s">
        <v>5109</v>
      </c>
      <c r="K32" s="55" t="s">
        <v>6334</v>
      </c>
    </row>
    <row r="33" spans="1:11">
      <c r="A33" s="56" t="str">
        <f>IF(OR(F33="ABIE",MID(F33,1,2)="AS"),"",INDEX(core_japan!C:C,MATCH(K33,core_japan!Q:Q,0),1))</f>
        <v>JBT-021</v>
      </c>
      <c r="B33" s="55">
        <v>32</v>
      </c>
      <c r="C33" s="55" t="str">
        <f t="shared" si="0"/>
        <v>ヘッダ</v>
      </c>
      <c r="D33" s="56" t="str">
        <f>IF(LEN(K33)&gt;0,INDEX(core_japan!L:L,MATCH(sme_syntax_binding!K33,core_japan!Q:Q,0),1),"")</f>
        <v>IID3</v>
      </c>
      <c r="E33" s="55" t="s">
        <v>532</v>
      </c>
      <c r="F33" s="55" t="s">
        <v>12</v>
      </c>
      <c r="G33" s="55" t="s">
        <v>533</v>
      </c>
      <c r="H33" s="55" t="s">
        <v>5110</v>
      </c>
      <c r="I33" s="56" t="s">
        <v>22</v>
      </c>
      <c r="J33" s="55" t="s">
        <v>5111</v>
      </c>
      <c r="K33" s="55" t="s">
        <v>6335</v>
      </c>
    </row>
    <row r="34" spans="1:11">
      <c r="A34" s="56" t="str">
        <f>IF(OR(F34="ABIE",MID(F34,1,2)="AS"),"",INDEX(core_japan!C:C,MATCH(K34,core_japan!Q:Q,0),1))</f>
        <v>JBT-022</v>
      </c>
      <c r="B34" s="55">
        <v>33</v>
      </c>
      <c r="C34" s="55" t="str">
        <f t="shared" si="0"/>
        <v>ヘッダ</v>
      </c>
      <c r="D34" s="56" t="str">
        <f>IF(LEN(K34)&gt;0,INDEX(core_japan!L:L,MATCH(sme_syntax_binding!K34,core_japan!Q:Q,0),1),"")</f>
        <v>IID4</v>
      </c>
      <c r="E34" s="55" t="s">
        <v>61</v>
      </c>
      <c r="F34" s="55" t="s">
        <v>12</v>
      </c>
      <c r="G34" s="55" t="s">
        <v>63</v>
      </c>
      <c r="H34" s="55" t="s">
        <v>534</v>
      </c>
      <c r="I34" s="56" t="s">
        <v>22</v>
      </c>
      <c r="J34" s="55" t="s">
        <v>5105</v>
      </c>
      <c r="K34" s="55" t="s">
        <v>6336</v>
      </c>
    </row>
    <row r="35" spans="1:11">
      <c r="A35" s="56" t="str">
        <f>IF(OR(F35="ABIE",MID(F35,1,2)="AS"),"",INDEX(core_japan!C:C,MATCH(K35,core_japan!Q:Q,0),1))</f>
        <v>JBT-024</v>
      </c>
      <c r="B35" s="55">
        <v>34</v>
      </c>
      <c r="C35" s="55" t="str">
        <f t="shared" si="0"/>
        <v>ヘッダ</v>
      </c>
      <c r="D35" s="56" t="str">
        <f>IF(LEN(K35)&gt;0,INDEX(core_japan!L:L,MATCH(sme_syntax_binding!K35,core_japan!Q:Q,0),1),"")</f>
        <v>IID5</v>
      </c>
      <c r="E35" s="55" t="s">
        <v>5112</v>
      </c>
      <c r="F35" s="55" t="s">
        <v>12</v>
      </c>
      <c r="G35" s="55" t="s">
        <v>5113</v>
      </c>
      <c r="H35" s="55" t="s">
        <v>5114</v>
      </c>
      <c r="I35" s="56" t="s">
        <v>17</v>
      </c>
      <c r="J35" s="55" t="s">
        <v>5115</v>
      </c>
      <c r="K35" s="55" t="s">
        <v>6337</v>
      </c>
    </row>
    <row r="36" spans="1:11">
      <c r="A36" s="56" t="str">
        <f>IF(OR(F36="ABIE",MID(F36,1,2)="AS"),"",INDEX(core_japan!C:C,MATCH(K36,core_japan!Q:Q,0),1))</f>
        <v>JBT-025</v>
      </c>
      <c r="B36" s="55">
        <v>35</v>
      </c>
      <c r="C36" s="55" t="str">
        <f t="shared" si="0"/>
        <v>ヘッダ</v>
      </c>
      <c r="D36" s="56" t="str">
        <f>IF(LEN(K36)&gt;0,INDEX(core_japan!L:L,MATCH(sme_syntax_binding!K36,core_japan!Q:Q,0),1),"")</f>
        <v>IID6</v>
      </c>
      <c r="E36" s="55" t="s">
        <v>66</v>
      </c>
      <c r="F36" s="55" t="s">
        <v>12</v>
      </c>
      <c r="G36" s="55" t="s">
        <v>1166</v>
      </c>
      <c r="H36" s="55" t="s">
        <v>5116</v>
      </c>
      <c r="I36" s="56" t="s">
        <v>17</v>
      </c>
      <c r="J36" s="55" t="s">
        <v>5117</v>
      </c>
      <c r="K36" s="55" t="s">
        <v>6338</v>
      </c>
    </row>
    <row r="37" spans="1:11">
      <c r="A37" s="56" t="str">
        <f>IF(OR(F37="ABIE",MID(F37,1,2)="AS"),"",INDEX(core_japan!C:C,MATCH(K37,core_japan!Q:Q,0),1))</f>
        <v>JBT-026</v>
      </c>
      <c r="B37" s="55">
        <v>36</v>
      </c>
      <c r="C37" s="55" t="str">
        <f t="shared" si="0"/>
        <v>ヘッダ</v>
      </c>
      <c r="D37" s="56" t="str">
        <f>IF(LEN(K37)&gt;0,INDEX(core_japan!L:L,MATCH(sme_syntax_binding!K37,core_japan!Q:Q,0),1),"")</f>
        <v>IID7</v>
      </c>
      <c r="E37" s="55" t="s">
        <v>535</v>
      </c>
      <c r="F37" s="55" t="s">
        <v>12</v>
      </c>
      <c r="G37" s="55" t="s">
        <v>536</v>
      </c>
      <c r="H37" s="55" t="s">
        <v>5118</v>
      </c>
      <c r="I37" s="56" t="s">
        <v>22</v>
      </c>
      <c r="J37" s="55" t="s">
        <v>5119</v>
      </c>
      <c r="K37" s="55" t="s">
        <v>6339</v>
      </c>
    </row>
    <row r="38" spans="1:11">
      <c r="A38" s="56" t="str">
        <f>IF(OR(F38="ABIE",MID(F38,1,2)="AS"),"",INDEX(core_japan!C:C,MATCH(K38,core_japan!Q:Q,0),1))</f>
        <v>JBT-027</v>
      </c>
      <c r="B38" s="55">
        <v>37</v>
      </c>
      <c r="C38" s="55" t="str">
        <f t="shared" si="0"/>
        <v>ヘッダ</v>
      </c>
      <c r="D38" s="56" t="str">
        <f>IF(LEN(K38)&gt;0,INDEX(core_japan!L:L,MATCH(sme_syntax_binding!K38,core_japan!Q:Q,0),1),"")</f>
        <v>IID8</v>
      </c>
      <c r="E38" s="55" t="s">
        <v>538</v>
      </c>
      <c r="F38" s="55" t="s">
        <v>12</v>
      </c>
      <c r="G38" s="55" t="s">
        <v>68</v>
      </c>
      <c r="H38" s="55" t="s">
        <v>5120</v>
      </c>
      <c r="I38" s="56" t="s">
        <v>22</v>
      </c>
      <c r="J38" s="55" t="s">
        <v>5121</v>
      </c>
      <c r="K38" s="55" t="s">
        <v>6340</v>
      </c>
    </row>
    <row r="39" spans="1:11">
      <c r="A39" s="56" t="str">
        <f>IF(OR(F39="ABIE",MID(F39,1,2)="AS"),"",INDEX(core_japan!C:C,MATCH(K39,core_japan!Q:Q,0),1))</f>
        <v/>
      </c>
      <c r="B39" s="55">
        <v>38</v>
      </c>
      <c r="C39" s="55" t="str">
        <f t="shared" si="0"/>
        <v>ヘッダ</v>
      </c>
      <c r="D39" s="56" t="str">
        <f>IF(LEN(K39)&gt;0,INDEX(core_japan!L:L,MATCH(sme_syntax_binding!K39,core_japan!Q:Q,0),1),"")</f>
        <v>ICL2</v>
      </c>
      <c r="E39" s="55" t="s">
        <v>69</v>
      </c>
      <c r="F39" s="55" t="s">
        <v>20</v>
      </c>
      <c r="G39" s="55" t="s">
        <v>540</v>
      </c>
      <c r="H39" s="55" t="s">
        <v>541</v>
      </c>
      <c r="I39" s="56" t="s">
        <v>71</v>
      </c>
      <c r="J39" s="55" t="s">
        <v>5122</v>
      </c>
      <c r="K39" s="55" t="s">
        <v>6341</v>
      </c>
    </row>
    <row r="40" spans="1:11">
      <c r="A40" s="56" t="str">
        <f>IF(OR(F40="ABIE",MID(F40,1,2)="AS"),"",INDEX(core_japan!C:C,MATCH(K40,core_japan!Q:Q,0),1))</f>
        <v/>
      </c>
      <c r="B40" s="55">
        <v>39</v>
      </c>
      <c r="C40" s="55" t="str">
        <f t="shared" si="0"/>
        <v/>
      </c>
      <c r="D40" s="56" t="str">
        <f>IF(LEN(K40)&gt;0,INDEX(core_japan!L:L,MATCH(sme_syntax_binding!K40,core_japan!Q:Q,0),1),"")</f>
        <v/>
      </c>
      <c r="E40" s="55" t="s">
        <v>72</v>
      </c>
      <c r="F40" s="55" t="s">
        <v>23</v>
      </c>
      <c r="G40" s="55" t="s">
        <v>543</v>
      </c>
      <c r="H40" s="55" t="s">
        <v>544</v>
      </c>
      <c r="I40" s="56" t="s">
        <v>74</v>
      </c>
      <c r="J40" s="55" t="s">
        <v>5123</v>
      </c>
    </row>
    <row r="41" spans="1:11">
      <c r="A41" s="56" t="str">
        <f>IF(OR(F41="ABIE",MID(F41,1,2)="AS"),"",INDEX(core_japan!C:C,MATCH(K41,core_japan!Q:Q,0),1))</f>
        <v>JBT-029</v>
      </c>
      <c r="B41" s="55">
        <v>40</v>
      </c>
      <c r="C41" s="55" t="str">
        <f t="shared" si="0"/>
        <v>ヘッダ</v>
      </c>
      <c r="D41" s="56" t="str">
        <f>IF(LEN(K41)&gt;0,INDEX(core_japan!L:L,MATCH(sme_syntax_binding!K41,core_japan!Q:Q,0),1),"")</f>
        <v>IID9</v>
      </c>
      <c r="E41" s="55" t="s">
        <v>75</v>
      </c>
      <c r="F41" s="55" t="s">
        <v>12</v>
      </c>
      <c r="G41" s="55" t="s">
        <v>545</v>
      </c>
      <c r="H41" s="55" t="s">
        <v>546</v>
      </c>
      <c r="I41" s="56" t="s">
        <v>17</v>
      </c>
      <c r="J41" s="55" t="s">
        <v>5124</v>
      </c>
      <c r="K41" s="55" t="s">
        <v>6342</v>
      </c>
    </row>
    <row r="42" spans="1:11">
      <c r="A42" s="56" t="str">
        <f>IF(OR(F42="ABIE",MID(F42,1,2)="AS"),"",INDEX(core_japan!C:C,MATCH(K42,core_japan!Q:Q,0),1))</f>
        <v>JBT-030</v>
      </c>
      <c r="B42" s="55">
        <v>41</v>
      </c>
      <c r="C42" s="55" t="str">
        <f t="shared" si="0"/>
        <v>ヘッダ</v>
      </c>
      <c r="D42" s="56" t="str">
        <f>IF(LEN(K42)&gt;0,INDEX(core_japan!L:L,MATCH(sme_syntax_binding!K42,core_japan!Q:Q,0),1),"")</f>
        <v>IID10</v>
      </c>
      <c r="E42" s="55" t="s">
        <v>76</v>
      </c>
      <c r="F42" s="55" t="s">
        <v>12</v>
      </c>
      <c r="G42" s="55" t="s">
        <v>547</v>
      </c>
      <c r="H42" s="55" t="s">
        <v>548</v>
      </c>
      <c r="I42" s="56" t="s">
        <v>17</v>
      </c>
      <c r="J42" s="55" t="s">
        <v>5125</v>
      </c>
      <c r="K42" s="55" t="s">
        <v>6343</v>
      </c>
    </row>
    <row r="43" spans="1:11">
      <c r="A43" s="56" t="str">
        <f>IF(OR(F43="ABIE",MID(F43,1,2)="AS"),"",INDEX(core_japan!C:C,MATCH(K43,core_japan!Q:Q,0),1))</f>
        <v>JBT-031</v>
      </c>
      <c r="B43" s="55">
        <v>42</v>
      </c>
      <c r="C43" s="55" t="str">
        <f t="shared" si="0"/>
        <v>ヘッダ</v>
      </c>
      <c r="D43" s="56" t="str">
        <f>IF(LEN(K43)&gt;0,INDEX(core_japan!L:L,MATCH(sme_syntax_binding!K43,core_japan!Q:Q,0),1),"")</f>
        <v>IID11</v>
      </c>
      <c r="E43" s="55" t="s">
        <v>77</v>
      </c>
      <c r="F43" s="55" t="s">
        <v>12</v>
      </c>
      <c r="G43" s="55" t="s">
        <v>549</v>
      </c>
      <c r="H43" s="55" t="s">
        <v>550</v>
      </c>
      <c r="I43" s="56" t="s">
        <v>17</v>
      </c>
      <c r="J43" s="55" t="s">
        <v>5101</v>
      </c>
      <c r="K43" s="55" t="s">
        <v>6344</v>
      </c>
    </row>
    <row r="44" spans="1:11">
      <c r="A44" s="56" t="str">
        <f>IF(OR(F44="ABIE",MID(F44,1,2)="AS"),"",INDEX(core_japan!C:C,MATCH(K44,core_japan!Q:Q,0),1))</f>
        <v/>
      </c>
      <c r="B44" s="55">
        <v>43</v>
      </c>
      <c r="C44" s="55" t="str">
        <f t="shared" si="0"/>
        <v>ヘッダ</v>
      </c>
      <c r="D44" s="56" t="str">
        <f>IF(LEN(K44)&gt;0,INDEX(core_japan!L:L,MATCH(sme_syntax_binding!K44,core_japan!Q:Q,0),1),"")</f>
        <v>ICL3</v>
      </c>
      <c r="E44" s="55" t="s">
        <v>551</v>
      </c>
      <c r="F44" s="55" t="s">
        <v>20</v>
      </c>
      <c r="G44" s="55" t="s">
        <v>552</v>
      </c>
      <c r="H44" s="55" t="s">
        <v>553</v>
      </c>
      <c r="I44" s="56" t="s">
        <v>71</v>
      </c>
      <c r="J44" s="55" t="s">
        <v>5126</v>
      </c>
      <c r="K44" s="55" t="s">
        <v>6345</v>
      </c>
    </row>
    <row r="45" spans="1:11">
      <c r="A45" s="56" t="str">
        <f>IF(OR(F45="ABIE",MID(F45,1,2)="AS"),"",INDEX(core_japan!C:C,MATCH(K45,core_japan!Q:Q,0),1))</f>
        <v/>
      </c>
      <c r="B45" s="55">
        <v>44</v>
      </c>
      <c r="C45" s="55" t="str">
        <f t="shared" si="0"/>
        <v/>
      </c>
      <c r="D45" s="56" t="str">
        <f>IF(LEN(K45)&gt;0,INDEX(core_japan!L:L,MATCH(sme_syntax_binding!K45,core_japan!Q:Q,0),1),"")</f>
        <v/>
      </c>
      <c r="E45" s="55" t="s">
        <v>416</v>
      </c>
      <c r="F45" s="55" t="s">
        <v>23</v>
      </c>
      <c r="G45" s="55" t="s">
        <v>5127</v>
      </c>
      <c r="H45" s="55" t="s">
        <v>555</v>
      </c>
      <c r="I45" s="56" t="s">
        <v>3</v>
      </c>
      <c r="J45" s="55" t="s">
        <v>5128</v>
      </c>
    </row>
    <row r="46" spans="1:11">
      <c r="A46" s="56" t="str">
        <f>IF(OR(F46="ABIE",MID(F46,1,2)="AS"),"",INDEX(core_japan!C:C,MATCH(K46,core_japan!Q:Q,0),1))</f>
        <v>JBT-032</v>
      </c>
      <c r="B46" s="55">
        <v>45</v>
      </c>
      <c r="C46" s="55" t="str">
        <f t="shared" si="0"/>
        <v>ヘッダ</v>
      </c>
      <c r="D46" s="56" t="str">
        <f>IF(LEN(K46)&gt;0,INDEX(core_japan!L:L,MATCH(sme_syntax_binding!K46,core_japan!Q:Q,0),1),"")</f>
        <v>IID12</v>
      </c>
      <c r="E46" s="55" t="s">
        <v>80</v>
      </c>
      <c r="F46" s="55" t="s">
        <v>12</v>
      </c>
      <c r="G46" s="55" t="s">
        <v>5129</v>
      </c>
      <c r="H46" s="55" t="s">
        <v>557</v>
      </c>
      <c r="I46" s="56" t="s">
        <v>22</v>
      </c>
      <c r="J46" s="55" t="s">
        <v>5130</v>
      </c>
      <c r="K46" s="55" t="s">
        <v>6346</v>
      </c>
    </row>
    <row r="47" spans="1:11">
      <c r="A47" s="56" t="str">
        <f>IF(OR(F47="ABIE",MID(F47,1,2)="AS"),"",INDEX(core_japan!C:C,MATCH(K47,core_japan!Q:Q,0),1))</f>
        <v>JBT-033</v>
      </c>
      <c r="B47" s="55">
        <v>46</v>
      </c>
      <c r="C47" s="55" t="str">
        <f t="shared" si="0"/>
        <v>ヘッダ</v>
      </c>
      <c r="D47" s="56" t="str">
        <f>IF(LEN(K47)&gt;0,INDEX(core_japan!L:L,MATCH(sme_syntax_binding!K47,core_japan!Q:Q,0),1),"")</f>
        <v>IID13</v>
      </c>
      <c r="E47" s="55" t="s">
        <v>82</v>
      </c>
      <c r="F47" s="55" t="s">
        <v>12</v>
      </c>
      <c r="G47" s="55" t="s">
        <v>5131</v>
      </c>
      <c r="H47" s="55" t="s">
        <v>559</v>
      </c>
      <c r="I47" s="56" t="s">
        <v>17</v>
      </c>
      <c r="J47" s="55" t="s">
        <v>5105</v>
      </c>
      <c r="K47" s="55" t="s">
        <v>6347</v>
      </c>
    </row>
    <row r="48" spans="1:11">
      <c r="A48" s="56" t="str">
        <f>IF(OR(F48="ABIE",MID(F48,1,2)="AS"),"",INDEX(core_japan!C:C,MATCH(K48,core_japan!Q:Q,0),1))</f>
        <v>JBT-034</v>
      </c>
      <c r="B48" s="55">
        <v>47</v>
      </c>
      <c r="C48" s="55" t="str">
        <f t="shared" si="0"/>
        <v>ヘッダ</v>
      </c>
      <c r="D48" s="56" t="str">
        <f>IF(LEN(K48)&gt;0,INDEX(core_japan!L:L,MATCH(sme_syntax_binding!K48,core_japan!Q:Q,0),1),"")</f>
        <v>IID14</v>
      </c>
      <c r="E48" s="55" t="s">
        <v>413</v>
      </c>
      <c r="F48" s="55" t="s">
        <v>12</v>
      </c>
      <c r="G48" s="55" t="s">
        <v>5132</v>
      </c>
      <c r="H48" s="55" t="s">
        <v>5133</v>
      </c>
      <c r="I48" s="56" t="s">
        <v>22</v>
      </c>
      <c r="J48" s="55" t="s">
        <v>5134</v>
      </c>
      <c r="K48" s="55" t="s">
        <v>6348</v>
      </c>
    </row>
    <row r="49" spans="1:11">
      <c r="A49" s="56" t="str">
        <f>IF(OR(F49="ABIE",MID(F49,1,2)="AS"),"",INDEX(core_japan!C:C,MATCH(K49,core_japan!Q:Q,0),1))</f>
        <v>JBT-035</v>
      </c>
      <c r="B49" s="55">
        <v>48</v>
      </c>
      <c r="C49" s="55" t="str">
        <f t="shared" si="0"/>
        <v>ヘッダ</v>
      </c>
      <c r="D49" s="56" t="str">
        <f>IF(LEN(K49)&gt;0,INDEX(core_japan!L:L,MATCH(sme_syntax_binding!K49,core_japan!Q:Q,0),1),"")</f>
        <v>IID15</v>
      </c>
      <c r="E49" s="55" t="s">
        <v>85</v>
      </c>
      <c r="F49" s="55" t="s">
        <v>12</v>
      </c>
      <c r="G49" s="55" t="s">
        <v>5135</v>
      </c>
      <c r="H49" s="55" t="s">
        <v>1172</v>
      </c>
      <c r="I49" s="56" t="s">
        <v>17</v>
      </c>
      <c r="J49" s="55" t="s">
        <v>5136</v>
      </c>
      <c r="K49" s="55" t="s">
        <v>6349</v>
      </c>
    </row>
    <row r="50" spans="1:11">
      <c r="A50" s="56" t="str">
        <f>IF(OR(F50="ABIE",MID(F50,1,2)="AS"),"",INDEX(core_japan!C:C,MATCH(K50,core_japan!Q:Q,0),1))</f>
        <v>JBT-037</v>
      </c>
      <c r="B50" s="55">
        <v>49</v>
      </c>
      <c r="C50" s="55" t="str">
        <f t="shared" si="0"/>
        <v>ヘッダ</v>
      </c>
      <c r="D50" s="56" t="str">
        <f>IF(LEN(K50)&gt;0,INDEX(core_japan!L:L,MATCH(sme_syntax_binding!K50,core_japan!Q:Q,0),1),"")</f>
        <v>IID16</v>
      </c>
      <c r="E50" s="55" t="s">
        <v>89</v>
      </c>
      <c r="F50" s="55" t="s">
        <v>12</v>
      </c>
      <c r="G50" s="55" t="s">
        <v>5137</v>
      </c>
      <c r="H50" s="55" t="s">
        <v>563</v>
      </c>
      <c r="I50" s="56" t="s">
        <v>22</v>
      </c>
      <c r="J50" s="55" t="s">
        <v>5111</v>
      </c>
      <c r="K50" s="55" t="s">
        <v>6351</v>
      </c>
    </row>
    <row r="51" spans="1:11">
      <c r="A51" s="56" t="str">
        <f>IF(OR(F51="ABIE",MID(F51,1,2)="AS"),"",INDEX(core_japan!C:C,MATCH(K51,core_japan!Q:Q,0),1))</f>
        <v>JBT-038</v>
      </c>
      <c r="B51" s="55">
        <v>50</v>
      </c>
      <c r="C51" s="55" t="str">
        <f t="shared" si="0"/>
        <v>ヘッダ</v>
      </c>
      <c r="D51" s="56" t="str">
        <f>IF(LEN(K51)&gt;0,INDEX(core_japan!L:L,MATCH(sme_syntax_binding!K51,core_japan!Q:Q,0),1),"")</f>
        <v>IID17</v>
      </c>
      <c r="E51" s="55" t="s">
        <v>92</v>
      </c>
      <c r="F51" s="55" t="s">
        <v>12</v>
      </c>
      <c r="G51" s="55" t="s">
        <v>5138</v>
      </c>
      <c r="H51" s="55" t="s">
        <v>5139</v>
      </c>
      <c r="I51" s="56" t="s">
        <v>17</v>
      </c>
      <c r="J51" s="55" t="s">
        <v>5140</v>
      </c>
      <c r="K51" s="55" t="s">
        <v>6352</v>
      </c>
    </row>
    <row r="52" spans="1:11">
      <c r="A52" s="56" t="str">
        <f>IF(OR(F52="ABIE",MID(F52,1,2)="AS"),"",INDEX(core_japan!C:C,MATCH(K52,core_japan!Q:Q,0),1))</f>
        <v>JBT-039</v>
      </c>
      <c r="B52" s="55">
        <v>51</v>
      </c>
      <c r="C52" s="55" t="str">
        <f t="shared" si="0"/>
        <v>ヘッダ</v>
      </c>
      <c r="D52" s="56" t="str">
        <f>IF(LEN(K52)&gt;0,INDEX(core_japan!L:L,MATCH(sme_syntax_binding!K52,core_japan!Q:Q,0),1),"")</f>
        <v>IID18</v>
      </c>
      <c r="E52" s="55" t="s">
        <v>96</v>
      </c>
      <c r="F52" s="55" t="s">
        <v>12</v>
      </c>
      <c r="G52" s="55" t="s">
        <v>5141</v>
      </c>
      <c r="H52" s="55" t="s">
        <v>565</v>
      </c>
      <c r="I52" s="56" t="s">
        <v>17</v>
      </c>
      <c r="J52" s="55" t="s">
        <v>5121</v>
      </c>
      <c r="K52" s="55" t="s">
        <v>6353</v>
      </c>
    </row>
    <row r="53" spans="1:11">
      <c r="A53" s="56" t="str">
        <f>IF(OR(F53="ABIE",MID(F53,1,2)="AS"),"",INDEX(core_japan!C:C,MATCH(K53,core_japan!Q:Q,0),1))</f>
        <v/>
      </c>
      <c r="B53" s="55">
        <v>52</v>
      </c>
      <c r="C53" s="55" t="str">
        <f t="shared" si="0"/>
        <v>ヘッダ</v>
      </c>
      <c r="D53" s="56" t="str">
        <f>IF(LEN(K53)&gt;0,INDEX(core_japan!L:L,MATCH(sme_syntax_binding!K53,core_japan!Q:Q,0),1),"")</f>
        <v>ICL4</v>
      </c>
      <c r="E53" s="55" t="s">
        <v>5142</v>
      </c>
      <c r="F53" s="55" t="s">
        <v>20</v>
      </c>
      <c r="G53" s="55" t="s">
        <v>566</v>
      </c>
      <c r="H53" s="55" t="s">
        <v>567</v>
      </c>
      <c r="I53" s="56" t="s">
        <v>71</v>
      </c>
      <c r="J53" s="55" t="s">
        <v>5143</v>
      </c>
      <c r="K53" s="55" t="s">
        <v>6360</v>
      </c>
    </row>
    <row r="54" spans="1:11">
      <c r="A54" s="56" t="str">
        <f>IF(OR(F54="ABIE",MID(F54,1,2)="AS"),"",INDEX(core_japan!C:C,MATCH(K54,core_japan!Q:Q,0),1))</f>
        <v/>
      </c>
      <c r="B54" s="55">
        <v>53</v>
      </c>
      <c r="C54" s="55" t="str">
        <f t="shared" si="0"/>
        <v/>
      </c>
      <c r="D54" s="56" t="str">
        <f>IF(LEN(K54)&gt;0,INDEX(core_japan!L:L,MATCH(sme_syntax_binding!K54,core_japan!Q:Q,0),1),"")</f>
        <v/>
      </c>
      <c r="E54" s="55" t="s">
        <v>98</v>
      </c>
      <c r="F54" s="55" t="s">
        <v>23</v>
      </c>
      <c r="G54" s="55" t="s">
        <v>568</v>
      </c>
      <c r="H54" s="55" t="s">
        <v>569</v>
      </c>
      <c r="I54" s="56" t="s">
        <v>3</v>
      </c>
      <c r="J54" s="55" t="s">
        <v>5144</v>
      </c>
    </row>
    <row r="55" spans="1:11">
      <c r="A55" s="56" t="str">
        <f>IF(OR(F55="ABIE",MID(F55,1,2)="AS"),"",INDEX(core_japan!C:C,MATCH(K55,core_japan!Q:Q,0),1))</f>
        <v>JBT-041</v>
      </c>
      <c r="B55" s="55">
        <v>54</v>
      </c>
      <c r="C55" s="55" t="str">
        <f t="shared" si="0"/>
        <v>ヘッダ</v>
      </c>
      <c r="D55" s="56" t="str">
        <f>IF(LEN(K55)&gt;0,INDEX(core_japan!L:L,MATCH(sme_syntax_binding!K55,core_japan!Q:Q,0),1),"")</f>
        <v>IID19</v>
      </c>
      <c r="E55" s="55" t="s">
        <v>100</v>
      </c>
      <c r="F55" s="55" t="s">
        <v>12</v>
      </c>
      <c r="G55" s="55" t="s">
        <v>570</v>
      </c>
      <c r="H55" s="55" t="s">
        <v>571</v>
      </c>
      <c r="I55" s="56" t="s">
        <v>17</v>
      </c>
      <c r="J55" s="55" t="s">
        <v>5101</v>
      </c>
      <c r="K55" s="55" t="s">
        <v>6354</v>
      </c>
    </row>
    <row r="56" spans="1:11">
      <c r="A56" s="56" t="str">
        <f>IF(OR(F56="ABIE",MID(F56,1,2)="AS"),"",INDEX(core_japan!C:C,MATCH(K56,core_japan!Q:Q,0),1))</f>
        <v>JBT-043</v>
      </c>
      <c r="B56" s="55">
        <v>55</v>
      </c>
      <c r="C56" s="55" t="str">
        <f t="shared" si="0"/>
        <v>ヘッダ</v>
      </c>
      <c r="D56" s="56" t="str">
        <f>IF(LEN(K56)&gt;0,INDEX(core_japan!L:L,MATCH(sme_syntax_binding!K56,core_japan!Q:Q,0),1),"")</f>
        <v>IID20</v>
      </c>
      <c r="E56" s="55" t="s">
        <v>102</v>
      </c>
      <c r="F56" s="55" t="s">
        <v>12</v>
      </c>
      <c r="G56" s="55" t="s">
        <v>572</v>
      </c>
      <c r="H56" s="55" t="s">
        <v>573</v>
      </c>
      <c r="I56" s="56" t="s">
        <v>17</v>
      </c>
      <c r="J56" s="55" t="s">
        <v>5145</v>
      </c>
      <c r="K56" s="55" t="s">
        <v>6355</v>
      </c>
    </row>
    <row r="57" spans="1:11">
      <c r="A57" s="56" t="str">
        <f>IF(OR(F57="ABIE",MID(F57,1,2)="AS"),"",INDEX(core_japan!C:C,MATCH(K57,core_japan!Q:Q,0),1))</f>
        <v>JBT-044</v>
      </c>
      <c r="B57" s="55">
        <v>56</v>
      </c>
      <c r="C57" s="55" t="str">
        <f t="shared" si="0"/>
        <v>ヘッダ</v>
      </c>
      <c r="D57" s="56" t="str">
        <f>IF(LEN(K57)&gt;0,INDEX(core_japan!L:L,MATCH(sme_syntax_binding!K57,core_japan!Q:Q,0),1),"")</f>
        <v>IID21</v>
      </c>
      <c r="E57" s="55" t="s">
        <v>104</v>
      </c>
      <c r="F57" s="55" t="s">
        <v>12</v>
      </c>
      <c r="G57" s="55" t="s">
        <v>574</v>
      </c>
      <c r="H57" s="55" t="s">
        <v>5146</v>
      </c>
      <c r="I57" s="56" t="s">
        <v>17</v>
      </c>
      <c r="J57" s="55" t="s">
        <v>5147</v>
      </c>
      <c r="K57" s="55" t="s">
        <v>6356</v>
      </c>
    </row>
    <row r="58" spans="1:11">
      <c r="A58" s="56" t="str">
        <f>IF(OR(F58="ABIE",MID(F58,1,2)="AS"),"",INDEX(core_japan!C:C,MATCH(K58,core_japan!Q:Q,0),1))</f>
        <v>JBT-042</v>
      </c>
      <c r="B58" s="55">
        <v>57</v>
      </c>
      <c r="C58" s="55" t="str">
        <f t="shared" si="0"/>
        <v>ヘッダ</v>
      </c>
      <c r="D58" s="56" t="str">
        <f>IF(LEN(K58)&gt;0,INDEX(core_japan!L:L,MATCH(sme_syntax_binding!K58,core_japan!Q:Q,0),1),"")</f>
        <v>IID22</v>
      </c>
      <c r="E58" s="55" t="s">
        <v>106</v>
      </c>
      <c r="F58" s="55" t="s">
        <v>12</v>
      </c>
      <c r="G58" s="55" t="s">
        <v>576</v>
      </c>
      <c r="H58" s="55" t="s">
        <v>576</v>
      </c>
      <c r="I58" s="56" t="s">
        <v>22</v>
      </c>
      <c r="J58" s="55" t="s">
        <v>5148</v>
      </c>
      <c r="K58" s="55" t="s">
        <v>6357</v>
      </c>
    </row>
    <row r="59" spans="1:11">
      <c r="A59" s="56" t="str">
        <f>IF(OR(F59="ABIE",MID(F59,1,2)="AS"),"",INDEX(core_japan!C:C,MATCH(K59,core_japan!Q:Q,0),1))</f>
        <v>JBT-045</v>
      </c>
      <c r="B59" s="55">
        <v>58</v>
      </c>
      <c r="C59" s="55" t="str">
        <f t="shared" si="0"/>
        <v>ヘッダ</v>
      </c>
      <c r="D59" s="56" t="str">
        <f>IF(LEN(K59)&gt;0,INDEX(core_japan!L:L,MATCH(sme_syntax_binding!K59,core_japan!Q:Q,0),1),"")</f>
        <v>IID23</v>
      </c>
      <c r="E59" s="55" t="s">
        <v>108</v>
      </c>
      <c r="F59" s="55" t="s">
        <v>12</v>
      </c>
      <c r="G59" s="55" t="s">
        <v>579</v>
      </c>
      <c r="H59" s="55" t="s">
        <v>579</v>
      </c>
      <c r="I59" s="56" t="s">
        <v>17</v>
      </c>
      <c r="J59" s="55" t="s">
        <v>5149</v>
      </c>
      <c r="K59" s="55" t="s">
        <v>6311</v>
      </c>
    </row>
    <row r="60" spans="1:11">
      <c r="A60" s="56" t="str">
        <f>IF(OR(F60="ABIE",MID(F60,1,2)="AS"),"",INDEX(core_japan!C:C,MATCH(K60,core_japan!Q:Q,0),1))</f>
        <v/>
      </c>
      <c r="B60" s="55">
        <v>59</v>
      </c>
      <c r="C60" s="55" t="str">
        <f t="shared" si="0"/>
        <v>ヘッダ</v>
      </c>
      <c r="D60" s="56" t="e">
        <f>IF(LEN(K60)&gt;0,INDEX(core_japan!L:L,MATCH(sme_syntax_binding!K60,core_japan!Q:Q,0),1),"")</f>
        <v>#N/A</v>
      </c>
      <c r="E60" s="55" t="s">
        <v>580</v>
      </c>
      <c r="F60" s="55" t="s">
        <v>49</v>
      </c>
      <c r="G60" s="55" t="s">
        <v>581</v>
      </c>
      <c r="H60" s="55" t="s">
        <v>111</v>
      </c>
      <c r="I60" s="56" t="s">
        <v>22</v>
      </c>
      <c r="J60" s="55" t="s">
        <v>5150</v>
      </c>
      <c r="K60" s="55" t="s">
        <v>5864</v>
      </c>
    </row>
    <row r="61" spans="1:11">
      <c r="A61" s="56" t="str">
        <f>IF(OR(F61="ABIE",MID(F61,1,2)="AS"),"",INDEX(core_japan!C:C,MATCH(K61,core_japan!Q:Q,0),1))</f>
        <v/>
      </c>
      <c r="B61" s="55">
        <v>60</v>
      </c>
      <c r="C61" s="55" t="str">
        <f t="shared" si="0"/>
        <v>ヘッダ</v>
      </c>
      <c r="D61" s="56" t="e">
        <f>IF(LEN(K61)&gt;0,INDEX(core_japan!L:L,MATCH(sme_syntax_binding!K61,core_japan!Q:Q,0),1),"")</f>
        <v>#N/A</v>
      </c>
      <c r="E61" s="55" t="s">
        <v>112</v>
      </c>
      <c r="F61" s="55" t="s">
        <v>20</v>
      </c>
      <c r="G61" s="55" t="s">
        <v>114</v>
      </c>
      <c r="H61" s="55" t="s">
        <v>582</v>
      </c>
      <c r="I61" s="56" t="s">
        <v>22</v>
      </c>
      <c r="J61" s="55" t="s">
        <v>5151</v>
      </c>
      <c r="K61" s="55" t="s">
        <v>5865</v>
      </c>
    </row>
    <row r="62" spans="1:11">
      <c r="A62" s="56" t="str">
        <f>IF(OR(F62="ABIE",MID(F62,1,2)="AS"),"",INDEX(core_japan!C:C,MATCH(K62,core_japan!Q:Q,0),1))</f>
        <v/>
      </c>
      <c r="B62" s="55">
        <v>61</v>
      </c>
      <c r="C62" s="55" t="str">
        <f t="shared" si="0"/>
        <v/>
      </c>
      <c r="D62" s="56" t="str">
        <f>IF(LEN(K62)&gt;0,INDEX(core_japan!L:L,MATCH(sme_syntax_binding!K62,core_japan!Q:Q,0),1),"")</f>
        <v/>
      </c>
      <c r="E62" s="55" t="s">
        <v>115</v>
      </c>
      <c r="F62" s="55" t="s">
        <v>23</v>
      </c>
      <c r="G62" s="55" t="s">
        <v>583</v>
      </c>
      <c r="H62" s="55" t="s">
        <v>584</v>
      </c>
      <c r="I62" s="56" t="s">
        <v>3</v>
      </c>
      <c r="J62" s="55" t="s">
        <v>5152</v>
      </c>
    </row>
    <row r="63" spans="1:11">
      <c r="A63" s="56" t="str">
        <f>IF(OR(F63="ABIE",MID(F63,1,2)="AS"),"",INDEX(core_japan!C:C,MATCH(K63,core_japan!Q:Q,0),1))</f>
        <v/>
      </c>
      <c r="B63" s="55">
        <v>62</v>
      </c>
      <c r="C63" s="55" t="str">
        <f t="shared" si="0"/>
        <v>ヘッダ</v>
      </c>
      <c r="D63" s="56" t="str">
        <f>IF(LEN(K63)&gt;0,INDEX(core_japan!L:L,MATCH(sme_syntax_binding!K63,core_japan!Q:Q,0),1),"")</f>
        <v>ICL5</v>
      </c>
      <c r="E63" s="55" t="s">
        <v>117</v>
      </c>
      <c r="F63" s="55" t="s">
        <v>20</v>
      </c>
      <c r="G63" s="55" t="s">
        <v>119</v>
      </c>
      <c r="H63" s="55" t="s">
        <v>585</v>
      </c>
      <c r="I63" s="56" t="s">
        <v>22</v>
      </c>
      <c r="J63" s="55" t="s">
        <v>5153</v>
      </c>
      <c r="K63" s="55" t="s">
        <v>5866</v>
      </c>
    </row>
    <row r="64" spans="1:11">
      <c r="A64" s="56" t="str">
        <f>IF(OR(F64="ABIE",MID(F64,1,2)="AS"),"",INDEX(core_japan!C:C,MATCH(K64,core_japan!Q:Q,0),1))</f>
        <v/>
      </c>
      <c r="B64" s="55">
        <v>63</v>
      </c>
      <c r="C64" s="55" t="str">
        <f t="shared" si="0"/>
        <v/>
      </c>
      <c r="D64" s="56" t="str">
        <f>IF(LEN(K64)&gt;0,INDEX(core_japan!L:L,MATCH(sme_syntax_binding!K64,core_japan!Q:Q,0),1),"")</f>
        <v/>
      </c>
      <c r="E64" s="55" t="s">
        <v>120</v>
      </c>
      <c r="F64" s="55" t="s">
        <v>23</v>
      </c>
      <c r="G64" s="55" t="s">
        <v>122</v>
      </c>
      <c r="H64" s="55" t="s">
        <v>586</v>
      </c>
      <c r="I64" s="56" t="s">
        <v>3</v>
      </c>
      <c r="J64" s="55" t="s">
        <v>5154</v>
      </c>
    </row>
    <row r="65" spans="1:11">
      <c r="A65" s="56" t="str">
        <f>IF(OR(F65="ABIE",MID(F65,1,2)="AS"),"",INDEX(core_japan!C:C,MATCH(K65,core_japan!Q:Q,0),1))</f>
        <v>JBT-046</v>
      </c>
      <c r="B65" s="55">
        <v>64</v>
      </c>
      <c r="C65" s="55" t="str">
        <f t="shared" si="0"/>
        <v>ヘッダ</v>
      </c>
      <c r="D65" s="56" t="str">
        <f>IF(LEN(K65)&gt;0,INDEX(core_japan!L:L,MATCH(sme_syntax_binding!K65,core_japan!Q:Q,0),1),"")</f>
        <v>IID24</v>
      </c>
      <c r="E65" s="55" t="s">
        <v>123</v>
      </c>
      <c r="F65" s="55" t="s">
        <v>12</v>
      </c>
      <c r="G65" s="55" t="s">
        <v>5155</v>
      </c>
      <c r="H65" s="55" t="s">
        <v>5156</v>
      </c>
      <c r="I65" s="56" t="s">
        <v>22</v>
      </c>
      <c r="J65" s="55" t="s">
        <v>5101</v>
      </c>
      <c r="K65" s="55" t="s">
        <v>5867</v>
      </c>
    </row>
    <row r="66" spans="1:11">
      <c r="A66" s="56" t="str">
        <f>IF(OR(F66="ABIE",MID(F66,1,2)="AS"),"",INDEX(core_japan!C:C,MATCH(K66,core_japan!Q:Q,0),1))</f>
        <v>JBT-047</v>
      </c>
      <c r="B66" s="55">
        <v>65</v>
      </c>
      <c r="C66" s="55" t="str">
        <f t="shared" si="0"/>
        <v>ヘッダ</v>
      </c>
      <c r="D66" s="56" t="str">
        <f>IF(LEN(K66)&gt;0,INDEX(core_japan!L:L,MATCH(sme_syntax_binding!K66,core_japan!Q:Q,0),1),"")</f>
        <v>IID25</v>
      </c>
      <c r="E66" s="55" t="s">
        <v>126</v>
      </c>
      <c r="F66" s="55" t="s">
        <v>12</v>
      </c>
      <c r="G66" s="55" t="s">
        <v>5157</v>
      </c>
      <c r="H66" s="55" t="s">
        <v>5158</v>
      </c>
      <c r="I66" s="56" t="s">
        <v>17</v>
      </c>
      <c r="J66" s="55" t="s">
        <v>5159</v>
      </c>
      <c r="K66" s="55" t="s">
        <v>5868</v>
      </c>
    </row>
    <row r="67" spans="1:11">
      <c r="A67" s="56" t="str">
        <f>IF(OR(F67="ABIE",MID(F67,1,2)="AS"),"",INDEX(core_japan!C:C,MATCH(K67,core_japan!Q:Q,0),1))</f>
        <v>JBT-048</v>
      </c>
      <c r="B67" s="55">
        <v>66</v>
      </c>
      <c r="C67" s="55" t="str">
        <f t="shared" ref="C67:C130" si="1">IF(ISNUMBER(SEARCH("Subordinate",K67)),"明細行",IF(ISNUMBER(SEARCH("LineItem",K67)),"明細文書",IF("ABIE"=F67,"","ヘッダ")))</f>
        <v>ヘッダ</v>
      </c>
      <c r="D67" s="56" t="str">
        <f>IF(LEN(K67)&gt;0,INDEX(core_japan!L:L,MATCH(sme_syntax_binding!K67,core_japan!Q:Q,0),1),"")</f>
        <v>IID26</v>
      </c>
      <c r="E67" s="55" t="s">
        <v>129</v>
      </c>
      <c r="F67" s="55" t="s">
        <v>12</v>
      </c>
      <c r="G67" s="55" t="s">
        <v>592</v>
      </c>
      <c r="H67" s="55" t="s">
        <v>593</v>
      </c>
      <c r="I67" s="56" t="s">
        <v>22</v>
      </c>
      <c r="J67" s="55" t="s">
        <v>5109</v>
      </c>
      <c r="K67" s="55" t="s">
        <v>5869</v>
      </c>
    </row>
    <row r="68" spans="1:11">
      <c r="A68" s="56" t="str">
        <f>IF(OR(F68="ABIE",MID(F68,1,2)="AS"),"",INDEX(core_japan!C:C,MATCH(K68,core_japan!Q:Q,0),1))</f>
        <v>JBT-050</v>
      </c>
      <c r="B68" s="55">
        <v>67</v>
      </c>
      <c r="C68" s="55" t="str">
        <f t="shared" si="1"/>
        <v>ヘッダ</v>
      </c>
      <c r="D68" s="56" t="str">
        <f>IF(LEN(K68)&gt;0,INDEX(core_japan!L:L,MATCH(sme_syntax_binding!K68,core_japan!Q:Q,0),1),"")</f>
        <v>IID27</v>
      </c>
      <c r="E68" s="55" t="s">
        <v>594</v>
      </c>
      <c r="F68" s="55" t="s">
        <v>12</v>
      </c>
      <c r="G68" s="55" t="s">
        <v>595</v>
      </c>
      <c r="H68" s="55" t="s">
        <v>5160</v>
      </c>
      <c r="I68" s="56" t="s">
        <v>22</v>
      </c>
      <c r="J68" s="55" t="s">
        <v>5161</v>
      </c>
      <c r="K68" s="55" t="s">
        <v>5870</v>
      </c>
    </row>
    <row r="69" spans="1:11">
      <c r="A69" s="56" t="str">
        <f>IF(OR(F69="ABIE",MID(F69,1,2)="AS"),"",INDEX(core_japan!C:C,MATCH(K69,core_japan!Q:Q,0),1))</f>
        <v>JBT-051</v>
      </c>
      <c r="B69" s="55">
        <v>68</v>
      </c>
      <c r="C69" s="55" t="str">
        <f t="shared" si="1"/>
        <v>ヘッダ</v>
      </c>
      <c r="D69" s="56" t="str">
        <f>IF(LEN(K69)&gt;0,INDEX(core_japan!L:L,MATCH(sme_syntax_binding!K69,core_japan!Q:Q,0),1),"")</f>
        <v>IID28</v>
      </c>
      <c r="E69" s="55" t="s">
        <v>5162</v>
      </c>
      <c r="F69" s="55" t="s">
        <v>12</v>
      </c>
      <c r="G69" s="55" t="s">
        <v>5163</v>
      </c>
      <c r="H69" s="55" t="s">
        <v>5164</v>
      </c>
      <c r="I69" s="56" t="s">
        <v>22</v>
      </c>
      <c r="J69" s="55" t="s">
        <v>5111</v>
      </c>
      <c r="K69" s="55" t="s">
        <v>5871</v>
      </c>
    </row>
    <row r="70" spans="1:11">
      <c r="A70" s="56" t="str">
        <f>IF(OR(F70="ABIE",MID(F70,1,2)="AS"),"",INDEX(core_japan!C:C,MATCH(K70,core_japan!Q:Q,0),1))</f>
        <v/>
      </c>
      <c r="B70" s="55">
        <v>69</v>
      </c>
      <c r="C70" s="55" t="str">
        <f t="shared" si="1"/>
        <v>ヘッダ</v>
      </c>
      <c r="D70" s="56" t="str">
        <f>IF(LEN(K70)&gt;0,INDEX(core_japan!L:L,MATCH(sme_syntax_binding!K70,core_japan!Q:Q,0),1),"")</f>
        <v>ICL6</v>
      </c>
      <c r="E70" s="55" t="s">
        <v>131</v>
      </c>
      <c r="F70" s="55" t="s">
        <v>20</v>
      </c>
      <c r="G70" s="55" t="s">
        <v>598</v>
      </c>
      <c r="H70" s="55" t="s">
        <v>133</v>
      </c>
      <c r="I70" s="56" t="s">
        <v>17</v>
      </c>
      <c r="J70" s="55" t="s">
        <v>5165</v>
      </c>
      <c r="K70" s="55" t="s">
        <v>5872</v>
      </c>
    </row>
    <row r="71" spans="1:11">
      <c r="A71" s="56" t="str">
        <f>IF(OR(F71="ABIE",MID(F71,1,2)="AS"),"",INDEX(core_japan!C:C,MATCH(K71,core_japan!Q:Q,0),1))</f>
        <v/>
      </c>
      <c r="B71" s="55">
        <v>70</v>
      </c>
      <c r="C71" s="55" t="str">
        <f t="shared" si="1"/>
        <v/>
      </c>
      <c r="D71" s="56" t="str">
        <f>IF(LEN(K71)&gt;0,INDEX(core_japan!L:L,MATCH(sme_syntax_binding!K71,core_japan!Q:Q,0),1),"")</f>
        <v/>
      </c>
      <c r="E71" s="55" t="s">
        <v>134</v>
      </c>
      <c r="F71" s="55" t="s">
        <v>23</v>
      </c>
      <c r="G71" s="55" t="s">
        <v>599</v>
      </c>
      <c r="H71" s="55" t="s">
        <v>600</v>
      </c>
      <c r="I71" s="56" t="s">
        <v>3</v>
      </c>
      <c r="J71" s="55" t="s">
        <v>5166</v>
      </c>
    </row>
    <row r="72" spans="1:11">
      <c r="A72" s="56" t="str">
        <f>IF(OR(F72="ABIE",MID(F72,1,2)="AS"),"",INDEX(core_japan!C:C,MATCH(K72,core_japan!Q:Q,0),1))</f>
        <v>JBT-054</v>
      </c>
      <c r="B72" s="55">
        <v>71</v>
      </c>
      <c r="C72" s="55" t="str">
        <f t="shared" si="1"/>
        <v>ヘッダ</v>
      </c>
      <c r="D72" s="56" t="str">
        <f>IF(LEN(K72)&gt;0,INDEX(core_japan!L:L,MATCH(sme_syntax_binding!K72,core_japan!Q:Q,0),1),"")</f>
        <v>IID29</v>
      </c>
      <c r="E72" s="55" t="s">
        <v>136</v>
      </c>
      <c r="F72" s="55" t="s">
        <v>12</v>
      </c>
      <c r="G72" s="55" t="s">
        <v>5167</v>
      </c>
      <c r="H72" s="55" t="s">
        <v>5168</v>
      </c>
      <c r="I72" s="56" t="s">
        <v>17</v>
      </c>
      <c r="J72" s="55" t="s">
        <v>5101</v>
      </c>
      <c r="K72" s="55" t="s">
        <v>5873</v>
      </c>
    </row>
    <row r="73" spans="1:11">
      <c r="A73" s="56" t="str">
        <f>IF(OR(F73="ABIE",MID(F73,1,2)="AS"),"",INDEX(core_japan!C:C,MATCH(K73,core_japan!Q:Q,0),1))</f>
        <v>JBT-055</v>
      </c>
      <c r="B73" s="55">
        <v>72</v>
      </c>
      <c r="C73" s="55" t="str">
        <f t="shared" si="1"/>
        <v>ヘッダ</v>
      </c>
      <c r="D73" s="56" t="str">
        <f>IF(LEN(K73)&gt;0,INDEX(core_japan!L:L,MATCH(sme_syntax_binding!K73,core_japan!Q:Q,0),1),"")</f>
        <v>IID30</v>
      </c>
      <c r="E73" s="55" t="s">
        <v>138</v>
      </c>
      <c r="F73" s="55" t="s">
        <v>12</v>
      </c>
      <c r="G73" s="55" t="s">
        <v>603</v>
      </c>
      <c r="H73" s="55" t="s">
        <v>604</v>
      </c>
      <c r="I73" s="56" t="s">
        <v>17</v>
      </c>
      <c r="J73" s="55" t="s">
        <v>5169</v>
      </c>
      <c r="K73" s="55" t="s">
        <v>5874</v>
      </c>
    </row>
    <row r="74" spans="1:11">
      <c r="A74" s="56" t="str">
        <f>IF(OR(F74="ABIE",MID(F74,1,2)="AS"),"",INDEX(core_japan!C:C,MATCH(K74,core_japan!Q:Q,0),1))</f>
        <v>JBT-056</v>
      </c>
      <c r="B74" s="55">
        <v>73</v>
      </c>
      <c r="C74" s="55" t="str">
        <f t="shared" si="1"/>
        <v>ヘッダ</v>
      </c>
      <c r="D74" s="56" t="str">
        <f>IF(LEN(K74)&gt;0,INDEX(core_japan!L:L,MATCH(sme_syntax_binding!K74,core_japan!Q:Q,0),1),"")</f>
        <v>IID31</v>
      </c>
      <c r="E74" s="55" t="s">
        <v>141</v>
      </c>
      <c r="F74" s="55" t="s">
        <v>12</v>
      </c>
      <c r="G74" s="55" t="s">
        <v>605</v>
      </c>
      <c r="H74" s="55" t="s">
        <v>606</v>
      </c>
      <c r="I74" s="56" t="s">
        <v>17</v>
      </c>
      <c r="J74" s="55" t="s">
        <v>5170</v>
      </c>
      <c r="K74" s="55" t="s">
        <v>5875</v>
      </c>
    </row>
    <row r="75" spans="1:11">
      <c r="A75" s="56" t="str">
        <f>IF(OR(F75="ABIE",MID(F75,1,2)="AS"),"",INDEX(core_japan!C:C,MATCH(K75,core_japan!Q:Q,0),1))</f>
        <v>JBT-057</v>
      </c>
      <c r="B75" s="55">
        <v>74</v>
      </c>
      <c r="C75" s="55" t="str">
        <f t="shared" si="1"/>
        <v>ヘッダ</v>
      </c>
      <c r="D75" s="56" t="str">
        <f>IF(LEN(K75)&gt;0,INDEX(core_japan!L:L,MATCH(sme_syntax_binding!K75,core_japan!Q:Q,0),1),"")</f>
        <v>IID32</v>
      </c>
      <c r="E75" s="55" t="s">
        <v>143</v>
      </c>
      <c r="F75" s="55" t="s">
        <v>12</v>
      </c>
      <c r="G75" s="55" t="s">
        <v>5171</v>
      </c>
      <c r="H75" s="55" t="s">
        <v>5172</v>
      </c>
      <c r="I75" s="56" t="s">
        <v>17</v>
      </c>
      <c r="J75" s="55" t="s">
        <v>5173</v>
      </c>
      <c r="K75" s="55" t="s">
        <v>5876</v>
      </c>
    </row>
    <row r="76" spans="1:11">
      <c r="A76" s="56" t="str">
        <f>IF(OR(F76="ABIE",MID(F76,1,2)="AS"),"",INDEX(core_japan!C:C,MATCH(K76,core_japan!Q:Q,0),1))</f>
        <v/>
      </c>
      <c r="B76" s="55">
        <v>75</v>
      </c>
      <c r="C76" s="55" t="str">
        <f t="shared" si="1"/>
        <v>ヘッダ</v>
      </c>
      <c r="E76" s="55" t="s">
        <v>145</v>
      </c>
      <c r="F76" s="55" t="s">
        <v>20</v>
      </c>
      <c r="G76" s="55" t="s">
        <v>609</v>
      </c>
      <c r="H76" s="55" t="s">
        <v>610</v>
      </c>
      <c r="I76" s="56" t="s">
        <v>17</v>
      </c>
      <c r="J76" s="55" t="s">
        <v>5174</v>
      </c>
      <c r="K76" s="55" t="s">
        <v>5877</v>
      </c>
    </row>
    <row r="77" spans="1:11">
      <c r="A77" s="56" t="str">
        <f>IF(OR(F77="ABIE",MID(F77,1,2)="AS"),"",INDEX(core_japan!C:C,MATCH(K77,core_japan!Q:Q,0),1))</f>
        <v/>
      </c>
      <c r="B77" s="55">
        <v>76</v>
      </c>
      <c r="C77" s="55" t="str">
        <f t="shared" si="1"/>
        <v/>
      </c>
      <c r="D77" s="56" t="str">
        <f>IF(LEN(K77)&gt;0,INDEX(core_japan!L:L,MATCH(sme_syntax_binding!K77,core_japan!Q:Q,0),1),"")</f>
        <v/>
      </c>
      <c r="E77" s="55" t="s">
        <v>146</v>
      </c>
      <c r="F77" s="55" t="s">
        <v>23</v>
      </c>
      <c r="G77" s="55" t="s">
        <v>611</v>
      </c>
      <c r="H77" s="55" t="s">
        <v>612</v>
      </c>
      <c r="I77" s="56" t="s">
        <v>3</v>
      </c>
      <c r="J77" s="55" t="s">
        <v>5175</v>
      </c>
    </row>
    <row r="78" spans="1:11">
      <c r="A78" s="56" t="str">
        <f>IF(OR(F78="ABIE",MID(F78,1,2)="AS"),"",INDEX(core_japan!C:C,MATCH(K78,core_japan!Q:Q,0),1))</f>
        <v>JBT-058</v>
      </c>
      <c r="B78" s="55">
        <v>77</v>
      </c>
      <c r="C78" s="55" t="str">
        <f t="shared" si="1"/>
        <v>ヘッダ</v>
      </c>
      <c r="D78" s="56" t="str">
        <f>IF(LEN(K78)&gt;0,INDEX(core_japan!L:L,MATCH(sme_syntax_binding!K78,core_japan!Q:Q,0),1),"")</f>
        <v>IID33</v>
      </c>
      <c r="E78" s="55" t="s">
        <v>147</v>
      </c>
      <c r="F78" s="55" t="s">
        <v>12</v>
      </c>
      <c r="G78" s="55" t="s">
        <v>613</v>
      </c>
      <c r="H78" s="55" t="s">
        <v>614</v>
      </c>
      <c r="I78" s="56" t="s">
        <v>17</v>
      </c>
      <c r="J78" s="55" t="s">
        <v>5176</v>
      </c>
      <c r="K78" s="55" t="s">
        <v>5878</v>
      </c>
    </row>
    <row r="79" spans="1:11">
      <c r="A79" s="56" t="str">
        <f>IF(OR(F79="ABIE",MID(F79,1,2)="AS"),"",INDEX(core_japan!C:C,MATCH(K79,core_japan!Q:Q,0),1))</f>
        <v/>
      </c>
      <c r="B79" s="55">
        <v>78</v>
      </c>
      <c r="C79" s="55" t="str">
        <f t="shared" si="1"/>
        <v>ヘッダ</v>
      </c>
      <c r="E79" s="55" t="s">
        <v>148</v>
      </c>
      <c r="F79" s="55" t="s">
        <v>20</v>
      </c>
      <c r="G79" s="55" t="s">
        <v>615</v>
      </c>
      <c r="H79" s="55" t="s">
        <v>616</v>
      </c>
      <c r="I79" s="56" t="s">
        <v>17</v>
      </c>
      <c r="J79" s="55" t="s">
        <v>5177</v>
      </c>
      <c r="K79" s="55" t="s">
        <v>5879</v>
      </c>
    </row>
    <row r="80" spans="1:11">
      <c r="A80" s="56" t="str">
        <f>IF(OR(F80="ABIE",MID(F80,1,2)="AS"),"",INDEX(core_japan!C:C,MATCH(K80,core_japan!Q:Q,0),1))</f>
        <v/>
      </c>
      <c r="B80" s="55">
        <v>79</v>
      </c>
      <c r="C80" s="55" t="str">
        <f t="shared" si="1"/>
        <v/>
      </c>
      <c r="D80" s="56" t="str">
        <f>IF(LEN(K80)&gt;0,INDEX(core_japan!L:L,MATCH(sme_syntax_binding!K80,core_japan!Q:Q,0),1),"")</f>
        <v/>
      </c>
      <c r="E80" s="55" t="s">
        <v>146</v>
      </c>
      <c r="F80" s="55" t="s">
        <v>23</v>
      </c>
      <c r="G80" s="55" t="s">
        <v>617</v>
      </c>
      <c r="H80" s="55" t="s">
        <v>618</v>
      </c>
      <c r="I80" s="56" t="s">
        <v>3</v>
      </c>
      <c r="J80" s="55" t="s">
        <v>5175</v>
      </c>
    </row>
    <row r="81" spans="1:11">
      <c r="A81" s="56" t="str">
        <f>IF(OR(F81="ABIE",MID(F81,1,2)="AS"),"",INDEX(core_japan!C:C,MATCH(K81,core_japan!Q:Q,0),1))</f>
        <v>JBT-059</v>
      </c>
      <c r="B81" s="55">
        <v>80</v>
      </c>
      <c r="C81" s="55" t="str">
        <f t="shared" si="1"/>
        <v>ヘッダ</v>
      </c>
      <c r="D81" s="56" t="str">
        <f>IF(LEN(K81)&gt;0,INDEX(core_japan!L:L,MATCH(sme_syntax_binding!K81,core_japan!Q:Q,0),1),"")</f>
        <v>IID34</v>
      </c>
      <c r="E81" s="55" t="s">
        <v>147</v>
      </c>
      <c r="F81" s="55" t="s">
        <v>12</v>
      </c>
      <c r="G81" s="55" t="s">
        <v>619</v>
      </c>
      <c r="H81" s="55" t="s">
        <v>620</v>
      </c>
      <c r="I81" s="56" t="s">
        <v>17</v>
      </c>
      <c r="J81" s="55" t="s">
        <v>5176</v>
      </c>
      <c r="K81" s="55" t="s">
        <v>5880</v>
      </c>
    </row>
    <row r="82" spans="1:11">
      <c r="A82" s="56" t="str">
        <f>IF(OR(F82="ABIE",MID(F82,1,2)="AS"),"",INDEX(core_japan!C:C,MATCH(K82,core_japan!Q:Q,0),1))</f>
        <v/>
      </c>
      <c r="B82" s="55">
        <v>81</v>
      </c>
      <c r="C82" s="55" t="str">
        <f t="shared" si="1"/>
        <v>ヘッダ</v>
      </c>
      <c r="E82" s="55" t="s">
        <v>149</v>
      </c>
      <c r="F82" s="55" t="s">
        <v>20</v>
      </c>
      <c r="G82" s="55" t="s">
        <v>621</v>
      </c>
      <c r="H82" s="55" t="s">
        <v>622</v>
      </c>
      <c r="I82" s="56" t="s">
        <v>17</v>
      </c>
      <c r="J82" s="55" t="s">
        <v>5178</v>
      </c>
      <c r="K82" s="55" t="s">
        <v>5881</v>
      </c>
    </row>
    <row r="83" spans="1:11">
      <c r="A83" s="56" t="str">
        <f>IF(OR(F83="ABIE",MID(F83,1,2)="AS"),"",INDEX(core_japan!C:C,MATCH(K83,core_japan!Q:Q,0),1))</f>
        <v/>
      </c>
      <c r="B83" s="55">
        <v>82</v>
      </c>
      <c r="C83" s="55" t="str">
        <f t="shared" si="1"/>
        <v/>
      </c>
      <c r="D83" s="56" t="str">
        <f>IF(LEN(K83)&gt;0,INDEX(core_japan!L:L,MATCH(sme_syntax_binding!K83,core_japan!Q:Q,0),1),"")</f>
        <v/>
      </c>
      <c r="E83" s="55" t="s">
        <v>146</v>
      </c>
      <c r="F83" s="55" t="s">
        <v>23</v>
      </c>
      <c r="G83" s="55" t="s">
        <v>623</v>
      </c>
      <c r="H83" s="55" t="s">
        <v>624</v>
      </c>
      <c r="I83" s="56" t="s">
        <v>3</v>
      </c>
      <c r="J83" s="55" t="s">
        <v>5175</v>
      </c>
    </row>
    <row r="84" spans="1:11">
      <c r="A84" s="56" t="str">
        <f>IF(OR(F84="ABIE",MID(F84,1,2)="AS"),"",INDEX(core_japan!C:C,MATCH(K84,core_japan!Q:Q,0),1))</f>
        <v>JBT-060</v>
      </c>
      <c r="B84" s="55">
        <v>83</v>
      </c>
      <c r="C84" s="55" t="str">
        <f t="shared" si="1"/>
        <v>ヘッダ</v>
      </c>
      <c r="D84" s="56" t="str">
        <f>IF(LEN(K84)&gt;0,INDEX(core_japan!L:L,MATCH(sme_syntax_binding!K84,core_japan!Q:Q,0),1),"")</f>
        <v>IID35</v>
      </c>
      <c r="E84" s="55" t="s">
        <v>150</v>
      </c>
      <c r="F84" s="55" t="s">
        <v>12</v>
      </c>
      <c r="G84" s="55" t="s">
        <v>625</v>
      </c>
      <c r="H84" s="55" t="s">
        <v>626</v>
      </c>
      <c r="I84" s="56" t="s">
        <v>17</v>
      </c>
      <c r="J84" s="55" t="s">
        <v>5147</v>
      </c>
      <c r="K84" s="55" t="s">
        <v>5882</v>
      </c>
    </row>
    <row r="85" spans="1:11">
      <c r="A85" s="56" t="str">
        <f>IF(OR(F85="ABIE",MID(F85,1,2)="AS"),"",INDEX(core_japan!C:C,MATCH(K85,core_japan!Q:Q,0),1))</f>
        <v/>
      </c>
      <c r="B85" s="55">
        <v>84</v>
      </c>
      <c r="C85" s="55" t="str">
        <f t="shared" si="1"/>
        <v>ヘッダ</v>
      </c>
      <c r="D85" s="56" t="str">
        <f>IF(LEN(K85)&gt;0,INDEX(core_japan!L:L,MATCH(sme_syntax_binding!K85,core_japan!Q:Q,0),1),"")</f>
        <v>ICL7</v>
      </c>
      <c r="E85" s="55" t="s">
        <v>151</v>
      </c>
      <c r="F85" s="55" t="s">
        <v>20</v>
      </c>
      <c r="G85" s="55" t="s">
        <v>627</v>
      </c>
      <c r="H85" s="55" t="s">
        <v>628</v>
      </c>
      <c r="I85" s="56" t="s">
        <v>17</v>
      </c>
      <c r="J85" s="55" t="s">
        <v>5179</v>
      </c>
      <c r="K85" s="55" t="s">
        <v>5883</v>
      </c>
    </row>
    <row r="86" spans="1:11">
      <c r="A86" s="56" t="str">
        <f>IF(OR(F86="ABIE",MID(F86,1,2)="AS"),"",INDEX(core_japan!C:C,MATCH(K86,core_japan!Q:Q,0),1))</f>
        <v/>
      </c>
      <c r="B86" s="55">
        <v>85</v>
      </c>
      <c r="C86" s="55" t="str">
        <f t="shared" si="1"/>
        <v/>
      </c>
      <c r="D86" s="56" t="str">
        <f>IF(LEN(K86)&gt;0,INDEX(core_japan!L:L,MATCH(sme_syntax_binding!K86,core_japan!Q:Q,0),1),"")</f>
        <v/>
      </c>
      <c r="E86" s="55" t="s">
        <v>167</v>
      </c>
      <c r="F86" s="55" t="s">
        <v>23</v>
      </c>
      <c r="G86" s="55" t="s">
        <v>629</v>
      </c>
      <c r="H86" s="55" t="s">
        <v>630</v>
      </c>
      <c r="I86" s="56" t="s">
        <v>3</v>
      </c>
      <c r="J86" s="55" t="s">
        <v>5180</v>
      </c>
    </row>
    <row r="87" spans="1:11">
      <c r="A87" s="56" t="str">
        <f>IF(OR(F87="ABIE",MID(F87,1,2)="AS"),"",INDEX(core_japan!C:C,MATCH(K87,core_japan!Q:Q,0),1))</f>
        <v>JBT-061</v>
      </c>
      <c r="B87" s="55">
        <v>86</v>
      </c>
      <c r="C87" s="55" t="str">
        <f t="shared" si="1"/>
        <v>ヘッダ</v>
      </c>
      <c r="D87" s="56" t="str">
        <f>IF(LEN(K87)&gt;0,INDEX(core_japan!L:L,MATCH(sme_syntax_binding!K87,core_japan!Q:Q,0),1),"")</f>
        <v>IID36</v>
      </c>
      <c r="E87" s="55" t="s">
        <v>152</v>
      </c>
      <c r="F87" s="55" t="s">
        <v>12</v>
      </c>
      <c r="G87" s="55" t="s">
        <v>631</v>
      </c>
      <c r="H87" s="55" t="s">
        <v>632</v>
      </c>
      <c r="I87" s="56" t="s">
        <v>17</v>
      </c>
      <c r="J87" s="55" t="s">
        <v>5181</v>
      </c>
      <c r="K87" s="55" t="s">
        <v>5884</v>
      </c>
    </row>
    <row r="88" spans="1:11">
      <c r="A88" s="56" t="str">
        <f>IF(OR(F88="ABIE",MID(F88,1,2)="AS"),"",INDEX(core_japan!C:C,MATCH(K88,core_japan!Q:Q,0),1))</f>
        <v>JBT-062</v>
      </c>
      <c r="B88" s="55">
        <v>87</v>
      </c>
      <c r="C88" s="55" t="str">
        <f t="shared" si="1"/>
        <v>ヘッダ</v>
      </c>
      <c r="D88" s="56" t="str">
        <f>IF(LEN(K88)&gt;0,INDEX(core_japan!L:L,MATCH(sme_syntax_binding!K88,core_japan!Q:Q,0),1),"")</f>
        <v>IID37</v>
      </c>
      <c r="E88" s="55" t="s">
        <v>153</v>
      </c>
      <c r="F88" s="55" t="s">
        <v>12</v>
      </c>
      <c r="G88" s="55" t="s">
        <v>633</v>
      </c>
      <c r="H88" s="55" t="s">
        <v>634</v>
      </c>
      <c r="I88" s="56" t="s">
        <v>17</v>
      </c>
      <c r="J88" s="55" t="s">
        <v>5182</v>
      </c>
      <c r="K88" s="55" t="s">
        <v>5885</v>
      </c>
    </row>
    <row r="89" spans="1:11">
      <c r="A89" s="56" t="str">
        <f>IF(OR(F89="ABIE",MID(F89,1,2)="AS"),"",INDEX(core_japan!C:C,MATCH(K89,core_japan!Q:Q,0),1))</f>
        <v>JBT-063</v>
      </c>
      <c r="B89" s="55">
        <v>88</v>
      </c>
      <c r="C89" s="55" t="str">
        <f t="shared" si="1"/>
        <v>ヘッダ</v>
      </c>
      <c r="D89" s="56" t="str">
        <f>IF(LEN(K89)&gt;0,INDEX(core_japan!L:L,MATCH(sme_syntax_binding!K89,core_japan!Q:Q,0),1),"")</f>
        <v>IID38</v>
      </c>
      <c r="E89" s="55" t="s">
        <v>154</v>
      </c>
      <c r="F89" s="55" t="s">
        <v>12</v>
      </c>
      <c r="G89" s="55" t="s">
        <v>635</v>
      </c>
      <c r="H89" s="55" t="s">
        <v>636</v>
      </c>
      <c r="I89" s="56" t="s">
        <v>17</v>
      </c>
      <c r="J89" s="55" t="s">
        <v>5183</v>
      </c>
      <c r="K89" s="55" t="s">
        <v>5886</v>
      </c>
    </row>
    <row r="90" spans="1:11">
      <c r="A90" s="56" t="str">
        <f>IF(OR(F90="ABIE",MID(F90,1,2)="AS"),"",INDEX(core_japan!C:C,MATCH(K90,core_japan!Q:Q,0),1))</f>
        <v>JBT-064</v>
      </c>
      <c r="B90" s="55">
        <v>89</v>
      </c>
      <c r="C90" s="55" t="str">
        <f t="shared" si="1"/>
        <v>ヘッダ</v>
      </c>
      <c r="D90" s="56" t="str">
        <f>IF(LEN(K90)&gt;0,INDEX(core_japan!L:L,MATCH(sme_syntax_binding!K90,core_japan!Q:Q,0),1),"")</f>
        <v>IID39</v>
      </c>
      <c r="E90" s="55" t="s">
        <v>156</v>
      </c>
      <c r="F90" s="55" t="s">
        <v>12</v>
      </c>
      <c r="G90" s="55" t="s">
        <v>637</v>
      </c>
      <c r="H90" s="55" t="s">
        <v>638</v>
      </c>
      <c r="I90" s="56" t="s">
        <v>17</v>
      </c>
      <c r="J90" s="55" t="s">
        <v>5184</v>
      </c>
      <c r="K90" s="55" t="s">
        <v>5887</v>
      </c>
    </row>
    <row r="91" spans="1:11">
      <c r="A91" s="56" t="str">
        <f>IF(OR(F91="ABIE",MID(F91,1,2)="AS"),"",INDEX(core_japan!C:C,MATCH(K91,core_japan!Q:Q,0),1))</f>
        <v>JBT-066</v>
      </c>
      <c r="B91" s="55">
        <v>90</v>
      </c>
      <c r="C91" s="55" t="str">
        <f t="shared" si="1"/>
        <v>ヘッダ</v>
      </c>
      <c r="D91" s="56" t="str">
        <f>IF(LEN(K91)&gt;0,INDEX(core_japan!L:L,MATCH(sme_syntax_binding!K91,core_japan!Q:Q,0),1),"")</f>
        <v>IID40</v>
      </c>
      <c r="E91" s="55" t="s">
        <v>158</v>
      </c>
      <c r="F91" s="55" t="s">
        <v>12</v>
      </c>
      <c r="G91" s="55" t="s">
        <v>639</v>
      </c>
      <c r="H91" s="55" t="s">
        <v>640</v>
      </c>
      <c r="I91" s="56" t="s">
        <v>22</v>
      </c>
      <c r="J91" s="55" t="s">
        <v>5185</v>
      </c>
      <c r="K91" s="55" t="s">
        <v>5888</v>
      </c>
    </row>
    <row r="92" spans="1:11">
      <c r="A92" s="56" t="str">
        <f>IF(OR(F92="ABIE",MID(F92,1,2)="AS"),"",INDEX(core_japan!C:C,MATCH(K92,core_japan!Q:Q,0),1))</f>
        <v/>
      </c>
      <c r="B92" s="55">
        <v>91</v>
      </c>
      <c r="C92" s="55" t="str">
        <f t="shared" si="1"/>
        <v>ヘッダ</v>
      </c>
      <c r="D92" s="56" t="str">
        <f>IF(LEN(K92)&gt;0,INDEX(core_japan!L:L,MATCH(sme_syntax_binding!K92,core_japan!Q:Q,0),1),"")</f>
        <v>ICL8</v>
      </c>
      <c r="E92" s="55" t="s">
        <v>4351</v>
      </c>
      <c r="F92" s="55" t="s">
        <v>20</v>
      </c>
      <c r="G92" s="55" t="s">
        <v>5186</v>
      </c>
      <c r="H92" s="55" t="s">
        <v>5187</v>
      </c>
      <c r="I92" s="56" t="s">
        <v>22</v>
      </c>
      <c r="J92" s="55" t="s">
        <v>5188</v>
      </c>
      <c r="K92" s="55" t="s">
        <v>5889</v>
      </c>
    </row>
    <row r="93" spans="1:11">
      <c r="A93" s="56" t="str">
        <f>IF(OR(F93="ABIE",MID(F93,1,2)="AS"),"",INDEX(core_japan!C:C,MATCH(K93,core_japan!Q:Q,0),1))</f>
        <v/>
      </c>
      <c r="B93" s="55">
        <v>92</v>
      </c>
      <c r="C93" s="55" t="str">
        <f t="shared" si="1"/>
        <v/>
      </c>
      <c r="D93" s="56" t="str">
        <f>IF(LEN(K93)&gt;0,INDEX(core_japan!L:L,MATCH(sme_syntax_binding!K93,core_japan!Q:Q,0),1),"")</f>
        <v/>
      </c>
      <c r="E93" s="55" t="s">
        <v>146</v>
      </c>
      <c r="F93" s="55" t="s">
        <v>23</v>
      </c>
      <c r="G93" s="55" t="s">
        <v>5189</v>
      </c>
      <c r="H93" s="55" t="s">
        <v>5190</v>
      </c>
      <c r="I93" s="56" t="s">
        <v>3</v>
      </c>
      <c r="J93" s="55" t="s">
        <v>5175</v>
      </c>
    </row>
    <row r="94" spans="1:11">
      <c r="A94" s="56" t="str">
        <f>IF(OR(F94="ABIE",MID(F94,1,2)="AS"),"",INDEX(core_japan!C:C,MATCH(K94,core_japan!Q:Q,0),1))</f>
        <v>JBT-052</v>
      </c>
      <c r="B94" s="55">
        <v>93</v>
      </c>
      <c r="C94" s="55" t="str">
        <f t="shared" si="1"/>
        <v>ヘッダ</v>
      </c>
      <c r="D94" s="56" t="str">
        <f>IF(LEN(K94)&gt;0,INDEX(core_japan!L:L,MATCH(sme_syntax_binding!K94,core_japan!Q:Q,0),1),"")</f>
        <v>IID41</v>
      </c>
      <c r="E94" s="55" t="s">
        <v>4306</v>
      </c>
      <c r="F94" s="55" t="s">
        <v>12</v>
      </c>
      <c r="G94" s="55" t="s">
        <v>5191</v>
      </c>
      <c r="H94" s="55" t="s">
        <v>5192</v>
      </c>
      <c r="I94" s="56" t="s">
        <v>22</v>
      </c>
      <c r="J94" s="55" t="s">
        <v>5193</v>
      </c>
      <c r="K94" s="55" t="s">
        <v>5890</v>
      </c>
    </row>
    <row r="95" spans="1:11">
      <c r="A95" s="56" t="str">
        <f>IF(OR(F95="ABIE",MID(F95,1,2)="AS"),"",INDEX(core_japan!C:C,MATCH(K95,core_japan!Q:Q,0),1))</f>
        <v>JBT-053</v>
      </c>
      <c r="B95" s="55">
        <v>94</v>
      </c>
      <c r="C95" s="55" t="str">
        <f t="shared" si="1"/>
        <v>ヘッダ</v>
      </c>
      <c r="D95" s="56" t="str">
        <f>IF(LEN(K95)&gt;0,INDEX(core_japan!L:L,MATCH(sme_syntax_binding!K95,core_japan!Q:Q,0),1),"")</f>
        <v>IID42</v>
      </c>
      <c r="E95" s="55" t="s">
        <v>147</v>
      </c>
      <c r="F95" s="55" t="s">
        <v>12</v>
      </c>
      <c r="G95" s="55" t="s">
        <v>5194</v>
      </c>
      <c r="H95" s="55" t="s">
        <v>5195</v>
      </c>
      <c r="I95" s="56" t="s">
        <v>22</v>
      </c>
      <c r="J95" s="55" t="s">
        <v>5176</v>
      </c>
      <c r="K95" s="55" t="s">
        <v>5891</v>
      </c>
    </row>
    <row r="96" spans="1:11">
      <c r="A96" s="56" t="str">
        <f>IF(OR(F96="ABIE",MID(F96,1,2)="AS"),"",INDEX(core_japan!C:C,MATCH(K96,core_japan!Q:Q,0),1))</f>
        <v/>
      </c>
      <c r="B96" s="55">
        <v>95</v>
      </c>
      <c r="C96" s="55" t="str">
        <f t="shared" si="1"/>
        <v>ヘッダ</v>
      </c>
      <c r="D96" s="56" t="str">
        <f>IF(LEN(K96)&gt;0,INDEX(core_japan!L:L,MATCH(sme_syntax_binding!K96,core_japan!Q:Q,0),1),"")</f>
        <v>ICL9</v>
      </c>
      <c r="E96" s="55" t="s">
        <v>160</v>
      </c>
      <c r="F96" s="55" t="s">
        <v>20</v>
      </c>
      <c r="G96" s="55" t="s">
        <v>162</v>
      </c>
      <c r="H96" s="55" t="s">
        <v>641</v>
      </c>
      <c r="I96" s="56" t="s">
        <v>22</v>
      </c>
      <c r="J96" s="55" t="s">
        <v>5196</v>
      </c>
      <c r="K96" s="55" t="s">
        <v>5892</v>
      </c>
    </row>
    <row r="97" spans="1:11">
      <c r="A97" s="56" t="str">
        <f>IF(OR(F97="ABIE",MID(F97,1,2)="AS"),"",INDEX(core_japan!C:C,MATCH(K97,core_japan!Q:Q,0),1))</f>
        <v/>
      </c>
      <c r="B97" s="55">
        <v>96</v>
      </c>
      <c r="C97" s="55" t="str">
        <f t="shared" si="1"/>
        <v/>
      </c>
      <c r="D97" s="56" t="str">
        <f>IF(LEN(K97)&gt;0,INDEX(core_japan!L:L,MATCH(sme_syntax_binding!K97,core_japan!Q:Q,0),1),"")</f>
        <v/>
      </c>
      <c r="E97" s="55" t="s">
        <v>120</v>
      </c>
      <c r="F97" s="55" t="s">
        <v>23</v>
      </c>
      <c r="G97" s="55" t="s">
        <v>163</v>
      </c>
      <c r="H97" s="55" t="s">
        <v>642</v>
      </c>
      <c r="I97" s="56" t="s">
        <v>3</v>
      </c>
      <c r="J97" s="55" t="s">
        <v>5154</v>
      </c>
    </row>
    <row r="98" spans="1:11">
      <c r="A98" s="56" t="str">
        <f>IF(OR(F98="ABIE",MID(F98,1,2)="AS"),"",INDEX(core_japan!C:C,MATCH(K98,core_japan!Q:Q,0),1))</f>
        <v>JBT-068</v>
      </c>
      <c r="B98" s="55">
        <v>97</v>
      </c>
      <c r="C98" s="55" t="str">
        <f t="shared" si="1"/>
        <v>ヘッダ</v>
      </c>
      <c r="D98" s="56" t="str">
        <f>IF(LEN(K98)&gt;0,INDEX(core_japan!L:L,MATCH(sme_syntax_binding!K98,core_japan!Q:Q,0),1),"")</f>
        <v>IID43</v>
      </c>
      <c r="E98" s="55" t="s">
        <v>123</v>
      </c>
      <c r="F98" s="55" t="s">
        <v>12</v>
      </c>
      <c r="G98" s="55" t="s">
        <v>5197</v>
      </c>
      <c r="H98" s="55" t="s">
        <v>5198</v>
      </c>
      <c r="I98" s="56" t="s">
        <v>22</v>
      </c>
      <c r="J98" s="55" t="s">
        <v>5101</v>
      </c>
      <c r="K98" s="55" t="s">
        <v>5893</v>
      </c>
    </row>
    <row r="99" spans="1:11">
      <c r="A99" s="56" t="str">
        <f>IF(OR(F99="ABIE",MID(F99,1,2)="AS"),"",INDEX(core_japan!C:C,MATCH(K99,core_japan!Q:Q,0),1))</f>
        <v>JBT-069</v>
      </c>
      <c r="B99" s="55">
        <v>98</v>
      </c>
      <c r="C99" s="55" t="str">
        <f t="shared" si="1"/>
        <v>ヘッダ</v>
      </c>
      <c r="D99" s="56" t="str">
        <f>IF(LEN(K99)&gt;0,INDEX(core_japan!L:L,MATCH(sme_syntax_binding!K99,core_japan!Q:Q,0),1),"")</f>
        <v>IID44</v>
      </c>
      <c r="E99" s="55" t="s">
        <v>126</v>
      </c>
      <c r="F99" s="55" t="s">
        <v>12</v>
      </c>
      <c r="G99" s="55" t="s">
        <v>5199</v>
      </c>
      <c r="H99" s="55" t="s">
        <v>5200</v>
      </c>
      <c r="I99" s="56" t="s">
        <v>17</v>
      </c>
      <c r="J99" s="55" t="s">
        <v>5159</v>
      </c>
      <c r="K99" s="55" t="s">
        <v>5894</v>
      </c>
    </row>
    <row r="100" spans="1:11">
      <c r="A100" s="56" t="str">
        <f>IF(OR(F100="ABIE",MID(F100,1,2)="AS"),"",INDEX(core_japan!C:C,MATCH(K100,core_japan!Q:Q,0),1))</f>
        <v>JBT-070</v>
      </c>
      <c r="B100" s="55">
        <v>99</v>
      </c>
      <c r="C100" s="55" t="str">
        <f t="shared" si="1"/>
        <v>ヘッダ</v>
      </c>
      <c r="D100" s="56" t="str">
        <f>IF(LEN(K100)&gt;0,INDEX(core_japan!L:L,MATCH(sme_syntax_binding!K100,core_japan!Q:Q,0),1),"")</f>
        <v>IID45</v>
      </c>
      <c r="E100" s="55" t="s">
        <v>129</v>
      </c>
      <c r="F100" s="55" t="s">
        <v>12</v>
      </c>
      <c r="G100" s="55" t="s">
        <v>648</v>
      </c>
      <c r="H100" s="55" t="s">
        <v>649</v>
      </c>
      <c r="I100" s="56" t="s">
        <v>22</v>
      </c>
      <c r="J100" s="55" t="s">
        <v>5109</v>
      </c>
      <c r="K100" s="55" t="s">
        <v>5895</v>
      </c>
    </row>
    <row r="101" spans="1:11">
      <c r="A101" s="56" t="str">
        <f>IF(OR(F101="ABIE",MID(F101,1,2)="AS"),"",INDEX(core_japan!C:C,MATCH(K101,core_japan!Q:Q,0),1))</f>
        <v>JBT-072</v>
      </c>
      <c r="B101" s="55">
        <v>100</v>
      </c>
      <c r="C101" s="55" t="str">
        <f t="shared" si="1"/>
        <v>ヘッダ</v>
      </c>
      <c r="D101" s="56" t="str">
        <f>IF(LEN(K101)&gt;0,INDEX(core_japan!L:L,MATCH(sme_syntax_binding!K101,core_japan!Q:Q,0),1),"")</f>
        <v>IID46</v>
      </c>
      <c r="E101" s="55" t="s">
        <v>594</v>
      </c>
      <c r="F101" s="55" t="s">
        <v>12</v>
      </c>
      <c r="G101" s="55" t="s">
        <v>595</v>
      </c>
      <c r="H101" s="55" t="s">
        <v>5201</v>
      </c>
      <c r="I101" s="56" t="s">
        <v>17</v>
      </c>
      <c r="J101" s="55" t="s">
        <v>5161</v>
      </c>
      <c r="K101" s="55" t="s">
        <v>5896</v>
      </c>
    </row>
    <row r="102" spans="1:11">
      <c r="A102" s="56" t="str">
        <f>IF(OR(F102="ABIE",MID(F102,1,2)="AS"),"",INDEX(core_japan!C:C,MATCH(K102,core_japan!Q:Q,0),1))</f>
        <v>JBT-073</v>
      </c>
      <c r="B102" s="55">
        <v>101</v>
      </c>
      <c r="C102" s="55" t="str">
        <f t="shared" si="1"/>
        <v>ヘッダ</v>
      </c>
      <c r="D102" s="56" t="str">
        <f>IF(LEN(K102)&gt;0,INDEX(core_japan!L:L,MATCH(sme_syntax_binding!K102,core_japan!Q:Q,0),1),"")</f>
        <v>IID47</v>
      </c>
      <c r="E102" s="55" t="s">
        <v>5162</v>
      </c>
      <c r="F102" s="55" t="s">
        <v>12</v>
      </c>
      <c r="G102" s="55" t="s">
        <v>5202</v>
      </c>
      <c r="H102" s="55" t="s">
        <v>5164</v>
      </c>
      <c r="I102" s="56" t="s">
        <v>22</v>
      </c>
      <c r="J102" s="55" t="s">
        <v>5111</v>
      </c>
      <c r="K102" s="55" t="s">
        <v>5897</v>
      </c>
    </row>
    <row r="103" spans="1:11">
      <c r="A103" s="56" t="str">
        <f>IF(OR(F103="ABIE",MID(F103,1,2)="AS"),"",INDEX(core_japan!C:C,MATCH(K103,core_japan!Q:Q,0),1))</f>
        <v/>
      </c>
      <c r="B103" s="55">
        <v>102</v>
      </c>
      <c r="C103" s="55" t="str">
        <f t="shared" si="1"/>
        <v>ヘッダ</v>
      </c>
      <c r="D103" s="56" t="str">
        <f>IF(LEN(K103)&gt;0,INDEX(core_japan!L:L,MATCH(sme_syntax_binding!K103,core_japan!Q:Q,0),1),"")</f>
        <v>ICL10</v>
      </c>
      <c r="E103" s="55" t="s">
        <v>131</v>
      </c>
      <c r="F103" s="55" t="s">
        <v>20</v>
      </c>
      <c r="G103" s="55" t="s">
        <v>165</v>
      </c>
      <c r="H103" s="55" t="s">
        <v>166</v>
      </c>
      <c r="I103" s="56" t="s">
        <v>17</v>
      </c>
      <c r="J103" s="55" t="s">
        <v>5165</v>
      </c>
      <c r="K103" s="55" t="s">
        <v>5898</v>
      </c>
    </row>
    <row r="104" spans="1:11">
      <c r="A104" s="56" t="str">
        <f>IF(OR(F104="ABIE",MID(F104,1,2)="AS"),"",INDEX(core_japan!C:C,MATCH(K104,core_japan!Q:Q,0),1))</f>
        <v/>
      </c>
      <c r="B104" s="55">
        <v>103</v>
      </c>
      <c r="C104" s="55" t="str">
        <f t="shared" si="1"/>
        <v/>
      </c>
      <c r="D104" s="56" t="str">
        <f>IF(LEN(K104)&gt;0,INDEX(core_japan!L:L,MATCH(sme_syntax_binding!K104,core_japan!Q:Q,0),1),"")</f>
        <v/>
      </c>
      <c r="E104" s="55" t="s">
        <v>134</v>
      </c>
      <c r="F104" s="55" t="s">
        <v>23</v>
      </c>
      <c r="G104" s="55" t="s">
        <v>651</v>
      </c>
      <c r="H104" s="55" t="s">
        <v>600</v>
      </c>
      <c r="I104" s="56" t="s">
        <v>74</v>
      </c>
      <c r="J104" s="55" t="s">
        <v>5166</v>
      </c>
    </row>
    <row r="105" spans="1:11">
      <c r="A105" s="56" t="str">
        <f>IF(OR(F105="ABIE",MID(F105,1,2)="AS"),"",INDEX(core_japan!C:C,MATCH(K105,core_japan!Q:Q,0),1))</f>
        <v>JBT-075</v>
      </c>
      <c r="B105" s="55">
        <v>104</v>
      </c>
      <c r="C105" s="55" t="str">
        <f t="shared" si="1"/>
        <v>ヘッダ</v>
      </c>
      <c r="D105" s="56" t="str">
        <f>IF(LEN(K105)&gt;0,INDEX(core_japan!L:L,MATCH(sme_syntax_binding!K105,core_japan!Q:Q,0),1),"")</f>
        <v>IID48</v>
      </c>
      <c r="E105" s="55" t="s">
        <v>136</v>
      </c>
      <c r="F105" s="55" t="s">
        <v>12</v>
      </c>
      <c r="G105" s="55" t="s">
        <v>5203</v>
      </c>
      <c r="H105" s="55" t="s">
        <v>5204</v>
      </c>
      <c r="I105" s="56" t="s">
        <v>17</v>
      </c>
      <c r="J105" s="55" t="s">
        <v>5101</v>
      </c>
      <c r="K105" s="55" t="s">
        <v>5899</v>
      </c>
    </row>
    <row r="106" spans="1:11">
      <c r="A106" s="56" t="str">
        <f>IF(OR(F106="ABIE",MID(F106,1,2)="AS"),"",INDEX(core_japan!C:C,MATCH(K106,core_japan!Q:Q,0),1))</f>
        <v>JBT-076</v>
      </c>
      <c r="B106" s="55">
        <v>105</v>
      </c>
      <c r="C106" s="55" t="str">
        <f t="shared" si="1"/>
        <v>ヘッダ</v>
      </c>
      <c r="D106" s="56" t="str">
        <f>IF(LEN(K106)&gt;0,INDEX(core_japan!L:L,MATCH(sme_syntax_binding!K106,core_japan!Q:Q,0),1),"")</f>
        <v>IID49</v>
      </c>
      <c r="E106" s="55" t="s">
        <v>138</v>
      </c>
      <c r="F106" s="55" t="s">
        <v>12</v>
      </c>
      <c r="G106" s="55" t="s">
        <v>654</v>
      </c>
      <c r="H106" s="55" t="s">
        <v>655</v>
      </c>
      <c r="I106" s="56" t="s">
        <v>17</v>
      </c>
      <c r="J106" s="55" t="s">
        <v>5169</v>
      </c>
      <c r="K106" s="55" t="s">
        <v>5900</v>
      </c>
    </row>
    <row r="107" spans="1:11">
      <c r="A107" s="56" t="str">
        <f>IF(OR(F107="ABIE",MID(F107,1,2)="AS"),"",INDEX(core_japan!C:C,MATCH(K107,core_japan!Q:Q,0),1))</f>
        <v>JBT-077</v>
      </c>
      <c r="B107" s="55">
        <v>106</v>
      </c>
      <c r="C107" s="55" t="str">
        <f t="shared" si="1"/>
        <v>ヘッダ</v>
      </c>
      <c r="D107" s="56" t="str">
        <f>IF(LEN(K107)&gt;0,INDEX(core_japan!L:L,MATCH(sme_syntax_binding!K107,core_japan!Q:Q,0),1),"")</f>
        <v>IID50</v>
      </c>
      <c r="E107" s="55" t="s">
        <v>141</v>
      </c>
      <c r="F107" s="55" t="s">
        <v>12</v>
      </c>
      <c r="G107" s="55" t="s">
        <v>656</v>
      </c>
      <c r="H107" s="55" t="s">
        <v>657</v>
      </c>
      <c r="I107" s="56" t="s">
        <v>17</v>
      </c>
      <c r="J107" s="55" t="s">
        <v>5170</v>
      </c>
      <c r="K107" s="55" t="s">
        <v>5901</v>
      </c>
    </row>
    <row r="108" spans="1:11">
      <c r="A108" s="56" t="str">
        <f>IF(OR(F108="ABIE",MID(F108,1,2)="AS"),"",INDEX(core_japan!C:C,MATCH(K108,core_japan!Q:Q,0),1))</f>
        <v>JBT-078</v>
      </c>
      <c r="B108" s="55">
        <v>107</v>
      </c>
      <c r="C108" s="55" t="str">
        <f t="shared" si="1"/>
        <v>ヘッダ</v>
      </c>
      <c r="D108" s="56" t="str">
        <f>IF(LEN(K108)&gt;0,INDEX(core_japan!L:L,MATCH(sme_syntax_binding!K108,core_japan!Q:Q,0),1),"")</f>
        <v>IID51</v>
      </c>
      <c r="E108" s="55" t="s">
        <v>143</v>
      </c>
      <c r="F108" s="55" t="s">
        <v>12</v>
      </c>
      <c r="G108" s="55" t="s">
        <v>5205</v>
      </c>
      <c r="H108" s="55" t="s">
        <v>5206</v>
      </c>
      <c r="I108" s="56" t="s">
        <v>17</v>
      </c>
      <c r="J108" s="55" t="s">
        <v>5173</v>
      </c>
      <c r="K108" s="55" t="s">
        <v>5902</v>
      </c>
    </row>
    <row r="109" spans="1:11">
      <c r="A109" s="56" t="str">
        <f>IF(OR(F109="ABIE",MID(F109,1,2)="AS"),"",INDEX(core_japan!C:C,MATCH(K109,core_japan!Q:Q,0),1))</f>
        <v/>
      </c>
      <c r="B109" s="55">
        <v>108</v>
      </c>
      <c r="C109" s="55" t="str">
        <f t="shared" si="1"/>
        <v>ヘッダ</v>
      </c>
      <c r="E109" s="55" t="s">
        <v>145</v>
      </c>
      <c r="F109" s="55" t="s">
        <v>20</v>
      </c>
      <c r="G109" s="55" t="s">
        <v>609</v>
      </c>
      <c r="H109" s="55" t="s">
        <v>610</v>
      </c>
      <c r="I109" s="56" t="s">
        <v>17</v>
      </c>
      <c r="J109" s="55" t="s">
        <v>5174</v>
      </c>
      <c r="K109" s="55" t="s">
        <v>5903</v>
      </c>
    </row>
    <row r="110" spans="1:11">
      <c r="A110" s="56" t="str">
        <f>IF(OR(F110="ABIE",MID(F110,1,2)="AS"),"",INDEX(core_japan!C:C,MATCH(K110,core_japan!Q:Q,0),1))</f>
        <v/>
      </c>
      <c r="B110" s="55">
        <v>109</v>
      </c>
      <c r="C110" s="55" t="str">
        <f t="shared" si="1"/>
        <v/>
      </c>
      <c r="D110" s="56" t="str">
        <f>IF(LEN(K110)&gt;0,INDEX(core_japan!L:L,MATCH(sme_syntax_binding!K110,core_japan!Q:Q,0),1),"")</f>
        <v/>
      </c>
      <c r="E110" s="55" t="s">
        <v>146</v>
      </c>
      <c r="F110" s="55" t="s">
        <v>23</v>
      </c>
      <c r="G110" s="55" t="s">
        <v>611</v>
      </c>
      <c r="H110" s="55" t="s">
        <v>612</v>
      </c>
      <c r="I110" s="56" t="s">
        <v>3</v>
      </c>
      <c r="J110" s="55" t="s">
        <v>5175</v>
      </c>
    </row>
    <row r="111" spans="1:11">
      <c r="A111" s="56" t="str">
        <f>IF(OR(F111="ABIE",MID(F111,1,2)="AS"),"",INDEX(core_japan!C:C,MATCH(K111,core_japan!Q:Q,0),1))</f>
        <v>JBT-079</v>
      </c>
      <c r="B111" s="55">
        <v>110</v>
      </c>
      <c r="C111" s="55" t="str">
        <f t="shared" si="1"/>
        <v>ヘッダ</v>
      </c>
      <c r="D111" s="56" t="str">
        <f>IF(LEN(K111)&gt;0,INDEX(core_japan!L:L,MATCH(sme_syntax_binding!K111,core_japan!Q:Q,0),1),"")</f>
        <v>IID52</v>
      </c>
      <c r="E111" s="55" t="s">
        <v>147</v>
      </c>
      <c r="F111" s="55" t="s">
        <v>12</v>
      </c>
      <c r="G111" s="55" t="s">
        <v>660</v>
      </c>
      <c r="H111" s="55" t="s">
        <v>661</v>
      </c>
      <c r="I111" s="56" t="s">
        <v>17</v>
      </c>
      <c r="J111" s="55" t="s">
        <v>5176</v>
      </c>
      <c r="K111" s="55" t="s">
        <v>5904</v>
      </c>
    </row>
    <row r="112" spans="1:11">
      <c r="A112" s="56" t="str">
        <f>IF(OR(F112="ABIE",MID(F112,1,2)="AS"),"",INDEX(core_japan!C:C,MATCH(K112,core_japan!Q:Q,0),1))</f>
        <v/>
      </c>
      <c r="B112" s="55">
        <v>111</v>
      </c>
      <c r="C112" s="55" t="str">
        <f t="shared" si="1"/>
        <v>ヘッダ</v>
      </c>
      <c r="E112" s="55" t="s">
        <v>148</v>
      </c>
      <c r="F112" s="55" t="s">
        <v>20</v>
      </c>
      <c r="G112" s="55" t="s">
        <v>615</v>
      </c>
      <c r="H112" s="55" t="s">
        <v>616</v>
      </c>
      <c r="I112" s="56" t="s">
        <v>17</v>
      </c>
      <c r="J112" s="55" t="s">
        <v>5177</v>
      </c>
      <c r="K112" s="55" t="s">
        <v>5905</v>
      </c>
    </row>
    <row r="113" spans="1:11">
      <c r="A113" s="56" t="str">
        <f>IF(OR(F113="ABIE",MID(F113,1,2)="AS"),"",INDEX(core_japan!C:C,MATCH(K113,core_japan!Q:Q,0),1))</f>
        <v/>
      </c>
      <c r="B113" s="55">
        <v>112</v>
      </c>
      <c r="C113" s="55" t="str">
        <f t="shared" si="1"/>
        <v/>
      </c>
      <c r="D113" s="56" t="str">
        <f>IF(LEN(K113)&gt;0,INDEX(core_japan!L:L,MATCH(sme_syntax_binding!K113,core_japan!Q:Q,0),1),"")</f>
        <v/>
      </c>
      <c r="E113" s="55" t="s">
        <v>146</v>
      </c>
      <c r="F113" s="55" t="s">
        <v>23</v>
      </c>
      <c r="G113" s="55" t="s">
        <v>617</v>
      </c>
      <c r="H113" s="55" t="s">
        <v>618</v>
      </c>
      <c r="I113" s="56" t="s">
        <v>3</v>
      </c>
      <c r="J113" s="55" t="s">
        <v>5175</v>
      </c>
    </row>
    <row r="114" spans="1:11">
      <c r="A114" s="56" t="str">
        <f>IF(OR(F114="ABIE",MID(F114,1,2)="AS"),"",INDEX(core_japan!C:C,MATCH(K114,core_japan!Q:Q,0),1))</f>
        <v>JBT-080</v>
      </c>
      <c r="B114" s="55">
        <v>113</v>
      </c>
      <c r="C114" s="55" t="str">
        <f t="shared" si="1"/>
        <v>ヘッダ</v>
      </c>
      <c r="D114" s="56" t="str">
        <f>IF(LEN(K114)&gt;0,INDEX(core_japan!L:L,MATCH(sme_syntax_binding!K114,core_japan!Q:Q,0),1),"")</f>
        <v>IID53</v>
      </c>
      <c r="E114" s="55" t="s">
        <v>147</v>
      </c>
      <c r="F114" s="55" t="s">
        <v>12</v>
      </c>
      <c r="G114" s="55" t="s">
        <v>662</v>
      </c>
      <c r="H114" s="55" t="s">
        <v>663</v>
      </c>
      <c r="I114" s="56" t="s">
        <v>17</v>
      </c>
      <c r="J114" s="55" t="s">
        <v>5176</v>
      </c>
      <c r="K114" s="55" t="s">
        <v>5906</v>
      </c>
    </row>
    <row r="115" spans="1:11">
      <c r="A115" s="56" t="str">
        <f>IF(OR(F115="ABIE",MID(F115,1,2)="AS"),"",INDEX(core_japan!C:C,MATCH(K115,core_japan!Q:Q,0),1))</f>
        <v/>
      </c>
      <c r="B115" s="55">
        <v>114</v>
      </c>
      <c r="C115" s="55" t="str">
        <f t="shared" si="1"/>
        <v>ヘッダ</v>
      </c>
      <c r="E115" s="55" t="s">
        <v>149</v>
      </c>
      <c r="F115" s="55" t="s">
        <v>20</v>
      </c>
      <c r="G115" s="55" t="s">
        <v>621</v>
      </c>
      <c r="H115" s="55" t="s">
        <v>622</v>
      </c>
      <c r="I115" s="56" t="s">
        <v>17</v>
      </c>
      <c r="J115" s="55" t="s">
        <v>5178</v>
      </c>
      <c r="K115" s="55" t="s">
        <v>5907</v>
      </c>
    </row>
    <row r="116" spans="1:11">
      <c r="A116" s="56" t="str">
        <f>IF(OR(F116="ABIE",MID(F116,1,2)="AS"),"",INDEX(core_japan!C:C,MATCH(K116,core_japan!Q:Q,0),1))</f>
        <v/>
      </c>
      <c r="B116" s="55">
        <v>115</v>
      </c>
      <c r="C116" s="55" t="str">
        <f t="shared" si="1"/>
        <v/>
      </c>
      <c r="D116" s="56" t="str">
        <f>IF(LEN(K116)&gt;0,INDEX(core_japan!L:L,MATCH(sme_syntax_binding!K116,core_japan!Q:Q,0),1),"")</f>
        <v/>
      </c>
      <c r="E116" s="55" t="s">
        <v>146</v>
      </c>
      <c r="F116" s="55" t="s">
        <v>23</v>
      </c>
      <c r="G116" s="55" t="s">
        <v>623</v>
      </c>
      <c r="H116" s="55" t="s">
        <v>664</v>
      </c>
      <c r="I116" s="56" t="s">
        <v>3</v>
      </c>
      <c r="J116" s="55" t="s">
        <v>5175</v>
      </c>
    </row>
    <row r="117" spans="1:11">
      <c r="A117" s="56" t="str">
        <f>IF(OR(F117="ABIE",MID(F117,1,2)="AS"),"",INDEX(core_japan!C:C,MATCH(K117,core_japan!Q:Q,0),1))</f>
        <v>JBT-081</v>
      </c>
      <c r="B117" s="55">
        <v>116</v>
      </c>
      <c r="C117" s="55" t="str">
        <f t="shared" si="1"/>
        <v>ヘッダ</v>
      </c>
      <c r="D117" s="56" t="str">
        <f>IF(LEN(K117)&gt;0,INDEX(core_japan!L:L,MATCH(sme_syntax_binding!K117,core_japan!Q:Q,0),1),"")</f>
        <v>IID54</v>
      </c>
      <c r="E117" s="55" t="s">
        <v>150</v>
      </c>
      <c r="F117" s="55" t="s">
        <v>12</v>
      </c>
      <c r="G117" s="55" t="s">
        <v>665</v>
      </c>
      <c r="H117" s="55" t="s">
        <v>666</v>
      </c>
      <c r="I117" s="56" t="s">
        <v>17</v>
      </c>
      <c r="J117" s="55" t="s">
        <v>5147</v>
      </c>
      <c r="K117" s="55" t="s">
        <v>5908</v>
      </c>
    </row>
    <row r="118" spans="1:11">
      <c r="A118" s="56" t="str">
        <f>IF(OR(F118="ABIE",MID(F118,1,2)="AS"),"",INDEX(core_japan!C:C,MATCH(K118,core_japan!Q:Q,0),1))</f>
        <v/>
      </c>
      <c r="B118" s="55">
        <v>117</v>
      </c>
      <c r="C118" s="55" t="str">
        <f t="shared" si="1"/>
        <v>ヘッダ</v>
      </c>
      <c r="D118" s="56" t="str">
        <f>IF(LEN(K118)&gt;0,INDEX(core_japan!L:L,MATCH(sme_syntax_binding!K118,core_japan!Q:Q,0),1),"")</f>
        <v>ICL11</v>
      </c>
      <c r="E118" s="55" t="s">
        <v>151</v>
      </c>
      <c r="F118" s="55" t="s">
        <v>20</v>
      </c>
      <c r="G118" s="55" t="s">
        <v>667</v>
      </c>
      <c r="H118" s="55" t="s">
        <v>668</v>
      </c>
      <c r="I118" s="56" t="s">
        <v>17</v>
      </c>
      <c r="J118" s="55" t="s">
        <v>5179</v>
      </c>
      <c r="K118" s="55" t="s">
        <v>5909</v>
      </c>
    </row>
    <row r="119" spans="1:11">
      <c r="A119" s="56" t="str">
        <f>IF(OR(F119="ABIE",MID(F119,1,2)="AS"),"",INDEX(core_japan!C:C,MATCH(K119,core_japan!Q:Q,0),1))</f>
        <v/>
      </c>
      <c r="B119" s="55">
        <v>118</v>
      </c>
      <c r="C119" s="55" t="str">
        <f t="shared" si="1"/>
        <v/>
      </c>
      <c r="D119" s="56" t="str">
        <f>IF(LEN(K119)&gt;0,INDEX(core_japan!L:L,MATCH(sme_syntax_binding!K119,core_japan!Q:Q,0),1),"")</f>
        <v/>
      </c>
      <c r="E119" s="55" t="s">
        <v>167</v>
      </c>
      <c r="F119" s="55" t="s">
        <v>23</v>
      </c>
      <c r="G119" s="55" t="s">
        <v>669</v>
      </c>
      <c r="H119" s="55" t="s">
        <v>670</v>
      </c>
      <c r="I119" s="56" t="s">
        <v>3</v>
      </c>
      <c r="J119" s="55" t="s">
        <v>5180</v>
      </c>
    </row>
    <row r="120" spans="1:11">
      <c r="A120" s="56" t="str">
        <f>IF(OR(F120="ABIE",MID(F120,1,2)="AS"),"",INDEX(core_japan!C:C,MATCH(K120,core_japan!Q:Q,0),1))</f>
        <v>JBT-082</v>
      </c>
      <c r="B120" s="55">
        <v>119</v>
      </c>
      <c r="C120" s="55" t="str">
        <f t="shared" si="1"/>
        <v>ヘッダ</v>
      </c>
      <c r="D120" s="56" t="str">
        <f>IF(LEN(K120)&gt;0,INDEX(core_japan!L:L,MATCH(sme_syntax_binding!K120,core_japan!Q:Q,0),1),"")</f>
        <v>IID55</v>
      </c>
      <c r="E120" s="55" t="s">
        <v>152</v>
      </c>
      <c r="F120" s="55" t="s">
        <v>12</v>
      </c>
      <c r="G120" s="55" t="s">
        <v>671</v>
      </c>
      <c r="H120" s="55" t="s">
        <v>672</v>
      </c>
      <c r="I120" s="56" t="s">
        <v>17</v>
      </c>
      <c r="J120" s="55" t="s">
        <v>5181</v>
      </c>
      <c r="K120" s="55" t="s">
        <v>5910</v>
      </c>
    </row>
    <row r="121" spans="1:11">
      <c r="A121" s="56" t="str">
        <f>IF(OR(F121="ABIE",MID(F121,1,2)="AS"),"",INDEX(core_japan!C:C,MATCH(K121,core_japan!Q:Q,0),1))</f>
        <v>JBT-083</v>
      </c>
      <c r="B121" s="55">
        <v>120</v>
      </c>
      <c r="C121" s="55" t="str">
        <f t="shared" si="1"/>
        <v>ヘッダ</v>
      </c>
      <c r="D121" s="56" t="str">
        <f>IF(LEN(K121)&gt;0,INDEX(core_japan!L:L,MATCH(sme_syntax_binding!K121,core_japan!Q:Q,0),1),"")</f>
        <v>IID56</v>
      </c>
      <c r="E121" s="55" t="s">
        <v>153</v>
      </c>
      <c r="F121" s="55" t="s">
        <v>12</v>
      </c>
      <c r="G121" s="55" t="s">
        <v>673</v>
      </c>
      <c r="H121" s="55" t="s">
        <v>674</v>
      </c>
      <c r="I121" s="56" t="s">
        <v>17</v>
      </c>
      <c r="J121" s="55" t="s">
        <v>5182</v>
      </c>
      <c r="K121" s="55" t="s">
        <v>5911</v>
      </c>
    </row>
    <row r="122" spans="1:11">
      <c r="A122" s="56" t="str">
        <f>IF(OR(F122="ABIE",MID(F122,1,2)="AS"),"",INDEX(core_japan!C:C,MATCH(K122,core_japan!Q:Q,0),1))</f>
        <v>JBT-084</v>
      </c>
      <c r="B122" s="55">
        <v>121</v>
      </c>
      <c r="C122" s="55" t="str">
        <f t="shared" si="1"/>
        <v>ヘッダ</v>
      </c>
      <c r="D122" s="56" t="str">
        <f>IF(LEN(K122)&gt;0,INDEX(core_japan!L:L,MATCH(sme_syntax_binding!K122,core_japan!Q:Q,0),1),"")</f>
        <v>IID57</v>
      </c>
      <c r="E122" s="55" t="s">
        <v>154</v>
      </c>
      <c r="F122" s="55" t="s">
        <v>12</v>
      </c>
      <c r="G122" s="55" t="s">
        <v>675</v>
      </c>
      <c r="H122" s="55" t="s">
        <v>676</v>
      </c>
      <c r="I122" s="56" t="s">
        <v>17</v>
      </c>
      <c r="J122" s="55" t="s">
        <v>5183</v>
      </c>
      <c r="K122" s="55" t="s">
        <v>5912</v>
      </c>
    </row>
    <row r="123" spans="1:11">
      <c r="A123" s="56" t="str">
        <f>IF(OR(F123="ABIE",MID(F123,1,2)="AS"),"",INDEX(core_japan!C:C,MATCH(K123,core_japan!Q:Q,0),1))</f>
        <v>JBT-085</v>
      </c>
      <c r="B123" s="55">
        <v>122</v>
      </c>
      <c r="C123" s="55" t="str">
        <f t="shared" si="1"/>
        <v>ヘッダ</v>
      </c>
      <c r="D123" s="56" t="str">
        <f>IF(LEN(K123)&gt;0,INDEX(core_japan!L:L,MATCH(sme_syntax_binding!K123,core_japan!Q:Q,0),1),"")</f>
        <v>IID58</v>
      </c>
      <c r="E123" s="55" t="s">
        <v>156</v>
      </c>
      <c r="F123" s="55" t="s">
        <v>12</v>
      </c>
      <c r="G123" s="55" t="s">
        <v>677</v>
      </c>
      <c r="H123" s="55" t="s">
        <v>678</v>
      </c>
      <c r="I123" s="56" t="s">
        <v>17</v>
      </c>
      <c r="J123" s="55" t="s">
        <v>5184</v>
      </c>
      <c r="K123" s="55" t="s">
        <v>5913</v>
      </c>
    </row>
    <row r="124" spans="1:11">
      <c r="A124" s="56" t="str">
        <f>IF(OR(F124="ABIE",MID(F124,1,2)="AS"),"",INDEX(core_japan!C:C,MATCH(K124,core_japan!Q:Q,0),1))</f>
        <v>JBT-088</v>
      </c>
      <c r="B124" s="55">
        <v>123</v>
      </c>
      <c r="C124" s="55" t="str">
        <f t="shared" si="1"/>
        <v>ヘッダ</v>
      </c>
      <c r="D124" s="56" t="str">
        <f>IF(LEN(K124)&gt;0,INDEX(core_japan!L:L,MATCH(sme_syntax_binding!K124,core_japan!Q:Q,0),1),"")</f>
        <v>IID59</v>
      </c>
      <c r="E124" s="55" t="s">
        <v>158</v>
      </c>
      <c r="F124" s="55" t="s">
        <v>12</v>
      </c>
      <c r="G124" s="55" t="s">
        <v>679</v>
      </c>
      <c r="H124" s="55" t="s">
        <v>680</v>
      </c>
      <c r="I124" s="56" t="s">
        <v>22</v>
      </c>
      <c r="J124" s="55" t="s">
        <v>5185</v>
      </c>
      <c r="K124" s="55" t="s">
        <v>5914</v>
      </c>
    </row>
    <row r="125" spans="1:11">
      <c r="A125" s="56" t="str">
        <f>IF(OR(F125="ABIE",MID(F125,1,2)="AS"),"",INDEX(core_japan!C:C,MATCH(K125,core_japan!Q:Q,0),1))</f>
        <v/>
      </c>
      <c r="B125" s="55">
        <v>124</v>
      </c>
      <c r="C125" s="55" t="str">
        <f t="shared" si="1"/>
        <v>ヘッダ</v>
      </c>
      <c r="D125" s="56" t="str">
        <f>IF(LEN(K125)&gt;0,INDEX(core_japan!L:L,MATCH(sme_syntax_binding!K125,core_japan!Q:Q,0),1),"")</f>
        <v>ICL12</v>
      </c>
      <c r="E125" s="55" t="s">
        <v>4307</v>
      </c>
      <c r="F125" s="55" t="s">
        <v>20</v>
      </c>
      <c r="G125" s="55" t="s">
        <v>5186</v>
      </c>
      <c r="H125" s="55" t="s">
        <v>5187</v>
      </c>
      <c r="I125" s="56" t="s">
        <v>22</v>
      </c>
      <c r="J125" s="55" t="s">
        <v>5207</v>
      </c>
      <c r="K125" s="55" t="s">
        <v>5915</v>
      </c>
    </row>
    <row r="126" spans="1:11">
      <c r="A126" s="56" t="str">
        <f>IF(OR(F126="ABIE",MID(F126,1,2)="AS"),"",INDEX(core_japan!C:C,MATCH(K126,core_japan!Q:Q,0),1))</f>
        <v/>
      </c>
      <c r="B126" s="55">
        <v>125</v>
      </c>
      <c r="C126" s="55" t="str">
        <f t="shared" si="1"/>
        <v/>
      </c>
      <c r="D126" s="56" t="str">
        <f>IF(LEN(K126)&gt;0,INDEX(core_japan!L:L,MATCH(sme_syntax_binding!K126,core_japan!Q:Q,0),1),"")</f>
        <v/>
      </c>
      <c r="E126" s="55" t="s">
        <v>146</v>
      </c>
      <c r="F126" s="55" t="s">
        <v>23</v>
      </c>
      <c r="G126" s="55" t="s">
        <v>5189</v>
      </c>
      <c r="H126" s="55" t="s">
        <v>5190</v>
      </c>
      <c r="I126" s="56" t="s">
        <v>3</v>
      </c>
      <c r="J126" s="55" t="s">
        <v>5175</v>
      </c>
    </row>
    <row r="127" spans="1:11">
      <c r="A127" s="56" t="str">
        <f>IF(OR(F127="ABIE",MID(F127,1,2)="AS"),"",INDEX(core_japan!C:C,MATCH(K127,core_japan!Q:Q,0),1))</f>
        <v>JBT-074-1</v>
      </c>
      <c r="B127" s="55">
        <v>126</v>
      </c>
      <c r="C127" s="55" t="str">
        <f t="shared" si="1"/>
        <v>ヘッダ</v>
      </c>
      <c r="D127" s="56" t="str">
        <f>IF(LEN(K127)&gt;0,INDEX(core_japan!L:L,MATCH(sme_syntax_binding!K127,core_japan!Q:Q,0),1),"")</f>
        <v>IID60</v>
      </c>
      <c r="E127" s="55" t="s">
        <v>4306</v>
      </c>
      <c r="F127" s="55" t="s">
        <v>12</v>
      </c>
      <c r="G127" s="55" t="s">
        <v>5191</v>
      </c>
      <c r="H127" s="55" t="s">
        <v>5192</v>
      </c>
      <c r="I127" s="56" t="s">
        <v>22</v>
      </c>
      <c r="J127" s="55" t="s">
        <v>5193</v>
      </c>
      <c r="K127" s="55" t="s">
        <v>5916</v>
      </c>
    </row>
    <row r="128" spans="1:11">
      <c r="A128" s="56" t="str">
        <f>IF(OR(F128="ABIE",MID(F128,1,2)="AS"),"",INDEX(core_japan!C:C,MATCH(K128,core_japan!Q:Q,0),1))</f>
        <v>JBT-074</v>
      </c>
      <c r="B128" s="55">
        <v>127</v>
      </c>
      <c r="C128" s="55" t="str">
        <f t="shared" si="1"/>
        <v>ヘッダ</v>
      </c>
      <c r="D128" s="56" t="str">
        <f>IF(LEN(K128)&gt;0,INDEX(core_japan!L:L,MATCH(sme_syntax_binding!K128,core_japan!Q:Q,0),1),"")</f>
        <v>IID61</v>
      </c>
      <c r="E128" s="55" t="s">
        <v>147</v>
      </c>
      <c r="F128" s="55" t="s">
        <v>12</v>
      </c>
      <c r="G128" s="55" t="s">
        <v>5194</v>
      </c>
      <c r="H128" s="55" t="s">
        <v>5195</v>
      </c>
      <c r="I128" s="56" t="s">
        <v>22</v>
      </c>
      <c r="J128" s="55" t="s">
        <v>5176</v>
      </c>
      <c r="K128" s="55" t="s">
        <v>5917</v>
      </c>
    </row>
    <row r="129" spans="1:11">
      <c r="A129" s="56" t="str">
        <f>IF(OR(F129="ABIE",MID(F129,1,2)="AS"),"",INDEX(core_japan!C:C,MATCH(K129,core_japan!Q:Q,0),1))</f>
        <v/>
      </c>
      <c r="B129" s="55">
        <v>128</v>
      </c>
      <c r="C129" s="55" t="str">
        <f t="shared" si="1"/>
        <v>ヘッダ</v>
      </c>
      <c r="D129" s="56" t="str">
        <f>IF(LEN(K129)&gt;0,INDEX(core_japan!L:L,MATCH(sme_syntax_binding!K129,core_japan!Q:Q,0),1),"")</f>
        <v>ICL13</v>
      </c>
      <c r="E129" s="55" t="s">
        <v>169</v>
      </c>
      <c r="F129" s="55" t="s">
        <v>20</v>
      </c>
      <c r="G129" s="55" t="s">
        <v>681</v>
      </c>
      <c r="H129" s="55" t="s">
        <v>682</v>
      </c>
      <c r="I129" s="56" t="s">
        <v>17</v>
      </c>
      <c r="J129" s="55" t="s">
        <v>5208</v>
      </c>
      <c r="K129" s="55" t="s">
        <v>5918</v>
      </c>
    </row>
    <row r="130" spans="1:11">
      <c r="A130" s="56" t="str">
        <f>IF(OR(F130="ABIE",MID(F130,1,2)="AS"),"",INDEX(core_japan!C:C,MATCH(K130,core_japan!Q:Q,0),1))</f>
        <v/>
      </c>
      <c r="B130" s="55">
        <v>129</v>
      </c>
      <c r="C130" s="55" t="str">
        <f t="shared" si="1"/>
        <v/>
      </c>
      <c r="D130" s="56" t="str">
        <f>IF(LEN(K130)&gt;0,INDEX(core_japan!L:L,MATCH(sme_syntax_binding!K130,core_japan!Q:Q,0),1),"")</f>
        <v/>
      </c>
      <c r="E130" s="55" t="s">
        <v>170</v>
      </c>
      <c r="F130" s="55" t="s">
        <v>23</v>
      </c>
      <c r="G130" s="55" t="s">
        <v>683</v>
      </c>
      <c r="H130" s="55" t="s">
        <v>684</v>
      </c>
      <c r="I130" s="56" t="s">
        <v>3</v>
      </c>
      <c r="J130" s="55" t="s">
        <v>5209</v>
      </c>
    </row>
    <row r="131" spans="1:11">
      <c r="A131" s="56" t="str">
        <f>IF(OR(F131="ABIE",MID(F131,1,2)="AS"),"",INDEX(core_japan!C:C,MATCH(K131,core_japan!Q:Q,0),1))</f>
        <v>JBT-089</v>
      </c>
      <c r="B131" s="55">
        <v>130</v>
      </c>
      <c r="C131" s="55" t="str">
        <f t="shared" ref="C131:C194" si="2">IF(ISNUMBER(SEARCH("Subordinate",K131)),"明細行",IF(ISNUMBER(SEARCH("LineItem",K131)),"明細文書",IF("ABIE"=F131,"","ヘッダ")))</f>
        <v>ヘッダ</v>
      </c>
      <c r="D131" s="56" t="str">
        <f>IF(LEN(K131)&gt;0,INDEX(core_japan!L:L,MATCH(sme_syntax_binding!K131,core_japan!Q:Q,0),1),"")</f>
        <v>IID62</v>
      </c>
      <c r="E131" s="55" t="s">
        <v>171</v>
      </c>
      <c r="F131" s="55" t="s">
        <v>12</v>
      </c>
      <c r="G131" s="55" t="s">
        <v>685</v>
      </c>
      <c r="H131" s="55" t="s">
        <v>686</v>
      </c>
      <c r="I131" s="56" t="s">
        <v>17</v>
      </c>
      <c r="J131" s="55" t="s">
        <v>5101</v>
      </c>
      <c r="K131" s="55" t="s">
        <v>5919</v>
      </c>
    </row>
    <row r="132" spans="1:11">
      <c r="A132" s="56" t="str">
        <f>IF(OR(F132="ABIE",MID(F132,1,2)="AS"),"",INDEX(core_japan!C:C,MATCH(K132,core_japan!Q:Q,0),1))</f>
        <v>JBT-090</v>
      </c>
      <c r="B132" s="55">
        <v>131</v>
      </c>
      <c r="C132" s="55" t="str">
        <f t="shared" si="2"/>
        <v>ヘッダ</v>
      </c>
      <c r="D132" s="56" t="str">
        <f>IF(LEN(K132)&gt;0,INDEX(core_japan!L:L,MATCH(sme_syntax_binding!K132,core_japan!Q:Q,0),1),"")</f>
        <v>IID63</v>
      </c>
      <c r="E132" s="55" t="s">
        <v>173</v>
      </c>
      <c r="F132" s="55" t="s">
        <v>12</v>
      </c>
      <c r="G132" s="55" t="s">
        <v>687</v>
      </c>
      <c r="H132" s="55" t="s">
        <v>688</v>
      </c>
      <c r="I132" s="56" t="s">
        <v>17</v>
      </c>
      <c r="J132" s="55" t="s">
        <v>5109</v>
      </c>
      <c r="K132" s="55" t="s">
        <v>5920</v>
      </c>
    </row>
    <row r="133" spans="1:11">
      <c r="A133" s="56" t="str">
        <f>IF(OR(F133="ABIE",MID(F133,1,2)="AS"),"",INDEX(core_japan!C:C,MATCH(K133,core_japan!Q:Q,0),1))</f>
        <v/>
      </c>
      <c r="B133" s="55">
        <v>132</v>
      </c>
      <c r="C133" s="55" t="str">
        <f t="shared" si="2"/>
        <v>ヘッダ</v>
      </c>
      <c r="D133" s="56" t="e">
        <f>IF(LEN(K133)&gt;0,INDEX(core_japan!L:L,MATCH(sme_syntax_binding!K133,core_japan!Q:Q,0),1),"")</f>
        <v>#N/A</v>
      </c>
      <c r="E133" s="55" t="s">
        <v>174</v>
      </c>
      <c r="F133" s="55" t="s">
        <v>20</v>
      </c>
      <c r="G133" s="55" t="s">
        <v>176</v>
      </c>
      <c r="H133" s="55" t="s">
        <v>689</v>
      </c>
      <c r="I133" s="56" t="s">
        <v>22</v>
      </c>
      <c r="J133" s="55" t="s">
        <v>5210</v>
      </c>
      <c r="K133" s="55" t="s">
        <v>5921</v>
      </c>
    </row>
    <row r="134" spans="1:11">
      <c r="A134" s="56" t="str">
        <f>IF(OR(F134="ABIE",MID(F134,1,2)="AS"),"",INDEX(core_japan!C:C,MATCH(K134,core_japan!Q:Q,0),1))</f>
        <v/>
      </c>
      <c r="B134" s="55">
        <v>133</v>
      </c>
      <c r="C134" s="55" t="str">
        <f t="shared" si="2"/>
        <v/>
      </c>
      <c r="D134" s="56" t="str">
        <f>IF(LEN(K134)&gt;0,INDEX(core_japan!L:L,MATCH(sme_syntax_binding!K134,core_japan!Q:Q,0),1),"")</f>
        <v/>
      </c>
      <c r="E134" s="55" t="s">
        <v>690</v>
      </c>
      <c r="F134" s="55" t="s">
        <v>23</v>
      </c>
      <c r="G134" s="55" t="s">
        <v>178</v>
      </c>
      <c r="H134" s="55" t="s">
        <v>691</v>
      </c>
      <c r="I134" s="56" t="s">
        <v>3</v>
      </c>
      <c r="J134" s="55" t="s">
        <v>5211</v>
      </c>
    </row>
    <row r="135" spans="1:11">
      <c r="A135" s="56" t="str">
        <f>IF(OR(F135="ABIE",MID(F135,1,2)="AS"),"",INDEX(core_japan!C:C,MATCH(K135,core_japan!Q:Q,0),1))</f>
        <v>JBT-091</v>
      </c>
      <c r="B135" s="55">
        <v>134</v>
      </c>
      <c r="C135" s="55" t="str">
        <f t="shared" si="2"/>
        <v>ヘッダ</v>
      </c>
      <c r="D135" s="56" t="str">
        <f>IF(LEN(K135)&gt;0,INDEX(core_japan!L:L,MATCH(sme_syntax_binding!K135,core_japan!Q:Q,0),1),"")</f>
        <v>IID64</v>
      </c>
      <c r="E135" s="55" t="s">
        <v>692</v>
      </c>
      <c r="F135" s="55" t="s">
        <v>12</v>
      </c>
      <c r="G135" s="55" t="s">
        <v>693</v>
      </c>
      <c r="H135" s="55" t="s">
        <v>694</v>
      </c>
      <c r="I135" s="56" t="s">
        <v>22</v>
      </c>
      <c r="J135" s="55" t="s">
        <v>5212</v>
      </c>
      <c r="K135" s="55" t="s">
        <v>5922</v>
      </c>
    </row>
    <row r="136" spans="1:11">
      <c r="A136" s="56" t="str">
        <f>IF(OR(F136="ABIE",MID(F136,1,2)="AS"),"",INDEX(core_japan!C:C,MATCH(K136,core_japan!Q:Q,0),1))</f>
        <v>JBT-092</v>
      </c>
      <c r="B136" s="55">
        <v>135</v>
      </c>
      <c r="C136" s="55" t="str">
        <f t="shared" si="2"/>
        <v>ヘッダ</v>
      </c>
      <c r="D136" s="56" t="str">
        <f>IF(LEN(K136)&gt;0,INDEX(core_japan!L:L,MATCH(sme_syntax_binding!K136,core_japan!Q:Q,0),1),"")</f>
        <v>IID65</v>
      </c>
      <c r="E136" s="55" t="s">
        <v>180</v>
      </c>
      <c r="F136" s="55" t="s">
        <v>12</v>
      </c>
      <c r="G136" s="55" t="s">
        <v>5213</v>
      </c>
      <c r="H136" s="55" t="s">
        <v>5214</v>
      </c>
      <c r="I136" s="56" t="s">
        <v>22</v>
      </c>
      <c r="J136" s="55" t="s">
        <v>5215</v>
      </c>
      <c r="K136" s="55" t="s">
        <v>5923</v>
      </c>
    </row>
    <row r="137" spans="1:11">
      <c r="A137" s="56" t="str">
        <f>IF(OR(F137="ABIE",MID(F137,1,2)="AS"),"",INDEX(core_japan!C:C,MATCH(K137,core_japan!Q:Q,0),1))</f>
        <v>JBT-093</v>
      </c>
      <c r="B137" s="55">
        <v>136</v>
      </c>
      <c r="C137" s="55" t="str">
        <f t="shared" si="2"/>
        <v>ヘッダ</v>
      </c>
      <c r="D137" s="56" t="str">
        <f>IF(LEN(K137)&gt;0,INDEX(core_japan!L:L,MATCH(sme_syntax_binding!K137,core_japan!Q:Q,0),1),"")</f>
        <v>IID66</v>
      </c>
      <c r="E137" s="55" t="s">
        <v>182</v>
      </c>
      <c r="F137" s="55" t="s">
        <v>12</v>
      </c>
      <c r="G137" s="55" t="s">
        <v>697</v>
      </c>
      <c r="H137" s="55" t="s">
        <v>698</v>
      </c>
      <c r="I137" s="56" t="s">
        <v>17</v>
      </c>
      <c r="J137" s="55" t="s">
        <v>5216</v>
      </c>
      <c r="K137" s="55" t="s">
        <v>5924</v>
      </c>
    </row>
    <row r="138" spans="1:11">
      <c r="A138" s="56" t="str">
        <f>IF(OR(F138="ABIE",MID(F138,1,2)="AS"),"",INDEX(core_japan!C:C,MATCH(K138,core_japan!Q:Q,0),1))</f>
        <v/>
      </c>
      <c r="B138" s="55">
        <v>137</v>
      </c>
      <c r="C138" s="55" t="str">
        <f t="shared" si="2"/>
        <v>ヘッダ</v>
      </c>
      <c r="D138" s="56" t="str">
        <f>IF(LEN(K138)&gt;0,INDEX(core_japan!L:L,MATCH(sme_syntax_binding!K138,core_japan!Q:Q,0),1),"")</f>
        <v>ICL15</v>
      </c>
      <c r="E138" s="55" t="s">
        <v>184</v>
      </c>
      <c r="F138" s="55" t="s">
        <v>20</v>
      </c>
      <c r="G138" s="55" t="s">
        <v>699</v>
      </c>
      <c r="H138" s="55" t="s">
        <v>700</v>
      </c>
      <c r="I138" s="56" t="s">
        <v>17</v>
      </c>
      <c r="J138" s="55" t="s">
        <v>5217</v>
      </c>
      <c r="K138" s="55" t="s">
        <v>5925</v>
      </c>
    </row>
    <row r="139" spans="1:11">
      <c r="A139" s="56" t="str">
        <f>IF(OR(F139="ABIE",MID(F139,1,2)="AS"),"",INDEX(core_japan!C:C,MATCH(K139,core_japan!Q:Q,0),1))</f>
        <v/>
      </c>
      <c r="B139" s="55">
        <v>138</v>
      </c>
      <c r="C139" s="55" t="str">
        <f t="shared" si="2"/>
        <v/>
      </c>
      <c r="D139" s="56" t="str">
        <f>IF(LEN(K139)&gt;0,INDEX(core_japan!L:L,MATCH(sme_syntax_binding!K139,core_japan!Q:Q,0),1),"")</f>
        <v/>
      </c>
      <c r="E139" s="55" t="s">
        <v>120</v>
      </c>
      <c r="F139" s="55" t="s">
        <v>23</v>
      </c>
      <c r="G139" s="55" t="s">
        <v>701</v>
      </c>
      <c r="H139" s="55" t="s">
        <v>702</v>
      </c>
      <c r="I139" s="56" t="s">
        <v>3</v>
      </c>
      <c r="J139" s="55" t="s">
        <v>5154</v>
      </c>
    </row>
    <row r="140" spans="1:11">
      <c r="A140" s="56" t="str">
        <f>IF(OR(F140="ABIE",MID(F140,1,2)="AS"),"",INDEX(core_japan!C:C,MATCH(K140,core_japan!Q:Q,0),1))</f>
        <v>JBT-119</v>
      </c>
      <c r="B140" s="55">
        <v>139</v>
      </c>
      <c r="C140" s="55" t="str">
        <f t="shared" si="2"/>
        <v>ヘッダ</v>
      </c>
      <c r="D140" s="56" t="str">
        <f>IF(LEN(K140)&gt;0,INDEX(core_japan!L:L,MATCH(sme_syntax_binding!K140,core_japan!Q:Q,0),1),"")</f>
        <v>IID67</v>
      </c>
      <c r="E140" s="55" t="s">
        <v>123</v>
      </c>
      <c r="F140" s="55" t="s">
        <v>12</v>
      </c>
      <c r="G140" s="55" t="s">
        <v>5218</v>
      </c>
      <c r="H140" s="55" t="s">
        <v>5219</v>
      </c>
      <c r="I140" s="56" t="s">
        <v>17</v>
      </c>
      <c r="J140" s="55" t="s">
        <v>5101</v>
      </c>
      <c r="K140" s="55" t="s">
        <v>5926</v>
      </c>
    </row>
    <row r="141" spans="1:11">
      <c r="A141" s="56" t="str">
        <f>IF(OR(F141="ABIE",MID(F141,1,2)="AS"),"",INDEX(core_japan!C:C,MATCH(K141,core_japan!Q:Q,0),1))</f>
        <v>JBT-120</v>
      </c>
      <c r="B141" s="55">
        <v>140</v>
      </c>
      <c r="C141" s="55" t="str">
        <f t="shared" si="2"/>
        <v>ヘッダ</v>
      </c>
      <c r="D141" s="56" t="str">
        <f>IF(LEN(K141)&gt;0,INDEX(core_japan!L:L,MATCH(sme_syntax_binding!K141,core_japan!Q:Q,0),1),"")</f>
        <v>IID68</v>
      </c>
      <c r="E141" s="55" t="s">
        <v>126</v>
      </c>
      <c r="F141" s="55" t="s">
        <v>12</v>
      </c>
      <c r="G141" s="55" t="s">
        <v>5220</v>
      </c>
      <c r="H141" s="55" t="s">
        <v>5221</v>
      </c>
      <c r="I141" s="56" t="s">
        <v>17</v>
      </c>
      <c r="J141" s="55" t="s">
        <v>5159</v>
      </c>
      <c r="K141" s="55" t="s">
        <v>5927</v>
      </c>
    </row>
    <row r="142" spans="1:11">
      <c r="A142" s="56" t="str">
        <f>IF(OR(F142="ABIE",MID(F142,1,2)="AS"),"",INDEX(core_japan!C:C,MATCH(K142,core_japan!Q:Q,0),1))</f>
        <v>JBT-121</v>
      </c>
      <c r="B142" s="55">
        <v>141</v>
      </c>
      <c r="C142" s="55" t="str">
        <f t="shared" si="2"/>
        <v>ヘッダ</v>
      </c>
      <c r="D142" s="56" t="str">
        <f>IF(LEN(K142)&gt;0,INDEX(core_japan!L:L,MATCH(sme_syntax_binding!K142,core_japan!Q:Q,0),1),"")</f>
        <v>IID69</v>
      </c>
      <c r="E142" s="55" t="s">
        <v>129</v>
      </c>
      <c r="F142" s="55" t="s">
        <v>12</v>
      </c>
      <c r="G142" s="55" t="s">
        <v>708</v>
      </c>
      <c r="H142" s="55" t="s">
        <v>709</v>
      </c>
      <c r="I142" s="56" t="s">
        <v>17</v>
      </c>
      <c r="J142" s="55" t="s">
        <v>5109</v>
      </c>
      <c r="K142" s="55" t="s">
        <v>5928</v>
      </c>
    </row>
    <row r="143" spans="1:11">
      <c r="A143" s="56" t="str">
        <f>IF(OR(F143="ABIE",MID(F143,1,2)="AS"),"",INDEX(core_japan!C:C,MATCH(K143,core_japan!Q:Q,0),1))</f>
        <v>JBT-122</v>
      </c>
      <c r="B143" s="55">
        <v>142</v>
      </c>
      <c r="C143" s="55" t="str">
        <f t="shared" si="2"/>
        <v>ヘッダ</v>
      </c>
      <c r="D143" s="56" t="str">
        <f>IF(LEN(K143)&gt;0,INDEX(core_japan!L:L,MATCH(sme_syntax_binding!K143,core_japan!Q:Q,0),1),"")</f>
        <v>IID70</v>
      </c>
      <c r="E143" s="55" t="s">
        <v>594</v>
      </c>
      <c r="F143" s="55" t="s">
        <v>12</v>
      </c>
      <c r="G143" s="55" t="s">
        <v>710</v>
      </c>
      <c r="H143" s="55" t="s">
        <v>711</v>
      </c>
      <c r="I143" s="56" t="s">
        <v>17</v>
      </c>
      <c r="J143" s="55" t="s">
        <v>5161</v>
      </c>
      <c r="K143" s="55" t="s">
        <v>5929</v>
      </c>
    </row>
    <row r="144" spans="1:11">
      <c r="A144" s="56" t="str">
        <f>IF(OR(F144="ABIE",MID(F144,1,2)="AS"),"",INDEX(core_japan!C:C,MATCH(K144,core_japan!Q:Q,0),1))</f>
        <v>JBT-123</v>
      </c>
      <c r="B144" s="55">
        <v>143</v>
      </c>
      <c r="C144" s="55" t="str">
        <f t="shared" si="2"/>
        <v>ヘッダ</v>
      </c>
      <c r="D144" s="56" t="str">
        <f>IF(LEN(K144)&gt;0,INDEX(core_japan!L:L,MATCH(sme_syntax_binding!K144,core_japan!Q:Q,0),1),"")</f>
        <v>IID71</v>
      </c>
      <c r="E144" s="55" t="s">
        <v>5162</v>
      </c>
      <c r="F144" s="55" t="s">
        <v>12</v>
      </c>
      <c r="G144" s="55" t="s">
        <v>5222</v>
      </c>
      <c r="H144" s="55" t="s">
        <v>5164</v>
      </c>
      <c r="I144" s="56" t="s">
        <v>22</v>
      </c>
      <c r="J144" s="55" t="s">
        <v>5111</v>
      </c>
      <c r="K144" s="55" t="s">
        <v>5930</v>
      </c>
    </row>
    <row r="145" spans="1:11">
      <c r="A145" s="56" t="str">
        <f>IF(OR(F145="ABIE",MID(F145,1,2)="AS"),"",INDEX(core_japan!C:C,MATCH(K145,core_japan!Q:Q,0),1))</f>
        <v/>
      </c>
      <c r="B145" s="55">
        <v>144</v>
      </c>
      <c r="C145" s="55" t="str">
        <f t="shared" si="2"/>
        <v>ヘッダ</v>
      </c>
      <c r="D145" s="56" t="str">
        <f>IF(LEN(K145)&gt;0,INDEX(core_japan!L:L,MATCH(sme_syntax_binding!K145,core_japan!Q:Q,0),1),"")</f>
        <v>ICL16</v>
      </c>
      <c r="E145" s="55" t="s">
        <v>131</v>
      </c>
      <c r="F145" s="55" t="s">
        <v>20</v>
      </c>
      <c r="G145" s="55" t="s">
        <v>712</v>
      </c>
      <c r="H145" s="55" t="s">
        <v>713</v>
      </c>
      <c r="I145" s="56" t="s">
        <v>17</v>
      </c>
      <c r="J145" s="55" t="s">
        <v>5165</v>
      </c>
      <c r="K145" s="55" t="s">
        <v>5931</v>
      </c>
    </row>
    <row r="146" spans="1:11">
      <c r="A146" s="56" t="str">
        <f>IF(OR(F146="ABIE",MID(F146,1,2)="AS"),"",INDEX(core_japan!C:C,MATCH(K146,core_japan!Q:Q,0),1))</f>
        <v/>
      </c>
      <c r="B146" s="55">
        <v>145</v>
      </c>
      <c r="C146" s="55" t="str">
        <f t="shared" si="2"/>
        <v/>
      </c>
      <c r="D146" s="56" t="str">
        <f>IF(LEN(K146)&gt;0,INDEX(core_japan!L:L,MATCH(sme_syntax_binding!K146,core_japan!Q:Q,0),1),"")</f>
        <v/>
      </c>
      <c r="E146" s="55" t="s">
        <v>134</v>
      </c>
      <c r="F146" s="55" t="s">
        <v>23</v>
      </c>
      <c r="G146" s="55" t="s">
        <v>714</v>
      </c>
      <c r="H146" s="55" t="s">
        <v>600</v>
      </c>
      <c r="I146" s="56" t="s">
        <v>3</v>
      </c>
      <c r="J146" s="55" t="s">
        <v>5166</v>
      </c>
    </row>
    <row r="147" spans="1:11">
      <c r="A147" s="56" t="str">
        <f>IF(OR(F147="ABIE",MID(F147,1,2)="AS"),"",INDEX(core_japan!C:C,MATCH(K147,core_japan!Q:Q,0),1))</f>
        <v>JBT-124</v>
      </c>
      <c r="B147" s="55">
        <v>146</v>
      </c>
      <c r="C147" s="55" t="str">
        <f t="shared" si="2"/>
        <v>ヘッダ</v>
      </c>
      <c r="D147" s="56" t="str">
        <f>IF(LEN(K147)&gt;0,INDEX(core_japan!L:L,MATCH(sme_syntax_binding!K147,core_japan!Q:Q,0),1),"")</f>
        <v>IID72</v>
      </c>
      <c r="E147" s="55" t="s">
        <v>136</v>
      </c>
      <c r="F147" s="55" t="s">
        <v>12</v>
      </c>
      <c r="G147" s="55" t="s">
        <v>5223</v>
      </c>
      <c r="H147" s="55" t="s">
        <v>5224</v>
      </c>
      <c r="I147" s="56" t="s">
        <v>17</v>
      </c>
      <c r="J147" s="55" t="s">
        <v>5101</v>
      </c>
      <c r="K147" s="55" t="s">
        <v>5932</v>
      </c>
    </row>
    <row r="148" spans="1:11">
      <c r="A148" s="56" t="str">
        <f>IF(OR(F148="ABIE",MID(F148,1,2)="AS"),"",INDEX(core_japan!C:C,MATCH(K148,core_japan!Q:Q,0),1))</f>
        <v>JBT-125</v>
      </c>
      <c r="B148" s="55">
        <v>147</v>
      </c>
      <c r="C148" s="55" t="str">
        <f t="shared" si="2"/>
        <v>ヘッダ</v>
      </c>
      <c r="D148" s="56" t="str">
        <f>IF(LEN(K148)&gt;0,INDEX(core_japan!L:L,MATCH(sme_syntax_binding!K148,core_japan!Q:Q,0),1),"")</f>
        <v>IID73</v>
      </c>
      <c r="E148" s="55" t="s">
        <v>138</v>
      </c>
      <c r="F148" s="55" t="s">
        <v>12</v>
      </c>
      <c r="G148" s="55" t="s">
        <v>717</v>
      </c>
      <c r="H148" s="55" t="s">
        <v>718</v>
      </c>
      <c r="I148" s="56" t="s">
        <v>17</v>
      </c>
      <c r="J148" s="55" t="s">
        <v>5169</v>
      </c>
      <c r="K148" s="55" t="s">
        <v>5933</v>
      </c>
    </row>
    <row r="149" spans="1:11">
      <c r="A149" s="56" t="str">
        <f>IF(OR(F149="ABIE",MID(F149,1,2)="AS"),"",INDEX(core_japan!C:C,MATCH(K149,core_japan!Q:Q,0),1))</f>
        <v>JBT-126</v>
      </c>
      <c r="B149" s="55">
        <v>148</v>
      </c>
      <c r="C149" s="55" t="str">
        <f t="shared" si="2"/>
        <v>ヘッダ</v>
      </c>
      <c r="D149" s="56" t="str">
        <f>IF(LEN(K149)&gt;0,INDEX(core_japan!L:L,MATCH(sme_syntax_binding!K149,core_japan!Q:Q,0),1),"")</f>
        <v>IID74</v>
      </c>
      <c r="E149" s="55" t="s">
        <v>141</v>
      </c>
      <c r="F149" s="55" t="s">
        <v>12</v>
      </c>
      <c r="G149" s="55" t="s">
        <v>719</v>
      </c>
      <c r="H149" s="55" t="s">
        <v>720</v>
      </c>
      <c r="I149" s="56" t="s">
        <v>17</v>
      </c>
      <c r="J149" s="55" t="s">
        <v>5170</v>
      </c>
      <c r="K149" s="55" t="s">
        <v>5934</v>
      </c>
    </row>
    <row r="150" spans="1:11">
      <c r="A150" s="56" t="str">
        <f>IF(OR(F150="ABIE",MID(F150,1,2)="AS"),"",INDEX(core_japan!C:C,MATCH(K150,core_japan!Q:Q,0),1))</f>
        <v>JBT-127</v>
      </c>
      <c r="B150" s="55">
        <v>149</v>
      </c>
      <c r="C150" s="55" t="str">
        <f t="shared" si="2"/>
        <v>ヘッダ</v>
      </c>
      <c r="D150" s="56" t="str">
        <f>IF(LEN(K150)&gt;0,INDEX(core_japan!L:L,MATCH(sme_syntax_binding!K150,core_japan!Q:Q,0),1),"")</f>
        <v>IID75</v>
      </c>
      <c r="E150" s="55" t="s">
        <v>143</v>
      </c>
      <c r="F150" s="55" t="s">
        <v>12</v>
      </c>
      <c r="G150" s="55" t="s">
        <v>5225</v>
      </c>
      <c r="H150" s="55" t="s">
        <v>5226</v>
      </c>
      <c r="I150" s="56" t="s">
        <v>17</v>
      </c>
      <c r="J150" s="55" t="s">
        <v>5173</v>
      </c>
      <c r="K150" s="55" t="s">
        <v>5935</v>
      </c>
    </row>
    <row r="151" spans="1:11">
      <c r="A151" s="56" t="str">
        <f>IF(OR(F151="ABIE",MID(F151,1,2)="AS"),"",INDEX(core_japan!C:C,MATCH(K151,core_japan!Q:Q,0),1))</f>
        <v/>
      </c>
      <c r="B151" s="55">
        <v>150</v>
      </c>
      <c r="C151" s="55" t="str">
        <f t="shared" si="2"/>
        <v>ヘッダ</v>
      </c>
      <c r="E151" s="55" t="s">
        <v>145</v>
      </c>
      <c r="F151" s="55" t="s">
        <v>20</v>
      </c>
      <c r="G151" s="55" t="s">
        <v>609</v>
      </c>
      <c r="H151" s="55" t="s">
        <v>610</v>
      </c>
      <c r="I151" s="56" t="s">
        <v>17</v>
      </c>
      <c r="J151" s="55" t="s">
        <v>5174</v>
      </c>
      <c r="K151" s="55" t="s">
        <v>5936</v>
      </c>
    </row>
    <row r="152" spans="1:11">
      <c r="A152" s="56" t="str">
        <f>IF(OR(F152="ABIE",MID(F152,1,2)="AS"),"",INDEX(core_japan!C:C,MATCH(K152,core_japan!Q:Q,0),1))</f>
        <v/>
      </c>
      <c r="B152" s="55">
        <v>151</v>
      </c>
      <c r="C152" s="55" t="str">
        <f t="shared" si="2"/>
        <v/>
      </c>
      <c r="D152" s="56" t="str">
        <f>IF(LEN(K152)&gt;0,INDEX(core_japan!L:L,MATCH(sme_syntax_binding!K152,core_japan!Q:Q,0),1),"")</f>
        <v/>
      </c>
      <c r="E152" s="55" t="s">
        <v>146</v>
      </c>
      <c r="F152" s="55" t="s">
        <v>23</v>
      </c>
      <c r="G152" s="55" t="s">
        <v>611</v>
      </c>
      <c r="H152" s="55" t="s">
        <v>612</v>
      </c>
      <c r="I152" s="56" t="s">
        <v>3</v>
      </c>
      <c r="J152" s="55" t="s">
        <v>5175</v>
      </c>
    </row>
    <row r="153" spans="1:11">
      <c r="A153" s="56" t="str">
        <f>IF(OR(F153="ABIE",MID(F153,1,2)="AS"),"",INDEX(core_japan!C:C,MATCH(K153,core_japan!Q:Q,0),1))</f>
        <v>JBT-128</v>
      </c>
      <c r="B153" s="55">
        <v>152</v>
      </c>
      <c r="C153" s="55" t="str">
        <f t="shared" si="2"/>
        <v>ヘッダ</v>
      </c>
      <c r="D153" s="56" t="str">
        <f>IF(LEN(K153)&gt;0,INDEX(core_japan!L:L,MATCH(sme_syntax_binding!K153,core_japan!Q:Q,0),1),"")</f>
        <v>IID76</v>
      </c>
      <c r="E153" s="55" t="s">
        <v>147</v>
      </c>
      <c r="F153" s="55" t="s">
        <v>12</v>
      </c>
      <c r="G153" s="55" t="s">
        <v>723</v>
      </c>
      <c r="H153" s="55" t="s">
        <v>724</v>
      </c>
      <c r="I153" s="56" t="s">
        <v>17</v>
      </c>
      <c r="J153" s="55" t="s">
        <v>5176</v>
      </c>
      <c r="K153" s="55" t="s">
        <v>5937</v>
      </c>
    </row>
    <row r="154" spans="1:11">
      <c r="A154" s="56" t="str">
        <f>IF(OR(F154="ABIE",MID(F154,1,2)="AS"),"",INDEX(core_japan!C:C,MATCH(K154,core_japan!Q:Q,0),1))</f>
        <v/>
      </c>
      <c r="B154" s="55">
        <v>153</v>
      </c>
      <c r="C154" s="55" t="str">
        <f t="shared" si="2"/>
        <v>ヘッダ</v>
      </c>
      <c r="E154" s="55" t="s">
        <v>148</v>
      </c>
      <c r="F154" s="55" t="s">
        <v>20</v>
      </c>
      <c r="G154" s="55" t="s">
        <v>615</v>
      </c>
      <c r="H154" s="55" t="s">
        <v>616</v>
      </c>
      <c r="I154" s="56" t="s">
        <v>17</v>
      </c>
      <c r="J154" s="55" t="s">
        <v>5177</v>
      </c>
      <c r="K154" s="55" t="s">
        <v>5938</v>
      </c>
    </row>
    <row r="155" spans="1:11">
      <c r="A155" s="56" t="str">
        <f>IF(OR(F155="ABIE",MID(F155,1,2)="AS"),"",INDEX(core_japan!C:C,MATCH(K155,core_japan!Q:Q,0),1))</f>
        <v/>
      </c>
      <c r="B155" s="55">
        <v>154</v>
      </c>
      <c r="C155" s="55" t="str">
        <f t="shared" si="2"/>
        <v/>
      </c>
      <c r="D155" s="56" t="str">
        <f>IF(LEN(K155)&gt;0,INDEX(core_japan!L:L,MATCH(sme_syntax_binding!K155,core_japan!Q:Q,0),1),"")</f>
        <v/>
      </c>
      <c r="E155" s="55" t="s">
        <v>146</v>
      </c>
      <c r="F155" s="55" t="s">
        <v>23</v>
      </c>
      <c r="G155" s="55" t="s">
        <v>617</v>
      </c>
      <c r="H155" s="55" t="s">
        <v>618</v>
      </c>
      <c r="I155" s="56" t="s">
        <v>3</v>
      </c>
      <c r="J155" s="55" t="s">
        <v>5175</v>
      </c>
    </row>
    <row r="156" spans="1:11">
      <c r="A156" s="56" t="str">
        <f>IF(OR(F156="ABIE",MID(F156,1,2)="AS"),"",INDEX(core_japan!C:C,MATCH(K156,core_japan!Q:Q,0),1))</f>
        <v>JBT-129</v>
      </c>
      <c r="B156" s="55">
        <v>155</v>
      </c>
      <c r="C156" s="55" t="str">
        <f t="shared" si="2"/>
        <v>ヘッダ</v>
      </c>
      <c r="D156" s="56" t="str">
        <f>IF(LEN(K156)&gt;0,INDEX(core_japan!L:L,MATCH(sme_syntax_binding!K156,core_japan!Q:Q,0),1),"")</f>
        <v>IID77</v>
      </c>
      <c r="E156" s="55" t="s">
        <v>147</v>
      </c>
      <c r="F156" s="55" t="s">
        <v>12</v>
      </c>
      <c r="G156" s="55" t="s">
        <v>725</v>
      </c>
      <c r="H156" s="55" t="s">
        <v>726</v>
      </c>
      <c r="I156" s="56" t="s">
        <v>17</v>
      </c>
      <c r="J156" s="55" t="s">
        <v>5176</v>
      </c>
      <c r="K156" s="55" t="s">
        <v>5939</v>
      </c>
    </row>
    <row r="157" spans="1:11">
      <c r="A157" s="56" t="str">
        <f>IF(OR(F157="ABIE",MID(F157,1,2)="AS"),"",INDEX(core_japan!C:C,MATCH(K157,core_japan!Q:Q,0),1))</f>
        <v/>
      </c>
      <c r="B157" s="55">
        <v>156</v>
      </c>
      <c r="C157" s="55" t="str">
        <f t="shared" si="2"/>
        <v>ヘッダ</v>
      </c>
      <c r="E157" s="55" t="s">
        <v>149</v>
      </c>
      <c r="F157" s="55" t="s">
        <v>20</v>
      </c>
      <c r="G157" s="55" t="s">
        <v>621</v>
      </c>
      <c r="H157" s="55" t="s">
        <v>622</v>
      </c>
      <c r="I157" s="56" t="s">
        <v>17</v>
      </c>
      <c r="J157" s="55" t="s">
        <v>5178</v>
      </c>
      <c r="K157" s="55" t="s">
        <v>5940</v>
      </c>
    </row>
    <row r="158" spans="1:11">
      <c r="A158" s="56" t="str">
        <f>IF(OR(F158="ABIE",MID(F158,1,2)="AS"),"",INDEX(core_japan!C:C,MATCH(K158,core_japan!Q:Q,0),1))</f>
        <v/>
      </c>
      <c r="B158" s="55">
        <v>157</v>
      </c>
      <c r="C158" s="55" t="str">
        <f t="shared" si="2"/>
        <v/>
      </c>
      <c r="D158" s="56" t="str">
        <f>IF(LEN(K158)&gt;0,INDEX(core_japan!L:L,MATCH(sme_syntax_binding!K158,core_japan!Q:Q,0),1),"")</f>
        <v/>
      </c>
      <c r="E158" s="55" t="s">
        <v>146</v>
      </c>
      <c r="F158" s="55" t="s">
        <v>23</v>
      </c>
      <c r="G158" s="55" t="s">
        <v>623</v>
      </c>
      <c r="H158" s="55" t="s">
        <v>664</v>
      </c>
      <c r="I158" s="56" t="s">
        <v>3</v>
      </c>
      <c r="J158" s="55" t="s">
        <v>5175</v>
      </c>
    </row>
    <row r="159" spans="1:11">
      <c r="A159" s="56" t="str">
        <f>IF(OR(F159="ABIE",MID(F159,1,2)="AS"),"",INDEX(core_japan!C:C,MATCH(K159,core_japan!Q:Q,0),1))</f>
        <v>JBT-130</v>
      </c>
      <c r="B159" s="55">
        <v>158</v>
      </c>
      <c r="C159" s="55" t="str">
        <f t="shared" si="2"/>
        <v>ヘッダ</v>
      </c>
      <c r="D159" s="56" t="str">
        <f>IF(LEN(K159)&gt;0,INDEX(core_japan!L:L,MATCH(sme_syntax_binding!K159,core_japan!Q:Q,0),1),"")</f>
        <v>IID78</v>
      </c>
      <c r="E159" s="55" t="s">
        <v>150</v>
      </c>
      <c r="F159" s="55" t="s">
        <v>12</v>
      </c>
      <c r="G159" s="55" t="s">
        <v>727</v>
      </c>
      <c r="H159" s="55" t="s">
        <v>728</v>
      </c>
      <c r="I159" s="56" t="s">
        <v>17</v>
      </c>
      <c r="J159" s="55" t="s">
        <v>5147</v>
      </c>
      <c r="K159" s="55" t="s">
        <v>5941</v>
      </c>
    </row>
    <row r="160" spans="1:11">
      <c r="A160" s="56" t="str">
        <f>IF(OR(F160="ABIE",MID(F160,1,2)="AS"),"",INDEX(core_japan!C:C,MATCH(K160,core_japan!Q:Q,0),1))</f>
        <v/>
      </c>
      <c r="B160" s="55">
        <v>159</v>
      </c>
      <c r="C160" s="55" t="str">
        <f t="shared" si="2"/>
        <v>ヘッダ</v>
      </c>
      <c r="D160" s="56" t="str">
        <f>IF(LEN(K160)&gt;0,INDEX(core_japan!L:L,MATCH(sme_syntax_binding!K160,core_japan!Q:Q,0),1),"")</f>
        <v>ICL17</v>
      </c>
      <c r="E160" s="55" t="s">
        <v>151</v>
      </c>
      <c r="F160" s="55" t="s">
        <v>20</v>
      </c>
      <c r="G160" s="55" t="s">
        <v>729</v>
      </c>
      <c r="H160" s="55" t="s">
        <v>730</v>
      </c>
      <c r="I160" s="56" t="s">
        <v>17</v>
      </c>
      <c r="J160" s="55" t="s">
        <v>5179</v>
      </c>
      <c r="K160" s="55" t="s">
        <v>5942</v>
      </c>
    </row>
    <row r="161" spans="1:11">
      <c r="A161" s="56" t="str">
        <f>IF(OR(F161="ABIE",MID(F161,1,2)="AS"),"",INDEX(core_japan!C:C,MATCH(K161,core_japan!Q:Q,0),1))</f>
        <v/>
      </c>
      <c r="B161" s="55">
        <v>160</v>
      </c>
      <c r="C161" s="55" t="str">
        <f t="shared" si="2"/>
        <v/>
      </c>
      <c r="D161" s="56" t="str">
        <f>IF(LEN(K161)&gt;0,INDEX(core_japan!L:L,MATCH(sme_syntax_binding!K161,core_japan!Q:Q,0),1),"")</f>
        <v/>
      </c>
      <c r="E161" s="55" t="s">
        <v>167</v>
      </c>
      <c r="F161" s="55" t="s">
        <v>23</v>
      </c>
      <c r="G161" s="55" t="s">
        <v>731</v>
      </c>
      <c r="H161" s="55" t="s">
        <v>732</v>
      </c>
      <c r="I161" s="56" t="s">
        <v>3</v>
      </c>
      <c r="J161" s="55" t="s">
        <v>5180</v>
      </c>
    </row>
    <row r="162" spans="1:11">
      <c r="A162" s="56" t="str">
        <f>IF(OR(F162="ABIE",MID(F162,1,2)="AS"),"",INDEX(core_japan!C:C,MATCH(K162,core_japan!Q:Q,0),1))</f>
        <v>JBT-131</v>
      </c>
      <c r="B162" s="55">
        <v>161</v>
      </c>
      <c r="C162" s="55" t="str">
        <f t="shared" si="2"/>
        <v>ヘッダ</v>
      </c>
      <c r="D162" s="56" t="str">
        <f>IF(LEN(K162)&gt;0,INDEX(core_japan!L:L,MATCH(sme_syntax_binding!K162,core_japan!Q:Q,0),1),"")</f>
        <v>IID79</v>
      </c>
      <c r="E162" s="55" t="s">
        <v>152</v>
      </c>
      <c r="F162" s="55" t="s">
        <v>12</v>
      </c>
      <c r="G162" s="55" t="s">
        <v>733</v>
      </c>
      <c r="H162" s="55" t="s">
        <v>734</v>
      </c>
      <c r="I162" s="56" t="s">
        <v>17</v>
      </c>
      <c r="J162" s="55" t="s">
        <v>5181</v>
      </c>
      <c r="K162" s="55" t="s">
        <v>5943</v>
      </c>
    </row>
    <row r="163" spans="1:11">
      <c r="A163" s="56" t="str">
        <f>IF(OR(F163="ABIE",MID(F163,1,2)="AS"),"",INDEX(core_japan!C:C,MATCH(K163,core_japan!Q:Q,0),1))</f>
        <v>JBT-132</v>
      </c>
      <c r="B163" s="55">
        <v>162</v>
      </c>
      <c r="C163" s="55" t="str">
        <f t="shared" si="2"/>
        <v>ヘッダ</v>
      </c>
      <c r="D163" s="56" t="str">
        <f>IF(LEN(K163)&gt;0,INDEX(core_japan!L:L,MATCH(sme_syntax_binding!K163,core_japan!Q:Q,0),1),"")</f>
        <v>IID80</v>
      </c>
      <c r="E163" s="55" t="s">
        <v>153</v>
      </c>
      <c r="F163" s="55" t="s">
        <v>12</v>
      </c>
      <c r="G163" s="55" t="s">
        <v>735</v>
      </c>
      <c r="H163" s="55" t="s">
        <v>736</v>
      </c>
      <c r="I163" s="56" t="s">
        <v>17</v>
      </c>
      <c r="J163" s="55" t="s">
        <v>5182</v>
      </c>
      <c r="K163" s="55" t="s">
        <v>5944</v>
      </c>
    </row>
    <row r="164" spans="1:11">
      <c r="A164" s="56" t="str">
        <f>IF(OR(F164="ABIE",MID(F164,1,2)="AS"),"",INDEX(core_japan!C:C,MATCH(K164,core_japan!Q:Q,0),1))</f>
        <v>JBT-133</v>
      </c>
      <c r="B164" s="55">
        <v>163</v>
      </c>
      <c r="C164" s="55" t="str">
        <f t="shared" si="2"/>
        <v>ヘッダ</v>
      </c>
      <c r="D164" s="56" t="str">
        <f>IF(LEN(K164)&gt;0,INDEX(core_japan!L:L,MATCH(sme_syntax_binding!K164,core_japan!Q:Q,0),1),"")</f>
        <v>IID81</v>
      </c>
      <c r="E164" s="55" t="s">
        <v>154</v>
      </c>
      <c r="F164" s="55" t="s">
        <v>12</v>
      </c>
      <c r="G164" s="55" t="s">
        <v>737</v>
      </c>
      <c r="H164" s="55" t="s">
        <v>738</v>
      </c>
      <c r="I164" s="56" t="s">
        <v>17</v>
      </c>
      <c r="J164" s="55" t="s">
        <v>5183</v>
      </c>
      <c r="K164" s="55" t="s">
        <v>5945</v>
      </c>
    </row>
    <row r="165" spans="1:11">
      <c r="A165" s="56" t="str">
        <f>IF(OR(F165="ABIE",MID(F165,1,2)="AS"),"",INDEX(core_japan!C:C,MATCH(K165,core_japan!Q:Q,0),1))</f>
        <v>JBT-134</v>
      </c>
      <c r="B165" s="55">
        <v>164</v>
      </c>
      <c r="C165" s="55" t="str">
        <f t="shared" si="2"/>
        <v>ヘッダ</v>
      </c>
      <c r="D165" s="56" t="str">
        <f>IF(LEN(K165)&gt;0,INDEX(core_japan!L:L,MATCH(sme_syntax_binding!K165,core_japan!Q:Q,0),1),"")</f>
        <v>IID82</v>
      </c>
      <c r="E165" s="55" t="s">
        <v>156</v>
      </c>
      <c r="F165" s="55" t="s">
        <v>12</v>
      </c>
      <c r="G165" s="55" t="s">
        <v>739</v>
      </c>
      <c r="H165" s="55" t="s">
        <v>740</v>
      </c>
      <c r="I165" s="56" t="s">
        <v>17</v>
      </c>
      <c r="J165" s="55" t="s">
        <v>5184</v>
      </c>
      <c r="K165" s="55" t="s">
        <v>5946</v>
      </c>
    </row>
    <row r="166" spans="1:11">
      <c r="A166" s="56" t="str">
        <f>IF(OR(F166="ABIE",MID(F166,1,2)="AS"),"",INDEX(core_japan!C:C,MATCH(K166,core_japan!Q:Q,0),1))</f>
        <v>JBT-135</v>
      </c>
      <c r="B166" s="55">
        <v>165</v>
      </c>
      <c r="C166" s="55" t="str">
        <f t="shared" si="2"/>
        <v>ヘッダ</v>
      </c>
      <c r="D166" s="56" t="str">
        <f>IF(LEN(K166)&gt;0,INDEX(core_japan!L:L,MATCH(sme_syntax_binding!K166,core_japan!Q:Q,0),1),"")</f>
        <v>IID83</v>
      </c>
      <c r="E166" s="55" t="s">
        <v>158</v>
      </c>
      <c r="F166" s="55" t="s">
        <v>12</v>
      </c>
      <c r="G166" s="55" t="s">
        <v>741</v>
      </c>
      <c r="H166" s="55" t="s">
        <v>742</v>
      </c>
      <c r="I166" s="56" t="s">
        <v>22</v>
      </c>
      <c r="J166" s="55" t="s">
        <v>5185</v>
      </c>
      <c r="K166" s="55" t="s">
        <v>5947</v>
      </c>
    </row>
    <row r="167" spans="1:11">
      <c r="A167" s="56" t="str">
        <f>IF(OR(F167="ABIE",MID(F167,1,2)="AS"),"",INDEX(core_japan!C:C,MATCH(K167,core_japan!Q:Q,0),1))</f>
        <v/>
      </c>
      <c r="B167" s="55">
        <v>166</v>
      </c>
      <c r="C167" s="55" t="str">
        <f t="shared" si="2"/>
        <v>ヘッダ</v>
      </c>
      <c r="D167" s="56" t="str">
        <f>IF(LEN(K167)&gt;0,INDEX(core_japan!L:L,MATCH(sme_syntax_binding!K167,core_japan!Q:Q,0),1),"")</f>
        <v>ICL18</v>
      </c>
      <c r="E167" s="55" t="s">
        <v>4351</v>
      </c>
      <c r="F167" s="55" t="s">
        <v>20</v>
      </c>
      <c r="G167" s="55" t="s">
        <v>5186</v>
      </c>
      <c r="H167" s="55" t="s">
        <v>5187</v>
      </c>
      <c r="I167" s="56" t="s">
        <v>22</v>
      </c>
      <c r="J167" s="55" t="s">
        <v>5188</v>
      </c>
      <c r="K167" s="55" t="s">
        <v>5948</v>
      </c>
    </row>
    <row r="168" spans="1:11">
      <c r="A168" s="56" t="str">
        <f>IF(OR(F168="ABIE",MID(F168,1,2)="AS"),"",INDEX(core_japan!C:C,MATCH(K168,core_japan!Q:Q,0),1))</f>
        <v/>
      </c>
      <c r="B168" s="55">
        <v>167</v>
      </c>
      <c r="C168" s="55" t="str">
        <f t="shared" si="2"/>
        <v/>
      </c>
      <c r="D168" s="56" t="str">
        <f>IF(LEN(K168)&gt;0,INDEX(core_japan!L:L,MATCH(sme_syntax_binding!K168,core_japan!Q:Q,0),1),"")</f>
        <v/>
      </c>
      <c r="E168" s="55" t="s">
        <v>146</v>
      </c>
      <c r="F168" s="55" t="s">
        <v>23</v>
      </c>
      <c r="G168" s="55" t="s">
        <v>5189</v>
      </c>
      <c r="H168" s="55" t="s">
        <v>5190</v>
      </c>
      <c r="I168" s="56" t="s">
        <v>3</v>
      </c>
      <c r="J168" s="55" t="s">
        <v>5175</v>
      </c>
    </row>
    <row r="169" spans="1:11">
      <c r="A169" s="56" t="str">
        <f>IF(OR(F169="ABIE",MID(F169,1,2)="AS"),"",INDEX(core_japan!C:C,MATCH(K169,core_japan!Q:Q,0),1))</f>
        <v>JBT-136</v>
      </c>
      <c r="B169" s="55">
        <v>168</v>
      </c>
      <c r="C169" s="55" t="str">
        <f t="shared" si="2"/>
        <v>ヘッダ</v>
      </c>
      <c r="D169" s="56" t="str">
        <f>IF(LEN(K169)&gt;0,INDEX(core_japan!L:L,MATCH(sme_syntax_binding!K169,core_japan!Q:Q,0),1),"")</f>
        <v>IID84</v>
      </c>
      <c r="E169" s="55" t="s">
        <v>4306</v>
      </c>
      <c r="F169" s="55" t="s">
        <v>12</v>
      </c>
      <c r="G169" s="55" t="s">
        <v>5191</v>
      </c>
      <c r="H169" s="55" t="s">
        <v>5192</v>
      </c>
      <c r="I169" s="56" t="s">
        <v>22</v>
      </c>
      <c r="J169" s="55" t="s">
        <v>5193</v>
      </c>
      <c r="K169" s="55" t="s">
        <v>5949</v>
      </c>
    </row>
    <row r="170" spans="1:11">
      <c r="A170" s="56" t="str">
        <f>IF(OR(F170="ABIE",MID(F170,1,2)="AS"),"",INDEX(core_japan!C:C,MATCH(K170,core_japan!Q:Q,0),1))</f>
        <v>JBT-136-1</v>
      </c>
      <c r="B170" s="55">
        <v>169</v>
      </c>
      <c r="C170" s="55" t="str">
        <f t="shared" si="2"/>
        <v>ヘッダ</v>
      </c>
      <c r="D170" s="56" t="str">
        <f>IF(LEN(K170)&gt;0,INDEX(core_japan!L:L,MATCH(sme_syntax_binding!K170,core_japan!Q:Q,0),1),"")</f>
        <v>IID85</v>
      </c>
      <c r="E170" s="55" t="s">
        <v>147</v>
      </c>
      <c r="F170" s="55" t="s">
        <v>12</v>
      </c>
      <c r="G170" s="55" t="s">
        <v>5194</v>
      </c>
      <c r="H170" s="55" t="s">
        <v>5195</v>
      </c>
      <c r="I170" s="56" t="s">
        <v>22</v>
      </c>
      <c r="J170" s="55" t="s">
        <v>5176</v>
      </c>
      <c r="K170" s="55" t="s">
        <v>5950</v>
      </c>
    </row>
    <row r="171" spans="1:11">
      <c r="A171" s="56" t="str">
        <f>IF(OR(F171="ABIE",MID(F171,1,2)="AS"),"",INDEX(core_japan!C:C,MATCH(K171,core_japan!Q:Q,0),1))</f>
        <v/>
      </c>
      <c r="B171" s="55">
        <v>170</v>
      </c>
      <c r="C171" s="55" t="str">
        <f t="shared" si="2"/>
        <v>ヘッダ</v>
      </c>
      <c r="D171" s="56" t="str">
        <f>IF(LEN(K171)&gt;0,INDEX(core_japan!L:L,MATCH(sme_syntax_binding!K171,core_japan!Q:Q,0),1),"")</f>
        <v>ICL19</v>
      </c>
      <c r="E171" s="55" t="s">
        <v>186</v>
      </c>
      <c r="F171" s="55" t="s">
        <v>20</v>
      </c>
      <c r="G171" s="55" t="s">
        <v>1186</v>
      </c>
      <c r="H171" s="55" t="s">
        <v>1187</v>
      </c>
      <c r="I171" s="56" t="s">
        <v>17</v>
      </c>
      <c r="J171" s="55" t="s">
        <v>5227</v>
      </c>
      <c r="K171" s="55" t="s">
        <v>5951</v>
      </c>
    </row>
    <row r="172" spans="1:11">
      <c r="A172" s="56" t="str">
        <f>IF(OR(F172="ABIE",MID(F172,1,2)="AS"),"",INDEX(core_japan!C:C,MATCH(K172,core_japan!Q:Q,0),1))</f>
        <v/>
      </c>
      <c r="B172" s="55">
        <v>171</v>
      </c>
      <c r="C172" s="55" t="str">
        <f t="shared" si="2"/>
        <v/>
      </c>
      <c r="D172" s="56" t="str">
        <f>IF(LEN(K172)&gt;0,INDEX(core_japan!L:L,MATCH(sme_syntax_binding!K172,core_japan!Q:Q,0),1),"")</f>
        <v/>
      </c>
      <c r="E172" s="55" t="s">
        <v>120</v>
      </c>
      <c r="F172" s="55" t="s">
        <v>23</v>
      </c>
      <c r="G172" s="55" t="s">
        <v>188</v>
      </c>
      <c r="H172" s="55" t="s">
        <v>1188</v>
      </c>
      <c r="I172" s="56" t="s">
        <v>3</v>
      </c>
      <c r="J172" s="55" t="s">
        <v>5154</v>
      </c>
    </row>
    <row r="173" spans="1:11">
      <c r="A173" s="56" t="str">
        <f>IF(OR(F173="ABIE",MID(F173,1,2)="AS"),"",INDEX(core_japan!C:C,MATCH(K173,core_japan!Q:Q,0),1))</f>
        <v>JBT-137</v>
      </c>
      <c r="B173" s="55">
        <v>172</v>
      </c>
      <c r="C173" s="55" t="str">
        <f t="shared" si="2"/>
        <v>ヘッダ</v>
      </c>
      <c r="D173" s="56" t="str">
        <f>IF(LEN(K173)&gt;0,INDEX(core_japan!L:L,MATCH(sme_syntax_binding!K173,core_japan!Q:Q,0),1),"")</f>
        <v>IID86</v>
      </c>
      <c r="E173" s="55" t="s">
        <v>123</v>
      </c>
      <c r="F173" s="55" t="s">
        <v>12</v>
      </c>
      <c r="G173" s="55" t="s">
        <v>5228</v>
      </c>
      <c r="H173" s="55" t="s">
        <v>5229</v>
      </c>
      <c r="I173" s="56" t="s">
        <v>17</v>
      </c>
      <c r="J173" s="55" t="s">
        <v>5101</v>
      </c>
      <c r="K173" s="55" t="s">
        <v>5952</v>
      </c>
    </row>
    <row r="174" spans="1:11">
      <c r="A174" s="56" t="str">
        <f>IF(OR(F174="ABIE",MID(F174,1,2)="AS"),"",INDEX(core_japan!C:C,MATCH(K174,core_japan!Q:Q,0),1))</f>
        <v>JBT-138</v>
      </c>
      <c r="B174" s="55">
        <v>173</v>
      </c>
      <c r="C174" s="55" t="str">
        <f t="shared" si="2"/>
        <v>ヘッダ</v>
      </c>
      <c r="D174" s="56" t="str">
        <f>IF(LEN(K174)&gt;0,INDEX(core_japan!L:L,MATCH(sme_syntax_binding!K174,core_japan!Q:Q,0),1),"")</f>
        <v>IID87</v>
      </c>
      <c r="E174" s="55" t="s">
        <v>126</v>
      </c>
      <c r="F174" s="55" t="s">
        <v>12</v>
      </c>
      <c r="G174" s="55" t="s">
        <v>5230</v>
      </c>
      <c r="H174" s="55" t="s">
        <v>5231</v>
      </c>
      <c r="I174" s="56" t="s">
        <v>17</v>
      </c>
      <c r="J174" s="55" t="s">
        <v>5159</v>
      </c>
      <c r="K174" s="55" t="s">
        <v>5953</v>
      </c>
    </row>
    <row r="175" spans="1:11">
      <c r="A175" s="56" t="str">
        <f>IF(OR(F175="ABIE",MID(F175,1,2)="AS"),"",INDEX(core_japan!C:C,MATCH(K175,core_japan!Q:Q,0),1))</f>
        <v>JBT-139</v>
      </c>
      <c r="B175" s="55">
        <v>174</v>
      </c>
      <c r="C175" s="55" t="str">
        <f t="shared" si="2"/>
        <v>ヘッダ</v>
      </c>
      <c r="D175" s="56" t="str">
        <f>IF(LEN(K175)&gt;0,INDEX(core_japan!L:L,MATCH(sme_syntax_binding!K175,core_japan!Q:Q,0),1),"")</f>
        <v>IID88</v>
      </c>
      <c r="E175" s="55" t="s">
        <v>129</v>
      </c>
      <c r="F175" s="55" t="s">
        <v>12</v>
      </c>
      <c r="G175" s="55" t="s">
        <v>1192</v>
      </c>
      <c r="H175" s="55" t="s">
        <v>1193</v>
      </c>
      <c r="I175" s="56" t="s">
        <v>17</v>
      </c>
      <c r="J175" s="55" t="s">
        <v>5109</v>
      </c>
      <c r="K175" s="55" t="s">
        <v>5954</v>
      </c>
    </row>
    <row r="176" spans="1:11">
      <c r="A176" s="56" t="str">
        <f>IF(OR(F176="ABIE",MID(F176,1,2)="AS"),"",INDEX(core_japan!C:C,MATCH(K176,core_japan!Q:Q,0),1))</f>
        <v/>
      </c>
      <c r="B176" s="55">
        <v>175</v>
      </c>
      <c r="C176" s="55" t="str">
        <f t="shared" si="2"/>
        <v>ヘッダ</v>
      </c>
      <c r="D176" s="56" t="str">
        <f>IF(LEN(K176)&gt;0,INDEX(core_japan!L:L,MATCH(sme_syntax_binding!K176,core_japan!Q:Q,0),1),"")</f>
        <v>ICL20</v>
      </c>
      <c r="E176" s="55" t="s">
        <v>131</v>
      </c>
      <c r="F176" s="55" t="s">
        <v>20</v>
      </c>
      <c r="G176" s="55" t="s">
        <v>190</v>
      </c>
      <c r="H176" s="55" t="s">
        <v>191</v>
      </c>
      <c r="I176" s="56" t="s">
        <v>17</v>
      </c>
      <c r="J176" s="55" t="s">
        <v>5165</v>
      </c>
      <c r="K176" s="55" t="s">
        <v>5955</v>
      </c>
    </row>
    <row r="177" spans="1:11">
      <c r="A177" s="56" t="str">
        <f>IF(OR(F177="ABIE",MID(F177,1,2)="AS"),"",INDEX(core_japan!C:C,MATCH(K177,core_japan!Q:Q,0),1))</f>
        <v/>
      </c>
      <c r="B177" s="55">
        <v>176</v>
      </c>
      <c r="C177" s="55" t="str">
        <f t="shared" si="2"/>
        <v/>
      </c>
      <c r="D177" s="56" t="str">
        <f>IF(LEN(K177)&gt;0,INDEX(core_japan!L:L,MATCH(sme_syntax_binding!K177,core_japan!Q:Q,0),1),"")</f>
        <v/>
      </c>
      <c r="E177" s="55" t="s">
        <v>134</v>
      </c>
      <c r="F177" s="55" t="s">
        <v>23</v>
      </c>
      <c r="G177" s="55" t="s">
        <v>1194</v>
      </c>
      <c r="H177" s="55" t="s">
        <v>600</v>
      </c>
      <c r="I177" s="56" t="s">
        <v>3</v>
      </c>
      <c r="J177" s="55" t="s">
        <v>5166</v>
      </c>
    </row>
    <row r="178" spans="1:11">
      <c r="A178" s="56" t="str">
        <f>IF(OR(F178="ABIE",MID(F178,1,2)="AS"),"",INDEX(core_japan!C:C,MATCH(K178,core_japan!Q:Q,0),1))</f>
        <v>JBT-140</v>
      </c>
      <c r="B178" s="55">
        <v>177</v>
      </c>
      <c r="C178" s="55" t="str">
        <f t="shared" si="2"/>
        <v>ヘッダ</v>
      </c>
      <c r="D178" s="56" t="str">
        <f>IF(LEN(K178)&gt;0,INDEX(core_japan!L:L,MATCH(sme_syntax_binding!K178,core_japan!Q:Q,0),1),"")</f>
        <v>IID89</v>
      </c>
      <c r="E178" s="55" t="s">
        <v>136</v>
      </c>
      <c r="F178" s="55" t="s">
        <v>12</v>
      </c>
      <c r="G178" s="55" t="s">
        <v>5232</v>
      </c>
      <c r="H178" s="55" t="s">
        <v>1196</v>
      </c>
      <c r="I178" s="56" t="s">
        <v>17</v>
      </c>
      <c r="J178" s="55" t="s">
        <v>5101</v>
      </c>
      <c r="K178" s="55" t="s">
        <v>5956</v>
      </c>
    </row>
    <row r="179" spans="1:11">
      <c r="A179" s="56" t="str">
        <f>IF(OR(F179="ABIE",MID(F179,1,2)="AS"),"",INDEX(core_japan!C:C,MATCH(K179,core_japan!Q:Q,0),1))</f>
        <v>JBT-141</v>
      </c>
      <c r="B179" s="55">
        <v>178</v>
      </c>
      <c r="C179" s="55" t="str">
        <f t="shared" si="2"/>
        <v>ヘッダ</v>
      </c>
      <c r="D179" s="56" t="str">
        <f>IF(LEN(K179)&gt;0,INDEX(core_japan!L:L,MATCH(sme_syntax_binding!K179,core_japan!Q:Q,0),1),"")</f>
        <v>IID90</v>
      </c>
      <c r="E179" s="55" t="s">
        <v>138</v>
      </c>
      <c r="F179" s="55" t="s">
        <v>12</v>
      </c>
      <c r="G179" s="55" t="s">
        <v>1197</v>
      </c>
      <c r="H179" s="55" t="s">
        <v>1198</v>
      </c>
      <c r="I179" s="56" t="s">
        <v>17</v>
      </c>
      <c r="J179" s="55" t="s">
        <v>5169</v>
      </c>
      <c r="K179" s="55" t="s">
        <v>5957</v>
      </c>
    </row>
    <row r="180" spans="1:11">
      <c r="A180" s="56" t="str">
        <f>IF(OR(F180="ABIE",MID(F180,1,2)="AS"),"",INDEX(core_japan!C:C,MATCH(K180,core_japan!Q:Q,0),1))</f>
        <v>JBT-142</v>
      </c>
      <c r="B180" s="55">
        <v>179</v>
      </c>
      <c r="C180" s="55" t="str">
        <f t="shared" si="2"/>
        <v>ヘッダ</v>
      </c>
      <c r="D180" s="56" t="str">
        <f>IF(LEN(K180)&gt;0,INDEX(core_japan!L:L,MATCH(sme_syntax_binding!K180,core_japan!Q:Q,0),1),"")</f>
        <v>IID91</v>
      </c>
      <c r="E180" s="55" t="s">
        <v>141</v>
      </c>
      <c r="F180" s="55" t="s">
        <v>12</v>
      </c>
      <c r="G180" s="55" t="s">
        <v>1199</v>
      </c>
      <c r="H180" s="55" t="s">
        <v>1200</v>
      </c>
      <c r="I180" s="56" t="s">
        <v>17</v>
      </c>
      <c r="J180" s="55" t="s">
        <v>5170</v>
      </c>
      <c r="K180" s="55" t="s">
        <v>5958</v>
      </c>
    </row>
    <row r="181" spans="1:11">
      <c r="A181" s="56" t="str">
        <f>IF(OR(F181="ABIE",MID(F181,1,2)="AS"),"",INDEX(core_japan!C:C,MATCH(K181,core_japan!Q:Q,0),1))</f>
        <v>JBT-143</v>
      </c>
      <c r="B181" s="55">
        <v>180</v>
      </c>
      <c r="C181" s="55" t="str">
        <f t="shared" si="2"/>
        <v>ヘッダ</v>
      </c>
      <c r="D181" s="56" t="str">
        <f>IF(LEN(K181)&gt;0,INDEX(core_japan!L:L,MATCH(sme_syntax_binding!K181,core_japan!Q:Q,0),1),"")</f>
        <v>IID92</v>
      </c>
      <c r="E181" s="55" t="s">
        <v>143</v>
      </c>
      <c r="F181" s="55" t="s">
        <v>12</v>
      </c>
      <c r="G181" s="55" t="s">
        <v>5233</v>
      </c>
      <c r="H181" s="55" t="s">
        <v>5234</v>
      </c>
      <c r="I181" s="56" t="s">
        <v>17</v>
      </c>
      <c r="J181" s="55" t="s">
        <v>5173</v>
      </c>
      <c r="K181" s="55" t="s">
        <v>5959</v>
      </c>
    </row>
    <row r="182" spans="1:11">
      <c r="A182" s="56" t="str">
        <f>IF(OR(F182="ABIE",MID(F182,1,2)="AS"),"",INDEX(core_japan!C:C,MATCH(K182,core_japan!Q:Q,0),1))</f>
        <v/>
      </c>
      <c r="B182" s="55">
        <v>181</v>
      </c>
      <c r="C182" s="55" t="str">
        <f t="shared" si="2"/>
        <v>ヘッダ</v>
      </c>
      <c r="E182" s="55" t="s">
        <v>145</v>
      </c>
      <c r="F182" s="55" t="s">
        <v>20</v>
      </c>
      <c r="G182" s="55" t="s">
        <v>609</v>
      </c>
      <c r="H182" s="55" t="s">
        <v>610</v>
      </c>
      <c r="I182" s="56" t="s">
        <v>17</v>
      </c>
      <c r="J182" s="55" t="s">
        <v>5174</v>
      </c>
      <c r="K182" s="55" t="s">
        <v>5960</v>
      </c>
    </row>
    <row r="183" spans="1:11">
      <c r="A183" s="56" t="str">
        <f>IF(OR(F183="ABIE",MID(F183,1,2)="AS"),"",INDEX(core_japan!C:C,MATCH(K183,core_japan!Q:Q,0),1))</f>
        <v/>
      </c>
      <c r="B183" s="55">
        <v>182</v>
      </c>
      <c r="C183" s="55" t="str">
        <f t="shared" si="2"/>
        <v/>
      </c>
      <c r="D183" s="56" t="str">
        <f>IF(LEN(K183)&gt;0,INDEX(core_japan!L:L,MATCH(sme_syntax_binding!K183,core_japan!Q:Q,0),1),"")</f>
        <v/>
      </c>
      <c r="E183" s="55" t="s">
        <v>146</v>
      </c>
      <c r="F183" s="55" t="s">
        <v>23</v>
      </c>
      <c r="G183" s="55" t="s">
        <v>611</v>
      </c>
      <c r="H183" s="55" t="s">
        <v>612</v>
      </c>
      <c r="I183" s="56" t="s">
        <v>3</v>
      </c>
      <c r="J183" s="55" t="s">
        <v>5175</v>
      </c>
    </row>
    <row r="184" spans="1:11">
      <c r="A184" s="56" t="str">
        <f>IF(OR(F184="ABIE",MID(F184,1,2)="AS"),"",INDEX(core_japan!C:C,MATCH(K184,core_japan!Q:Q,0),1))</f>
        <v>JBT-144</v>
      </c>
      <c r="B184" s="55">
        <v>183</v>
      </c>
      <c r="C184" s="55" t="str">
        <f t="shared" si="2"/>
        <v>ヘッダ</v>
      </c>
      <c r="D184" s="56" t="str">
        <f>IF(LEN(K184)&gt;0,INDEX(core_japan!L:L,MATCH(sme_syntax_binding!K184,core_japan!Q:Q,0),1),"")</f>
        <v>IID93</v>
      </c>
      <c r="E184" s="55" t="s">
        <v>147</v>
      </c>
      <c r="F184" s="55" t="s">
        <v>12</v>
      </c>
      <c r="G184" s="55" t="s">
        <v>1203</v>
      </c>
      <c r="H184" s="55" t="s">
        <v>1204</v>
      </c>
      <c r="I184" s="56" t="s">
        <v>17</v>
      </c>
      <c r="J184" s="55" t="s">
        <v>5176</v>
      </c>
      <c r="K184" s="55" t="s">
        <v>5961</v>
      </c>
    </row>
    <row r="185" spans="1:11">
      <c r="A185" s="56" t="str">
        <f>IF(OR(F185="ABIE",MID(F185,1,2)="AS"),"",INDEX(core_japan!C:C,MATCH(K185,core_japan!Q:Q,0),1))</f>
        <v/>
      </c>
      <c r="B185" s="55">
        <v>184</v>
      </c>
      <c r="C185" s="55" t="str">
        <f t="shared" si="2"/>
        <v>ヘッダ</v>
      </c>
      <c r="E185" s="55" t="s">
        <v>148</v>
      </c>
      <c r="F185" s="55" t="s">
        <v>20</v>
      </c>
      <c r="G185" s="55" t="s">
        <v>615</v>
      </c>
      <c r="H185" s="55" t="s">
        <v>616</v>
      </c>
      <c r="I185" s="56" t="s">
        <v>17</v>
      </c>
      <c r="J185" s="55" t="s">
        <v>5177</v>
      </c>
      <c r="K185" s="55" t="s">
        <v>5962</v>
      </c>
    </row>
    <row r="186" spans="1:11">
      <c r="A186" s="56" t="str">
        <f>IF(OR(F186="ABIE",MID(F186,1,2)="AS"),"",INDEX(core_japan!C:C,MATCH(K186,core_japan!Q:Q,0),1))</f>
        <v/>
      </c>
      <c r="B186" s="55">
        <v>185</v>
      </c>
      <c r="C186" s="55" t="str">
        <f t="shared" si="2"/>
        <v/>
      </c>
      <c r="D186" s="56" t="str">
        <f>IF(LEN(K186)&gt;0,INDEX(core_japan!L:L,MATCH(sme_syntax_binding!K186,core_japan!Q:Q,0),1),"")</f>
        <v/>
      </c>
      <c r="E186" s="55" t="s">
        <v>146</v>
      </c>
      <c r="F186" s="55" t="s">
        <v>23</v>
      </c>
      <c r="G186" s="55" t="s">
        <v>617</v>
      </c>
      <c r="H186" s="55" t="s">
        <v>618</v>
      </c>
      <c r="I186" s="56" t="s">
        <v>3</v>
      </c>
      <c r="J186" s="55" t="s">
        <v>5175</v>
      </c>
    </row>
    <row r="187" spans="1:11">
      <c r="A187" s="56" t="str">
        <f>IF(OR(F187="ABIE",MID(F187,1,2)="AS"),"",INDEX(core_japan!C:C,MATCH(K187,core_japan!Q:Q,0),1))</f>
        <v>JBT-145</v>
      </c>
      <c r="B187" s="55">
        <v>186</v>
      </c>
      <c r="C187" s="55" t="str">
        <f t="shared" si="2"/>
        <v>ヘッダ</v>
      </c>
      <c r="D187" s="56" t="str">
        <f>IF(LEN(K187)&gt;0,INDEX(core_japan!L:L,MATCH(sme_syntax_binding!K187,core_japan!Q:Q,0),1),"")</f>
        <v>IID94</v>
      </c>
      <c r="E187" s="55" t="s">
        <v>147</v>
      </c>
      <c r="F187" s="55" t="s">
        <v>12</v>
      </c>
      <c r="G187" s="55" t="s">
        <v>1205</v>
      </c>
      <c r="H187" s="55" t="s">
        <v>1206</v>
      </c>
      <c r="I187" s="56" t="s">
        <v>17</v>
      </c>
      <c r="J187" s="55" t="s">
        <v>5176</v>
      </c>
      <c r="K187" s="55" t="s">
        <v>5963</v>
      </c>
    </row>
    <row r="188" spans="1:11">
      <c r="A188" s="56" t="str">
        <f>IF(OR(F188="ABIE",MID(F188,1,2)="AS"),"",INDEX(core_japan!C:C,MATCH(K188,core_japan!Q:Q,0),1))</f>
        <v/>
      </c>
      <c r="B188" s="55">
        <v>187</v>
      </c>
      <c r="C188" s="55" t="str">
        <f t="shared" si="2"/>
        <v>ヘッダ</v>
      </c>
      <c r="E188" s="55" t="s">
        <v>149</v>
      </c>
      <c r="F188" s="55" t="s">
        <v>20</v>
      </c>
      <c r="G188" s="55" t="s">
        <v>621</v>
      </c>
      <c r="H188" s="55" t="s">
        <v>622</v>
      </c>
      <c r="I188" s="56" t="s">
        <v>17</v>
      </c>
      <c r="J188" s="55" t="s">
        <v>5178</v>
      </c>
      <c r="K188" s="55" t="s">
        <v>5964</v>
      </c>
    </row>
    <row r="189" spans="1:11">
      <c r="A189" s="56" t="str">
        <f>IF(OR(F189="ABIE",MID(F189,1,2)="AS"),"",INDEX(core_japan!C:C,MATCH(K189,core_japan!Q:Q,0),1))</f>
        <v/>
      </c>
      <c r="B189" s="55">
        <v>188</v>
      </c>
      <c r="C189" s="55" t="str">
        <f t="shared" si="2"/>
        <v/>
      </c>
      <c r="D189" s="56" t="str">
        <f>IF(LEN(K189)&gt;0,INDEX(core_japan!L:L,MATCH(sme_syntax_binding!K189,core_japan!Q:Q,0),1),"")</f>
        <v/>
      </c>
      <c r="E189" s="55" t="s">
        <v>146</v>
      </c>
      <c r="F189" s="55" t="s">
        <v>23</v>
      </c>
      <c r="G189" s="55" t="s">
        <v>623</v>
      </c>
      <c r="H189" s="55" t="s">
        <v>664</v>
      </c>
      <c r="I189" s="56" t="s">
        <v>3</v>
      </c>
      <c r="J189" s="55" t="s">
        <v>5175</v>
      </c>
    </row>
    <row r="190" spans="1:11">
      <c r="A190" s="56" t="str">
        <f>IF(OR(F190="ABIE",MID(F190,1,2)="AS"),"",INDEX(core_japan!C:C,MATCH(K190,core_japan!Q:Q,0),1))</f>
        <v>JBT-146</v>
      </c>
      <c r="B190" s="55">
        <v>189</v>
      </c>
      <c r="C190" s="55" t="str">
        <f t="shared" si="2"/>
        <v>ヘッダ</v>
      </c>
      <c r="D190" s="56" t="str">
        <f>IF(LEN(K190)&gt;0,INDEX(core_japan!L:L,MATCH(sme_syntax_binding!K190,core_japan!Q:Q,0),1),"")</f>
        <v>IID95</v>
      </c>
      <c r="E190" s="55" t="s">
        <v>150</v>
      </c>
      <c r="F190" s="55" t="s">
        <v>12</v>
      </c>
      <c r="G190" s="55" t="s">
        <v>1207</v>
      </c>
      <c r="H190" s="55" t="s">
        <v>1208</v>
      </c>
      <c r="I190" s="56" t="s">
        <v>17</v>
      </c>
      <c r="J190" s="55" t="s">
        <v>5147</v>
      </c>
      <c r="K190" s="55" t="s">
        <v>5965</v>
      </c>
    </row>
    <row r="191" spans="1:11">
      <c r="A191" s="56" t="str">
        <f>IF(OR(F191="ABIE",MID(F191,1,2)="AS"),"",INDEX(core_japan!C:C,MATCH(K191,core_japan!Q:Q,0),1))</f>
        <v/>
      </c>
      <c r="B191" s="55">
        <v>190</v>
      </c>
      <c r="C191" s="55" t="str">
        <f t="shared" si="2"/>
        <v>ヘッダ</v>
      </c>
      <c r="D191" s="56" t="str">
        <f>IF(LEN(K191)&gt;0,INDEX(core_japan!L:L,MATCH(sme_syntax_binding!K191,core_japan!Q:Q,0),1),"")</f>
        <v>ICL21</v>
      </c>
      <c r="E191" s="55" t="s">
        <v>151</v>
      </c>
      <c r="F191" s="55" t="s">
        <v>20</v>
      </c>
      <c r="G191" s="55" t="s">
        <v>1209</v>
      </c>
      <c r="H191" s="55" t="s">
        <v>1210</v>
      </c>
      <c r="I191" s="56" t="s">
        <v>17</v>
      </c>
      <c r="J191" s="55" t="s">
        <v>5179</v>
      </c>
      <c r="K191" s="55" t="s">
        <v>5966</v>
      </c>
    </row>
    <row r="192" spans="1:11">
      <c r="A192" s="56" t="str">
        <f>IF(OR(F192="ABIE",MID(F192,1,2)="AS"),"",INDEX(core_japan!C:C,MATCH(K192,core_japan!Q:Q,0),1))</f>
        <v/>
      </c>
      <c r="B192" s="55">
        <v>191</v>
      </c>
      <c r="C192" s="55" t="str">
        <f t="shared" si="2"/>
        <v/>
      </c>
      <c r="D192" s="56" t="str">
        <f>IF(LEN(K192)&gt;0,INDEX(core_japan!L:L,MATCH(sme_syntax_binding!K192,core_japan!Q:Q,0),1),"")</f>
        <v/>
      </c>
      <c r="E192" s="55" t="s">
        <v>167</v>
      </c>
      <c r="F192" s="55" t="s">
        <v>23</v>
      </c>
      <c r="G192" s="55" t="s">
        <v>1211</v>
      </c>
      <c r="H192" s="55" t="s">
        <v>1212</v>
      </c>
      <c r="I192" s="56" t="s">
        <v>3</v>
      </c>
      <c r="J192" s="55" t="s">
        <v>5180</v>
      </c>
    </row>
    <row r="193" spans="1:11">
      <c r="A193" s="56" t="str">
        <f>IF(OR(F193="ABIE",MID(F193,1,2)="AS"),"",INDEX(core_japan!C:C,MATCH(K193,core_japan!Q:Q,0),1))</f>
        <v>JBT-147</v>
      </c>
      <c r="B193" s="55">
        <v>192</v>
      </c>
      <c r="C193" s="55" t="str">
        <f t="shared" si="2"/>
        <v>ヘッダ</v>
      </c>
      <c r="D193" s="56" t="str">
        <f>IF(LEN(K193)&gt;0,INDEX(core_japan!L:L,MATCH(sme_syntax_binding!K193,core_japan!Q:Q,0),1),"")</f>
        <v>IID96</v>
      </c>
      <c r="E193" s="55" t="s">
        <v>152</v>
      </c>
      <c r="F193" s="55" t="s">
        <v>12</v>
      </c>
      <c r="G193" s="55" t="s">
        <v>1213</v>
      </c>
      <c r="H193" s="55" t="s">
        <v>1214</v>
      </c>
      <c r="I193" s="56" t="s">
        <v>17</v>
      </c>
      <c r="J193" s="55" t="s">
        <v>5181</v>
      </c>
      <c r="K193" s="55" t="s">
        <v>5967</v>
      </c>
    </row>
    <row r="194" spans="1:11">
      <c r="A194" s="56" t="str">
        <f>IF(OR(F194="ABIE",MID(F194,1,2)="AS"),"",INDEX(core_japan!C:C,MATCH(K194,core_japan!Q:Q,0),1))</f>
        <v>JBT-148</v>
      </c>
      <c r="B194" s="55">
        <v>193</v>
      </c>
      <c r="C194" s="55" t="str">
        <f t="shared" si="2"/>
        <v>ヘッダ</v>
      </c>
      <c r="D194" s="56" t="str">
        <f>IF(LEN(K194)&gt;0,INDEX(core_japan!L:L,MATCH(sme_syntax_binding!K194,core_japan!Q:Q,0),1),"")</f>
        <v>IID97</v>
      </c>
      <c r="E194" s="55" t="s">
        <v>153</v>
      </c>
      <c r="F194" s="55" t="s">
        <v>12</v>
      </c>
      <c r="G194" s="55" t="s">
        <v>1215</v>
      </c>
      <c r="H194" s="55" t="s">
        <v>1216</v>
      </c>
      <c r="I194" s="56" t="s">
        <v>17</v>
      </c>
      <c r="J194" s="55" t="s">
        <v>5182</v>
      </c>
      <c r="K194" s="55" t="s">
        <v>5968</v>
      </c>
    </row>
    <row r="195" spans="1:11">
      <c r="A195" s="56" t="str">
        <f>IF(OR(F195="ABIE",MID(F195,1,2)="AS"),"",INDEX(core_japan!C:C,MATCH(K195,core_japan!Q:Q,0),1))</f>
        <v>JBT-149</v>
      </c>
      <c r="B195" s="55">
        <v>194</v>
      </c>
      <c r="C195" s="55" t="str">
        <f t="shared" ref="C195:C258" si="3">IF(ISNUMBER(SEARCH("Subordinate",K195)),"明細行",IF(ISNUMBER(SEARCH("LineItem",K195)),"明細文書",IF("ABIE"=F195,"","ヘッダ")))</f>
        <v>ヘッダ</v>
      </c>
      <c r="D195" s="56" t="str">
        <f>IF(LEN(K195)&gt;0,INDEX(core_japan!L:L,MATCH(sme_syntax_binding!K195,core_japan!Q:Q,0),1),"")</f>
        <v>IID98</v>
      </c>
      <c r="E195" s="55" t="s">
        <v>154</v>
      </c>
      <c r="F195" s="55" t="s">
        <v>12</v>
      </c>
      <c r="G195" s="55" t="s">
        <v>1217</v>
      </c>
      <c r="H195" s="55" t="s">
        <v>1218</v>
      </c>
      <c r="I195" s="56" t="s">
        <v>17</v>
      </c>
      <c r="J195" s="55" t="s">
        <v>5183</v>
      </c>
      <c r="K195" s="55" t="s">
        <v>5969</v>
      </c>
    </row>
    <row r="196" spans="1:11">
      <c r="A196" s="56" t="str">
        <f>IF(OR(F196="ABIE",MID(F196,1,2)="AS"),"",INDEX(core_japan!C:C,MATCH(K196,core_japan!Q:Q,0),1))</f>
        <v>JBT-150</v>
      </c>
      <c r="B196" s="55">
        <v>195</v>
      </c>
      <c r="C196" s="55" t="str">
        <f t="shared" si="3"/>
        <v>ヘッダ</v>
      </c>
      <c r="D196" s="56" t="str">
        <f>IF(LEN(K196)&gt;0,INDEX(core_japan!L:L,MATCH(sme_syntax_binding!K196,core_japan!Q:Q,0),1),"")</f>
        <v>IID99</v>
      </c>
      <c r="E196" s="55" t="s">
        <v>156</v>
      </c>
      <c r="F196" s="55" t="s">
        <v>12</v>
      </c>
      <c r="G196" s="55" t="s">
        <v>1219</v>
      </c>
      <c r="H196" s="55" t="s">
        <v>1220</v>
      </c>
      <c r="I196" s="56" t="s">
        <v>17</v>
      </c>
      <c r="J196" s="55" t="s">
        <v>5184</v>
      </c>
      <c r="K196" s="55" t="s">
        <v>5970</v>
      </c>
    </row>
    <row r="197" spans="1:11">
      <c r="A197" s="56" t="str">
        <f>IF(OR(F197="ABIE",MID(F197,1,2)="AS"),"",INDEX(core_japan!C:C,MATCH(K197,core_japan!Q:Q,0),1))</f>
        <v>JBT-151</v>
      </c>
      <c r="B197" s="55">
        <v>196</v>
      </c>
      <c r="C197" s="55" t="str">
        <f t="shared" si="3"/>
        <v>ヘッダ</v>
      </c>
      <c r="D197" s="56" t="str">
        <f>IF(LEN(K197)&gt;0,INDEX(core_japan!L:L,MATCH(sme_syntax_binding!K197,core_japan!Q:Q,0),1),"")</f>
        <v>IID100</v>
      </c>
      <c r="E197" s="55" t="s">
        <v>158</v>
      </c>
      <c r="F197" s="55" t="s">
        <v>12</v>
      </c>
      <c r="G197" s="55" t="s">
        <v>1221</v>
      </c>
      <c r="H197" s="55" t="s">
        <v>1222</v>
      </c>
      <c r="I197" s="56" t="s">
        <v>22</v>
      </c>
      <c r="J197" s="55" t="s">
        <v>5185</v>
      </c>
      <c r="K197" s="55" t="s">
        <v>5971</v>
      </c>
    </row>
    <row r="198" spans="1:11">
      <c r="A198" s="56" t="str">
        <f>IF(OR(F198="ABIE",MID(F198,1,2)="AS"),"",INDEX(core_japan!C:C,MATCH(K198,core_japan!Q:Q,0),1))</f>
        <v/>
      </c>
      <c r="B198" s="55">
        <v>197</v>
      </c>
      <c r="C198" s="55" t="str">
        <f t="shared" si="3"/>
        <v>ヘッダ</v>
      </c>
      <c r="D198" s="56" t="str">
        <f>IF(LEN(K198)&gt;0,INDEX(core_japan!L:L,MATCH(sme_syntax_binding!K198,core_japan!Q:Q,0),1),"")</f>
        <v>ICL22</v>
      </c>
      <c r="E198" s="55" t="s">
        <v>4307</v>
      </c>
      <c r="F198" s="55" t="s">
        <v>20</v>
      </c>
      <c r="G198" s="55" t="s">
        <v>5186</v>
      </c>
      <c r="H198" s="55" t="s">
        <v>5187</v>
      </c>
      <c r="I198" s="56" t="s">
        <v>22</v>
      </c>
      <c r="J198" s="55" t="s">
        <v>5207</v>
      </c>
      <c r="K198" s="55" t="s">
        <v>5972</v>
      </c>
    </row>
    <row r="199" spans="1:11">
      <c r="A199" s="56" t="str">
        <f>IF(OR(F199="ABIE",MID(F199,1,2)="AS"),"",INDEX(core_japan!C:C,MATCH(K199,core_japan!Q:Q,0),1))</f>
        <v/>
      </c>
      <c r="B199" s="55">
        <v>198</v>
      </c>
      <c r="C199" s="55" t="str">
        <f t="shared" si="3"/>
        <v/>
      </c>
      <c r="D199" s="56" t="str">
        <f>IF(LEN(K199)&gt;0,INDEX(core_japan!L:L,MATCH(sme_syntax_binding!K199,core_japan!Q:Q,0),1),"")</f>
        <v/>
      </c>
      <c r="E199" s="55" t="s">
        <v>146</v>
      </c>
      <c r="F199" s="55" t="s">
        <v>23</v>
      </c>
      <c r="G199" s="55" t="s">
        <v>5189</v>
      </c>
      <c r="H199" s="55" t="s">
        <v>5190</v>
      </c>
      <c r="I199" s="56" t="s">
        <v>3</v>
      </c>
      <c r="J199" s="55" t="s">
        <v>5175</v>
      </c>
    </row>
    <row r="200" spans="1:11">
      <c r="A200" s="56" t="str">
        <f>IF(OR(F200="ABIE",MID(F200,1,2)="AS"),"",INDEX(core_japan!C:C,MATCH(K200,core_japan!Q:Q,0),1))</f>
        <v>JBT-152</v>
      </c>
      <c r="B200" s="55">
        <v>199</v>
      </c>
      <c r="C200" s="55" t="str">
        <f t="shared" si="3"/>
        <v>ヘッダ</v>
      </c>
      <c r="D200" s="56" t="str">
        <f>IF(LEN(K200)&gt;0,INDEX(core_japan!L:L,MATCH(sme_syntax_binding!K200,core_japan!Q:Q,0),1),"")</f>
        <v>IID101</v>
      </c>
      <c r="E200" s="55" t="s">
        <v>4306</v>
      </c>
      <c r="F200" s="55" t="s">
        <v>12</v>
      </c>
      <c r="G200" s="55" t="s">
        <v>5191</v>
      </c>
      <c r="H200" s="55" t="s">
        <v>5192</v>
      </c>
      <c r="I200" s="56" t="s">
        <v>22</v>
      </c>
      <c r="J200" s="55" t="s">
        <v>5193</v>
      </c>
      <c r="K200" s="55" t="s">
        <v>5973</v>
      </c>
    </row>
    <row r="201" spans="1:11">
      <c r="A201" s="56" t="str">
        <f>IF(OR(F201="ABIE",MID(F201,1,2)="AS"),"",INDEX(core_japan!C:C,MATCH(K201,core_japan!Q:Q,0),1))</f>
        <v>JBT-153</v>
      </c>
      <c r="B201" s="55">
        <v>200</v>
      </c>
      <c r="C201" s="55" t="str">
        <f t="shared" si="3"/>
        <v>ヘッダ</v>
      </c>
      <c r="D201" s="56" t="str">
        <f>IF(LEN(K201)&gt;0,INDEX(core_japan!L:L,MATCH(sme_syntax_binding!K201,core_japan!Q:Q,0),1),"")</f>
        <v>IID102</v>
      </c>
      <c r="E201" s="55" t="s">
        <v>147</v>
      </c>
      <c r="F201" s="55" t="s">
        <v>12</v>
      </c>
      <c r="G201" s="55" t="s">
        <v>5194</v>
      </c>
      <c r="H201" s="55" t="s">
        <v>5195</v>
      </c>
      <c r="I201" s="56" t="s">
        <v>22</v>
      </c>
      <c r="J201" s="55" t="s">
        <v>5176</v>
      </c>
      <c r="K201" s="55" t="s">
        <v>5974</v>
      </c>
    </row>
    <row r="202" spans="1:11">
      <c r="A202" s="56" t="str">
        <f>IF(OR(F202="ABIE",MID(F202,1,2)="AS"),"",INDEX(core_japan!C:C,MATCH(K202,core_japan!Q:Q,0),1))</f>
        <v/>
      </c>
      <c r="B202" s="55">
        <v>201</v>
      </c>
      <c r="C202" s="55" t="str">
        <f t="shared" si="3"/>
        <v>ヘッダ</v>
      </c>
      <c r="D202" s="56" t="str">
        <f>IF(LEN(K202)&gt;0,INDEX(core_japan!L:L,MATCH(sme_syntax_binding!K202,core_japan!Q:Q,0),1),"")</f>
        <v>ICL23</v>
      </c>
      <c r="E202" s="55" t="s">
        <v>193</v>
      </c>
      <c r="F202" s="55" t="s">
        <v>20</v>
      </c>
      <c r="G202" s="55" t="s">
        <v>1223</v>
      </c>
      <c r="H202" s="55" t="s">
        <v>1224</v>
      </c>
      <c r="I202" s="56" t="s">
        <v>17</v>
      </c>
      <c r="J202" s="55" t="s">
        <v>5235</v>
      </c>
      <c r="K202" s="55" t="s">
        <v>5975</v>
      </c>
    </row>
    <row r="203" spans="1:11">
      <c r="A203" s="56" t="str">
        <f>IF(OR(F203="ABIE",MID(F203,1,2)="AS"),"",INDEX(core_japan!C:C,MATCH(K203,core_japan!Q:Q,0),1))</f>
        <v/>
      </c>
      <c r="B203" s="55">
        <v>202</v>
      </c>
      <c r="C203" s="55" t="str">
        <f t="shared" si="3"/>
        <v/>
      </c>
      <c r="D203" s="56" t="str">
        <f>IF(LEN(K203)&gt;0,INDEX(core_japan!L:L,MATCH(sme_syntax_binding!K203,core_japan!Q:Q,0),1),"")</f>
        <v/>
      </c>
      <c r="E203" s="55" t="s">
        <v>120</v>
      </c>
      <c r="F203" s="55" t="s">
        <v>23</v>
      </c>
      <c r="G203" s="55" t="s">
        <v>1225</v>
      </c>
      <c r="H203" s="55" t="s">
        <v>1226</v>
      </c>
      <c r="I203" s="56" t="s">
        <v>3</v>
      </c>
      <c r="J203" s="55" t="s">
        <v>5154</v>
      </c>
    </row>
    <row r="204" spans="1:11">
      <c r="A204" s="56" t="str">
        <f>IF(OR(F204="ABIE",MID(F204,1,2)="AS"),"",INDEX(core_japan!C:C,MATCH(K204,core_japan!Q:Q,0),1))</f>
        <v>JBT-154</v>
      </c>
      <c r="B204" s="55">
        <v>203</v>
      </c>
      <c r="C204" s="55" t="str">
        <f t="shared" si="3"/>
        <v>ヘッダ</v>
      </c>
      <c r="D204" s="56" t="str">
        <f>IF(LEN(K204)&gt;0,INDEX(core_japan!L:L,MATCH(sme_syntax_binding!K204,core_japan!Q:Q,0),1),"")</f>
        <v>IID103</v>
      </c>
      <c r="E204" s="55" t="s">
        <v>123</v>
      </c>
      <c r="F204" s="55" t="s">
        <v>12</v>
      </c>
      <c r="G204" s="55" t="s">
        <v>5236</v>
      </c>
      <c r="H204" s="55" t="s">
        <v>5237</v>
      </c>
      <c r="I204" s="56" t="s">
        <v>17</v>
      </c>
      <c r="J204" s="55" t="s">
        <v>5101</v>
      </c>
      <c r="K204" s="55" t="s">
        <v>5976</v>
      </c>
    </row>
    <row r="205" spans="1:11">
      <c r="A205" s="56" t="str">
        <f>IF(OR(F205="ABIE",MID(F205,1,2)="AS"),"",INDEX(core_japan!C:C,MATCH(K205,core_japan!Q:Q,0),1))</f>
        <v>JBT-155</v>
      </c>
      <c r="B205" s="55">
        <v>204</v>
      </c>
      <c r="C205" s="55" t="str">
        <f t="shared" si="3"/>
        <v>ヘッダ</v>
      </c>
      <c r="D205" s="56" t="str">
        <f>IF(LEN(K205)&gt;0,INDEX(core_japan!L:L,MATCH(sme_syntax_binding!K205,core_japan!Q:Q,0),1),"")</f>
        <v>IID104</v>
      </c>
      <c r="E205" s="55" t="s">
        <v>126</v>
      </c>
      <c r="F205" s="55" t="s">
        <v>12</v>
      </c>
      <c r="G205" s="55" t="s">
        <v>5238</v>
      </c>
      <c r="H205" s="55" t="s">
        <v>5239</v>
      </c>
      <c r="I205" s="56" t="s">
        <v>17</v>
      </c>
      <c r="J205" s="55" t="s">
        <v>5159</v>
      </c>
      <c r="K205" s="55" t="s">
        <v>5977</v>
      </c>
    </row>
    <row r="206" spans="1:11">
      <c r="A206" s="56" t="str">
        <f>IF(OR(F206="ABIE",MID(F206,1,2)="AS"),"",INDEX(core_japan!C:C,MATCH(K206,core_japan!Q:Q,0),1))</f>
        <v>JBT-156</v>
      </c>
      <c r="B206" s="55">
        <v>205</v>
      </c>
      <c r="C206" s="55" t="str">
        <f t="shared" si="3"/>
        <v>ヘッダ</v>
      </c>
      <c r="D206" s="56" t="str">
        <f>IF(LEN(K206)&gt;0,INDEX(core_japan!L:L,MATCH(sme_syntax_binding!K206,core_japan!Q:Q,0),1),"")</f>
        <v>IID105</v>
      </c>
      <c r="E206" s="55" t="s">
        <v>129</v>
      </c>
      <c r="F206" s="55" t="s">
        <v>12</v>
      </c>
      <c r="G206" s="55" t="s">
        <v>1231</v>
      </c>
      <c r="H206" s="55" t="s">
        <v>1232</v>
      </c>
      <c r="I206" s="56" t="s">
        <v>22</v>
      </c>
      <c r="J206" s="55" t="s">
        <v>5109</v>
      </c>
      <c r="K206" s="55" t="s">
        <v>5978</v>
      </c>
    </row>
    <row r="207" spans="1:11">
      <c r="A207" s="56" t="str">
        <f>IF(OR(F207="ABIE",MID(F207,1,2)="AS"),"",INDEX(core_japan!C:C,MATCH(K207,core_japan!Q:Q,0),1))</f>
        <v/>
      </c>
      <c r="B207" s="55">
        <v>206</v>
      </c>
      <c r="C207" s="55" t="str">
        <f t="shared" si="3"/>
        <v>ヘッダ</v>
      </c>
      <c r="D207" s="56" t="str">
        <f>IF(LEN(K207)&gt;0,INDEX(core_japan!L:L,MATCH(sme_syntax_binding!K207,core_japan!Q:Q,0),1),"")</f>
        <v>ICL24</v>
      </c>
      <c r="E207" s="55" t="s">
        <v>131</v>
      </c>
      <c r="F207" s="55" t="s">
        <v>20</v>
      </c>
      <c r="G207" s="55" t="s">
        <v>195</v>
      </c>
      <c r="H207" s="55" t="s">
        <v>196</v>
      </c>
      <c r="I207" s="56" t="s">
        <v>17</v>
      </c>
      <c r="J207" s="55" t="s">
        <v>5165</v>
      </c>
      <c r="K207" s="55" t="s">
        <v>5979</v>
      </c>
    </row>
    <row r="208" spans="1:11">
      <c r="A208" s="56" t="str">
        <f>IF(OR(F208="ABIE",MID(F208,1,2)="AS"),"",INDEX(core_japan!C:C,MATCH(K208,core_japan!Q:Q,0),1))</f>
        <v/>
      </c>
      <c r="B208" s="55">
        <v>207</v>
      </c>
      <c r="C208" s="55" t="str">
        <f t="shared" si="3"/>
        <v/>
      </c>
      <c r="D208" s="56" t="str">
        <f>IF(LEN(K208)&gt;0,INDEX(core_japan!L:L,MATCH(sme_syntax_binding!K208,core_japan!Q:Q,0),1),"")</f>
        <v/>
      </c>
      <c r="E208" s="55" t="s">
        <v>134</v>
      </c>
      <c r="F208" s="55" t="s">
        <v>23</v>
      </c>
      <c r="G208" s="55" t="s">
        <v>1233</v>
      </c>
      <c r="H208" s="55" t="s">
        <v>600</v>
      </c>
      <c r="I208" s="56" t="s">
        <v>3</v>
      </c>
      <c r="J208" s="55" t="s">
        <v>5166</v>
      </c>
    </row>
    <row r="209" spans="1:11">
      <c r="A209" s="56" t="str">
        <f>IF(OR(F209="ABIE",MID(F209,1,2)="AS"),"",INDEX(core_japan!C:C,MATCH(K209,core_japan!Q:Q,0),1))</f>
        <v>JBT-157</v>
      </c>
      <c r="B209" s="55">
        <v>208</v>
      </c>
      <c r="C209" s="55" t="str">
        <f t="shared" si="3"/>
        <v>ヘッダ</v>
      </c>
      <c r="D209" s="56" t="str">
        <f>IF(LEN(K209)&gt;0,INDEX(core_japan!L:L,MATCH(sme_syntax_binding!K209,core_japan!Q:Q,0),1),"")</f>
        <v>IID106</v>
      </c>
      <c r="E209" s="55" t="s">
        <v>136</v>
      </c>
      <c r="F209" s="55" t="s">
        <v>12</v>
      </c>
      <c r="G209" s="55" t="s">
        <v>5240</v>
      </c>
      <c r="H209" s="55" t="s">
        <v>5241</v>
      </c>
      <c r="I209" s="56" t="s">
        <v>17</v>
      </c>
      <c r="J209" s="55" t="s">
        <v>5101</v>
      </c>
      <c r="K209" s="55" t="s">
        <v>5980</v>
      </c>
    </row>
    <row r="210" spans="1:11">
      <c r="A210" s="56" t="str">
        <f>IF(OR(F210="ABIE",MID(F210,1,2)="AS"),"",INDEX(core_japan!C:C,MATCH(K210,core_japan!Q:Q,0),1))</f>
        <v>JBT-158</v>
      </c>
      <c r="B210" s="55">
        <v>209</v>
      </c>
      <c r="C210" s="55" t="str">
        <f t="shared" si="3"/>
        <v>ヘッダ</v>
      </c>
      <c r="D210" s="56" t="str">
        <f>IF(LEN(K210)&gt;0,INDEX(core_japan!L:L,MATCH(sme_syntax_binding!K210,core_japan!Q:Q,0),1),"")</f>
        <v>IID107</v>
      </c>
      <c r="E210" s="55" t="s">
        <v>138</v>
      </c>
      <c r="F210" s="55" t="s">
        <v>12</v>
      </c>
      <c r="G210" s="55" t="s">
        <v>1236</v>
      </c>
      <c r="H210" s="55" t="s">
        <v>1237</v>
      </c>
      <c r="I210" s="56" t="s">
        <v>17</v>
      </c>
      <c r="J210" s="55" t="s">
        <v>5169</v>
      </c>
      <c r="K210" s="55" t="s">
        <v>5981</v>
      </c>
    </row>
    <row r="211" spans="1:11">
      <c r="A211" s="56" t="str">
        <f>IF(OR(F211="ABIE",MID(F211,1,2)="AS"),"",INDEX(core_japan!C:C,MATCH(K211,core_japan!Q:Q,0),1))</f>
        <v>JBT-159</v>
      </c>
      <c r="B211" s="55">
        <v>210</v>
      </c>
      <c r="C211" s="55" t="str">
        <f t="shared" si="3"/>
        <v>ヘッダ</v>
      </c>
      <c r="D211" s="56" t="str">
        <f>IF(LEN(K211)&gt;0,INDEX(core_japan!L:L,MATCH(sme_syntax_binding!K211,core_japan!Q:Q,0),1),"")</f>
        <v>IID108</v>
      </c>
      <c r="E211" s="55" t="s">
        <v>141</v>
      </c>
      <c r="F211" s="55" t="s">
        <v>12</v>
      </c>
      <c r="G211" s="55" t="s">
        <v>1238</v>
      </c>
      <c r="H211" s="55" t="s">
        <v>1239</v>
      </c>
      <c r="I211" s="56" t="s">
        <v>17</v>
      </c>
      <c r="J211" s="55" t="s">
        <v>5170</v>
      </c>
      <c r="K211" s="55" t="s">
        <v>5982</v>
      </c>
    </row>
    <row r="212" spans="1:11">
      <c r="A212" s="56" t="str">
        <f>IF(OR(F212="ABIE",MID(F212,1,2)="AS"),"",INDEX(core_japan!C:C,MATCH(K212,core_japan!Q:Q,0),1))</f>
        <v>JBT-160</v>
      </c>
      <c r="B212" s="55">
        <v>211</v>
      </c>
      <c r="C212" s="55" t="str">
        <f t="shared" si="3"/>
        <v>ヘッダ</v>
      </c>
      <c r="D212" s="56" t="str">
        <f>IF(LEN(K212)&gt;0,INDEX(core_japan!L:L,MATCH(sme_syntax_binding!K212,core_japan!Q:Q,0),1),"")</f>
        <v>IID109</v>
      </c>
      <c r="E212" s="55" t="s">
        <v>143</v>
      </c>
      <c r="F212" s="55" t="s">
        <v>12</v>
      </c>
      <c r="G212" s="55" t="s">
        <v>5242</v>
      </c>
      <c r="H212" s="55" t="s">
        <v>5243</v>
      </c>
      <c r="I212" s="56" t="s">
        <v>17</v>
      </c>
      <c r="J212" s="55" t="s">
        <v>5173</v>
      </c>
      <c r="K212" s="55" t="s">
        <v>5983</v>
      </c>
    </row>
    <row r="213" spans="1:11">
      <c r="A213" s="56" t="str">
        <f>IF(OR(F213="ABIE",MID(F213,1,2)="AS"),"",INDEX(core_japan!C:C,MATCH(K213,core_japan!Q:Q,0),1))</f>
        <v/>
      </c>
      <c r="B213" s="55">
        <v>212</v>
      </c>
      <c r="C213" s="55" t="str">
        <f t="shared" si="3"/>
        <v>ヘッダ</v>
      </c>
      <c r="E213" s="55" t="s">
        <v>145</v>
      </c>
      <c r="F213" s="55" t="s">
        <v>20</v>
      </c>
      <c r="G213" s="55" t="s">
        <v>609</v>
      </c>
      <c r="H213" s="55" t="s">
        <v>610</v>
      </c>
      <c r="I213" s="56" t="s">
        <v>17</v>
      </c>
      <c r="J213" s="55" t="s">
        <v>5174</v>
      </c>
      <c r="K213" s="55" t="s">
        <v>5984</v>
      </c>
    </row>
    <row r="214" spans="1:11">
      <c r="A214" s="56" t="str">
        <f>IF(OR(F214="ABIE",MID(F214,1,2)="AS"),"",INDEX(core_japan!C:C,MATCH(K214,core_japan!Q:Q,0),1))</f>
        <v/>
      </c>
      <c r="B214" s="55">
        <v>213</v>
      </c>
      <c r="C214" s="55" t="str">
        <f t="shared" si="3"/>
        <v/>
      </c>
      <c r="D214" s="56" t="str">
        <f>IF(LEN(K214)&gt;0,INDEX(core_japan!L:L,MATCH(sme_syntax_binding!K214,core_japan!Q:Q,0),1),"")</f>
        <v/>
      </c>
      <c r="E214" s="55" t="s">
        <v>146</v>
      </c>
      <c r="F214" s="55" t="s">
        <v>23</v>
      </c>
      <c r="G214" s="55" t="s">
        <v>611</v>
      </c>
      <c r="H214" s="55" t="s">
        <v>612</v>
      </c>
      <c r="I214" s="56" t="s">
        <v>3</v>
      </c>
      <c r="J214" s="55" t="s">
        <v>5175</v>
      </c>
    </row>
    <row r="215" spans="1:11">
      <c r="A215" s="56" t="str">
        <f>IF(OR(F215="ABIE",MID(F215,1,2)="AS"),"",INDEX(core_japan!C:C,MATCH(K215,core_japan!Q:Q,0),1))</f>
        <v>JBT-161</v>
      </c>
      <c r="B215" s="55">
        <v>214</v>
      </c>
      <c r="C215" s="55" t="str">
        <f t="shared" si="3"/>
        <v>ヘッダ</v>
      </c>
      <c r="D215" s="56" t="str">
        <f>IF(LEN(K215)&gt;0,INDEX(core_japan!L:L,MATCH(sme_syntax_binding!K215,core_japan!Q:Q,0),1),"")</f>
        <v>IID110</v>
      </c>
      <c r="E215" s="55" t="s">
        <v>147</v>
      </c>
      <c r="F215" s="55" t="s">
        <v>12</v>
      </c>
      <c r="G215" s="55" t="s">
        <v>1242</v>
      </c>
      <c r="H215" s="55" t="s">
        <v>1243</v>
      </c>
      <c r="I215" s="56" t="s">
        <v>17</v>
      </c>
      <c r="J215" s="55" t="s">
        <v>5176</v>
      </c>
      <c r="K215" s="55" t="s">
        <v>5985</v>
      </c>
    </row>
    <row r="216" spans="1:11">
      <c r="A216" s="56" t="str">
        <f>IF(OR(F216="ABIE",MID(F216,1,2)="AS"),"",INDEX(core_japan!C:C,MATCH(K216,core_japan!Q:Q,0),1))</f>
        <v/>
      </c>
      <c r="B216" s="55">
        <v>215</v>
      </c>
      <c r="C216" s="55" t="str">
        <f t="shared" si="3"/>
        <v>ヘッダ</v>
      </c>
      <c r="E216" s="55" t="s">
        <v>148</v>
      </c>
      <c r="F216" s="55" t="s">
        <v>20</v>
      </c>
      <c r="G216" s="55" t="s">
        <v>615</v>
      </c>
      <c r="H216" s="55" t="s">
        <v>616</v>
      </c>
      <c r="I216" s="56" t="s">
        <v>17</v>
      </c>
      <c r="J216" s="55" t="s">
        <v>5177</v>
      </c>
      <c r="K216" s="55" t="s">
        <v>5986</v>
      </c>
    </row>
    <row r="217" spans="1:11">
      <c r="A217" s="56" t="str">
        <f>IF(OR(F217="ABIE",MID(F217,1,2)="AS"),"",INDEX(core_japan!C:C,MATCH(K217,core_japan!Q:Q,0),1))</f>
        <v/>
      </c>
      <c r="B217" s="55">
        <v>216</v>
      </c>
      <c r="C217" s="55" t="str">
        <f t="shared" si="3"/>
        <v/>
      </c>
      <c r="D217" s="56" t="str">
        <f>IF(LEN(K217)&gt;0,INDEX(core_japan!L:L,MATCH(sme_syntax_binding!K217,core_japan!Q:Q,0),1),"")</f>
        <v/>
      </c>
      <c r="E217" s="55" t="s">
        <v>146</v>
      </c>
      <c r="F217" s="55" t="s">
        <v>23</v>
      </c>
      <c r="G217" s="55" t="s">
        <v>617</v>
      </c>
      <c r="H217" s="55" t="s">
        <v>618</v>
      </c>
      <c r="I217" s="56" t="s">
        <v>3</v>
      </c>
      <c r="J217" s="55" t="s">
        <v>5175</v>
      </c>
    </row>
    <row r="218" spans="1:11">
      <c r="A218" s="56" t="str">
        <f>IF(OR(F218="ABIE",MID(F218,1,2)="AS"),"",INDEX(core_japan!C:C,MATCH(K218,core_japan!Q:Q,0),1))</f>
        <v>JBT-162</v>
      </c>
      <c r="B218" s="55">
        <v>217</v>
      </c>
      <c r="C218" s="55" t="str">
        <f t="shared" si="3"/>
        <v>ヘッダ</v>
      </c>
      <c r="D218" s="56" t="str">
        <f>IF(LEN(K218)&gt;0,INDEX(core_japan!L:L,MATCH(sme_syntax_binding!K218,core_japan!Q:Q,0),1),"")</f>
        <v>IID111</v>
      </c>
      <c r="E218" s="55" t="s">
        <v>147</v>
      </c>
      <c r="F218" s="55" t="s">
        <v>12</v>
      </c>
      <c r="G218" s="55" t="s">
        <v>1244</v>
      </c>
      <c r="H218" s="55" t="s">
        <v>1245</v>
      </c>
      <c r="I218" s="56" t="s">
        <v>17</v>
      </c>
      <c r="J218" s="55" t="s">
        <v>5176</v>
      </c>
      <c r="K218" s="55" t="s">
        <v>5987</v>
      </c>
    </row>
    <row r="219" spans="1:11">
      <c r="A219" s="56" t="str">
        <f>IF(OR(F219="ABIE",MID(F219,1,2)="AS"),"",INDEX(core_japan!C:C,MATCH(K219,core_japan!Q:Q,0),1))</f>
        <v/>
      </c>
      <c r="B219" s="55">
        <v>218</v>
      </c>
      <c r="C219" s="55" t="str">
        <f t="shared" si="3"/>
        <v>ヘッダ</v>
      </c>
      <c r="E219" s="55" t="s">
        <v>149</v>
      </c>
      <c r="F219" s="55" t="s">
        <v>20</v>
      </c>
      <c r="G219" s="55" t="s">
        <v>621</v>
      </c>
      <c r="H219" s="55" t="s">
        <v>622</v>
      </c>
      <c r="I219" s="56" t="s">
        <v>17</v>
      </c>
      <c r="J219" s="55" t="s">
        <v>5178</v>
      </c>
      <c r="K219" s="55" t="s">
        <v>5988</v>
      </c>
    </row>
    <row r="220" spans="1:11">
      <c r="A220" s="56" t="str">
        <f>IF(OR(F220="ABIE",MID(F220,1,2)="AS"),"",INDEX(core_japan!C:C,MATCH(K220,core_japan!Q:Q,0),1))</f>
        <v/>
      </c>
      <c r="B220" s="55">
        <v>219</v>
      </c>
      <c r="C220" s="55" t="str">
        <f t="shared" si="3"/>
        <v/>
      </c>
      <c r="D220" s="56" t="str">
        <f>IF(LEN(K220)&gt;0,INDEX(core_japan!L:L,MATCH(sme_syntax_binding!K220,core_japan!Q:Q,0),1),"")</f>
        <v/>
      </c>
      <c r="E220" s="55" t="s">
        <v>146</v>
      </c>
      <c r="F220" s="55" t="s">
        <v>23</v>
      </c>
      <c r="G220" s="55" t="s">
        <v>623</v>
      </c>
      <c r="H220" s="55" t="s">
        <v>664</v>
      </c>
      <c r="I220" s="56" t="s">
        <v>3</v>
      </c>
      <c r="J220" s="55" t="s">
        <v>5175</v>
      </c>
    </row>
    <row r="221" spans="1:11">
      <c r="A221" s="56" t="str">
        <f>IF(OR(F221="ABIE",MID(F221,1,2)="AS"),"",INDEX(core_japan!C:C,MATCH(K221,core_japan!Q:Q,0),1))</f>
        <v>JBT-163</v>
      </c>
      <c r="B221" s="55">
        <v>220</v>
      </c>
      <c r="C221" s="55" t="str">
        <f t="shared" si="3"/>
        <v>ヘッダ</v>
      </c>
      <c r="D221" s="56" t="str">
        <f>IF(LEN(K221)&gt;0,INDEX(core_japan!L:L,MATCH(sme_syntax_binding!K221,core_japan!Q:Q,0),1),"")</f>
        <v>IID112</v>
      </c>
      <c r="E221" s="55" t="s">
        <v>150</v>
      </c>
      <c r="F221" s="55" t="s">
        <v>12</v>
      </c>
      <c r="G221" s="55" t="s">
        <v>1246</v>
      </c>
      <c r="H221" s="55" t="s">
        <v>1247</v>
      </c>
      <c r="I221" s="56" t="s">
        <v>17</v>
      </c>
      <c r="J221" s="55" t="s">
        <v>5147</v>
      </c>
      <c r="K221" s="55" t="s">
        <v>5989</v>
      </c>
    </row>
    <row r="222" spans="1:11">
      <c r="A222" s="56" t="str">
        <f>IF(OR(F222="ABIE",MID(F222,1,2)="AS"),"",INDEX(core_japan!C:C,MATCH(K222,core_japan!Q:Q,0),1))</f>
        <v/>
      </c>
      <c r="B222" s="55">
        <v>221</v>
      </c>
      <c r="C222" s="55" t="str">
        <f t="shared" si="3"/>
        <v>ヘッダ</v>
      </c>
      <c r="D222" s="56" t="str">
        <f>IF(LEN(K222)&gt;0,INDEX(core_japan!L:L,MATCH(sme_syntax_binding!K222,core_japan!Q:Q,0),1),"")</f>
        <v>ICL25</v>
      </c>
      <c r="E222" s="55" t="s">
        <v>151</v>
      </c>
      <c r="F222" s="55" t="s">
        <v>20</v>
      </c>
      <c r="G222" s="55" t="s">
        <v>1248</v>
      </c>
      <c r="H222" s="55" t="s">
        <v>1249</v>
      </c>
      <c r="I222" s="56" t="s">
        <v>17</v>
      </c>
      <c r="J222" s="55" t="s">
        <v>5179</v>
      </c>
      <c r="K222" s="55" t="s">
        <v>5990</v>
      </c>
    </row>
    <row r="223" spans="1:11">
      <c r="A223" s="56" t="str">
        <f>IF(OR(F223="ABIE",MID(F223,1,2)="AS"),"",INDEX(core_japan!C:C,MATCH(K223,core_japan!Q:Q,0),1))</f>
        <v/>
      </c>
      <c r="B223" s="55">
        <v>222</v>
      </c>
      <c r="C223" s="55" t="str">
        <f t="shared" si="3"/>
        <v/>
      </c>
      <c r="D223" s="56" t="str">
        <f>IF(LEN(K223)&gt;0,INDEX(core_japan!L:L,MATCH(sme_syntax_binding!K223,core_japan!Q:Q,0),1),"")</f>
        <v/>
      </c>
      <c r="E223" s="55" t="s">
        <v>167</v>
      </c>
      <c r="F223" s="55" t="s">
        <v>23</v>
      </c>
      <c r="G223" s="55" t="s">
        <v>1250</v>
      </c>
      <c r="H223" s="55" t="s">
        <v>1251</v>
      </c>
      <c r="I223" s="56" t="s">
        <v>3</v>
      </c>
      <c r="J223" s="55" t="s">
        <v>5180</v>
      </c>
    </row>
    <row r="224" spans="1:11">
      <c r="A224" s="56" t="str">
        <f>IF(OR(F224="ABIE",MID(F224,1,2)="AS"),"",INDEX(core_japan!C:C,MATCH(K224,core_japan!Q:Q,0),1))</f>
        <v>JBT-164</v>
      </c>
      <c r="B224" s="55">
        <v>223</v>
      </c>
      <c r="C224" s="55" t="str">
        <f t="shared" si="3"/>
        <v>ヘッダ</v>
      </c>
      <c r="D224" s="56" t="str">
        <f>IF(LEN(K224)&gt;0,INDEX(core_japan!L:L,MATCH(sme_syntax_binding!K224,core_japan!Q:Q,0),1),"")</f>
        <v>IID113</v>
      </c>
      <c r="E224" s="55" t="s">
        <v>152</v>
      </c>
      <c r="F224" s="55" t="s">
        <v>12</v>
      </c>
      <c r="G224" s="55" t="s">
        <v>1252</v>
      </c>
      <c r="H224" s="55" t="s">
        <v>1253</v>
      </c>
      <c r="I224" s="56" t="s">
        <v>17</v>
      </c>
      <c r="J224" s="55" t="s">
        <v>5181</v>
      </c>
      <c r="K224" s="55" t="s">
        <v>5991</v>
      </c>
    </row>
    <row r="225" spans="1:11">
      <c r="A225" s="56" t="str">
        <f>IF(OR(F225="ABIE",MID(F225,1,2)="AS"),"",INDEX(core_japan!C:C,MATCH(K225,core_japan!Q:Q,0),1))</f>
        <v>JBT-165</v>
      </c>
      <c r="B225" s="55">
        <v>224</v>
      </c>
      <c r="C225" s="55" t="str">
        <f t="shared" si="3"/>
        <v>ヘッダ</v>
      </c>
      <c r="D225" s="56" t="str">
        <f>IF(LEN(K225)&gt;0,INDEX(core_japan!L:L,MATCH(sme_syntax_binding!K225,core_japan!Q:Q,0),1),"")</f>
        <v>IID114</v>
      </c>
      <c r="E225" s="55" t="s">
        <v>153</v>
      </c>
      <c r="F225" s="55" t="s">
        <v>12</v>
      </c>
      <c r="G225" s="55" t="s">
        <v>1254</v>
      </c>
      <c r="H225" s="55" t="s">
        <v>1255</v>
      </c>
      <c r="I225" s="56" t="s">
        <v>17</v>
      </c>
      <c r="J225" s="55" t="s">
        <v>5182</v>
      </c>
      <c r="K225" s="55" t="s">
        <v>5992</v>
      </c>
    </row>
    <row r="226" spans="1:11">
      <c r="A226" s="56" t="str">
        <f>IF(OR(F226="ABIE",MID(F226,1,2)="AS"),"",INDEX(core_japan!C:C,MATCH(K226,core_japan!Q:Q,0),1))</f>
        <v>JBT-166</v>
      </c>
      <c r="B226" s="55">
        <v>225</v>
      </c>
      <c r="C226" s="55" t="str">
        <f t="shared" si="3"/>
        <v>ヘッダ</v>
      </c>
      <c r="D226" s="56" t="str">
        <f>IF(LEN(K226)&gt;0,INDEX(core_japan!L:L,MATCH(sme_syntax_binding!K226,core_japan!Q:Q,0),1),"")</f>
        <v>IID115</v>
      </c>
      <c r="E226" s="55" t="s">
        <v>154</v>
      </c>
      <c r="F226" s="55" t="s">
        <v>12</v>
      </c>
      <c r="G226" s="55" t="s">
        <v>1256</v>
      </c>
      <c r="H226" s="55" t="s">
        <v>1257</v>
      </c>
      <c r="I226" s="56" t="s">
        <v>17</v>
      </c>
      <c r="J226" s="55" t="s">
        <v>5183</v>
      </c>
      <c r="K226" s="55" t="s">
        <v>5993</v>
      </c>
    </row>
    <row r="227" spans="1:11">
      <c r="A227" s="56" t="str">
        <f>IF(OR(F227="ABIE",MID(F227,1,2)="AS"),"",INDEX(core_japan!C:C,MATCH(K227,core_japan!Q:Q,0),1))</f>
        <v>JBT-167</v>
      </c>
      <c r="B227" s="55">
        <v>226</v>
      </c>
      <c r="C227" s="55" t="str">
        <f t="shared" si="3"/>
        <v>ヘッダ</v>
      </c>
      <c r="D227" s="56" t="str">
        <f>IF(LEN(K227)&gt;0,INDEX(core_japan!L:L,MATCH(sme_syntax_binding!K227,core_japan!Q:Q,0),1),"")</f>
        <v>IID116</v>
      </c>
      <c r="E227" s="55" t="s">
        <v>156</v>
      </c>
      <c r="F227" s="55" t="s">
        <v>12</v>
      </c>
      <c r="G227" s="55" t="s">
        <v>1258</v>
      </c>
      <c r="H227" s="55" t="s">
        <v>1259</v>
      </c>
      <c r="I227" s="56" t="s">
        <v>17</v>
      </c>
      <c r="J227" s="55" t="s">
        <v>5184</v>
      </c>
      <c r="K227" s="55" t="s">
        <v>5994</v>
      </c>
    </row>
    <row r="228" spans="1:11">
      <c r="A228" s="56" t="str">
        <f>IF(OR(F228="ABIE",MID(F228,1,2)="AS"),"",INDEX(core_japan!C:C,MATCH(K228,core_japan!Q:Q,0),1))</f>
        <v>JBT-168</v>
      </c>
      <c r="B228" s="55">
        <v>227</v>
      </c>
      <c r="C228" s="55" t="str">
        <f t="shared" si="3"/>
        <v>ヘッダ</v>
      </c>
      <c r="D228" s="56" t="str">
        <f>IF(LEN(K228)&gt;0,INDEX(core_japan!L:L,MATCH(sme_syntax_binding!K228,core_japan!Q:Q,0),1),"")</f>
        <v>IID117</v>
      </c>
      <c r="E228" s="55" t="s">
        <v>158</v>
      </c>
      <c r="F228" s="55" t="s">
        <v>12</v>
      </c>
      <c r="G228" s="55" t="s">
        <v>1260</v>
      </c>
      <c r="H228" s="55" t="s">
        <v>1261</v>
      </c>
      <c r="I228" s="56" t="s">
        <v>22</v>
      </c>
      <c r="J228" s="55" t="s">
        <v>5185</v>
      </c>
      <c r="K228" s="55" t="s">
        <v>5995</v>
      </c>
    </row>
    <row r="229" spans="1:11">
      <c r="A229" s="56" t="str">
        <f>IF(OR(F229="ABIE",MID(F229,1,2)="AS"),"",INDEX(core_japan!C:C,MATCH(K229,core_japan!Q:Q,0),1))</f>
        <v/>
      </c>
      <c r="B229" s="55">
        <v>228</v>
      </c>
      <c r="C229" s="55" t="str">
        <f t="shared" si="3"/>
        <v>ヘッダ</v>
      </c>
      <c r="D229" s="56" t="str">
        <f>IF(LEN(K229)&gt;0,INDEX(core_japan!L:L,MATCH(sme_syntax_binding!K229,core_japan!Q:Q,0),1),"")</f>
        <v>ICL26</v>
      </c>
      <c r="E229" s="55" t="s">
        <v>1262</v>
      </c>
      <c r="F229" s="55" t="s">
        <v>20</v>
      </c>
      <c r="G229" s="55" t="s">
        <v>1263</v>
      </c>
      <c r="H229" s="55" t="s">
        <v>1264</v>
      </c>
      <c r="I229" s="56" t="s">
        <v>17</v>
      </c>
      <c r="J229" s="55" t="s">
        <v>5244</v>
      </c>
      <c r="K229" s="55" t="s">
        <v>5996</v>
      </c>
    </row>
    <row r="230" spans="1:11">
      <c r="A230" s="56" t="str">
        <f>IF(OR(F230="ABIE",MID(F230,1,2)="AS"),"",INDEX(core_japan!C:C,MATCH(K230,core_japan!Q:Q,0),1))</f>
        <v/>
      </c>
      <c r="B230" s="55">
        <v>229</v>
      </c>
      <c r="C230" s="55" t="str">
        <f t="shared" si="3"/>
        <v/>
      </c>
      <c r="D230" s="56" t="str">
        <f>IF(LEN(K230)&gt;0,INDEX(core_japan!L:L,MATCH(sme_syntax_binding!K230,core_japan!Q:Q,0),1),"")</f>
        <v/>
      </c>
      <c r="E230" s="55" t="s">
        <v>120</v>
      </c>
      <c r="F230" s="55" t="s">
        <v>23</v>
      </c>
      <c r="G230" s="55" t="s">
        <v>198</v>
      </c>
      <c r="H230" s="55" t="s">
        <v>1265</v>
      </c>
      <c r="I230" s="56" t="s">
        <v>3</v>
      </c>
      <c r="J230" s="55" t="s">
        <v>5154</v>
      </c>
    </row>
    <row r="231" spans="1:11">
      <c r="A231" s="56" t="str">
        <f>IF(OR(F231="ABIE",MID(F231,1,2)="AS"),"",INDEX(core_japan!C:C,MATCH(K231,core_japan!Q:Q,0),1))</f>
        <v>JBT-169</v>
      </c>
      <c r="B231" s="55">
        <v>230</v>
      </c>
      <c r="C231" s="55" t="str">
        <f t="shared" si="3"/>
        <v>ヘッダ</v>
      </c>
      <c r="D231" s="56" t="str">
        <f>IF(LEN(K231)&gt;0,INDEX(core_japan!L:L,MATCH(sme_syntax_binding!K231,core_japan!Q:Q,0),1),"")</f>
        <v>IID118</v>
      </c>
      <c r="E231" s="55" t="s">
        <v>123</v>
      </c>
      <c r="F231" s="55" t="s">
        <v>12</v>
      </c>
      <c r="G231" s="55" t="s">
        <v>5245</v>
      </c>
      <c r="H231" s="55" t="s">
        <v>5246</v>
      </c>
      <c r="I231" s="56" t="s">
        <v>17</v>
      </c>
      <c r="J231" s="55" t="s">
        <v>5101</v>
      </c>
      <c r="K231" s="55" t="s">
        <v>5997</v>
      </c>
    </row>
    <row r="232" spans="1:11">
      <c r="A232" s="56" t="str">
        <f>IF(OR(F232="ABIE",MID(F232,1,2)="AS"),"",INDEX(core_japan!C:C,MATCH(K232,core_japan!Q:Q,0),1))</f>
        <v>JBT-170</v>
      </c>
      <c r="B232" s="55">
        <v>231</v>
      </c>
      <c r="C232" s="55" t="str">
        <f t="shared" si="3"/>
        <v>ヘッダ</v>
      </c>
      <c r="D232" s="56" t="str">
        <f>IF(LEN(K232)&gt;0,INDEX(core_japan!L:L,MATCH(sme_syntax_binding!K232,core_japan!Q:Q,0),1),"")</f>
        <v>IID119</v>
      </c>
      <c r="E232" s="55" t="s">
        <v>126</v>
      </c>
      <c r="F232" s="55" t="s">
        <v>12</v>
      </c>
      <c r="G232" s="55" t="s">
        <v>5247</v>
      </c>
      <c r="H232" s="55" t="s">
        <v>5248</v>
      </c>
      <c r="I232" s="56" t="s">
        <v>17</v>
      </c>
      <c r="J232" s="55" t="s">
        <v>5159</v>
      </c>
      <c r="K232" s="55" t="s">
        <v>5998</v>
      </c>
    </row>
    <row r="233" spans="1:11">
      <c r="A233" s="56" t="str">
        <f>IF(OR(F233="ABIE",MID(F233,1,2)="AS"),"",INDEX(core_japan!C:C,MATCH(K233,core_japan!Q:Q,0),1))</f>
        <v>JBT-171</v>
      </c>
      <c r="B233" s="55">
        <v>232</v>
      </c>
      <c r="C233" s="55" t="str">
        <f t="shared" si="3"/>
        <v>ヘッダ</v>
      </c>
      <c r="D233" s="56" t="str">
        <f>IF(LEN(K233)&gt;0,INDEX(core_japan!L:L,MATCH(sme_syntax_binding!K233,core_japan!Q:Q,0),1),"")</f>
        <v>IID120</v>
      </c>
      <c r="E233" s="55" t="s">
        <v>129</v>
      </c>
      <c r="F233" s="55" t="s">
        <v>12</v>
      </c>
      <c r="G233" s="55" t="s">
        <v>1268</v>
      </c>
      <c r="H233" s="55" t="s">
        <v>1269</v>
      </c>
      <c r="I233" s="56" t="s">
        <v>17</v>
      </c>
      <c r="J233" s="55" t="s">
        <v>5109</v>
      </c>
      <c r="K233" s="55" t="s">
        <v>5999</v>
      </c>
    </row>
    <row r="234" spans="1:11">
      <c r="A234" s="56" t="str">
        <f>IF(OR(F234="ABIE",MID(F234,1,2)="AS"),"",INDEX(core_japan!C:C,MATCH(K234,core_japan!Q:Q,0),1))</f>
        <v/>
      </c>
      <c r="B234" s="55">
        <v>233</v>
      </c>
      <c r="C234" s="55" t="str">
        <f t="shared" si="3"/>
        <v>ヘッダ</v>
      </c>
      <c r="D234" s="56" t="str">
        <f>IF(LEN(K234)&gt;0,INDEX(core_japan!L:L,MATCH(sme_syntax_binding!K234,core_japan!Q:Q,0),1),"")</f>
        <v>ICL27</v>
      </c>
      <c r="E234" s="55" t="s">
        <v>131</v>
      </c>
      <c r="F234" s="55" t="s">
        <v>20</v>
      </c>
      <c r="G234" s="55" t="s">
        <v>202</v>
      </c>
      <c r="H234" s="55" t="s">
        <v>203</v>
      </c>
      <c r="I234" s="56" t="s">
        <v>17</v>
      </c>
      <c r="J234" s="55" t="s">
        <v>5165</v>
      </c>
      <c r="K234" s="55" t="s">
        <v>6000</v>
      </c>
    </row>
    <row r="235" spans="1:11">
      <c r="A235" s="56" t="str">
        <f>IF(OR(F235="ABIE",MID(F235,1,2)="AS"),"",INDEX(core_japan!C:C,MATCH(K235,core_japan!Q:Q,0),1))</f>
        <v/>
      </c>
      <c r="B235" s="55">
        <v>234</v>
      </c>
      <c r="C235" s="55" t="str">
        <f t="shared" si="3"/>
        <v/>
      </c>
      <c r="D235" s="56" t="str">
        <f>IF(LEN(K235)&gt;0,INDEX(core_japan!L:L,MATCH(sme_syntax_binding!K235,core_japan!Q:Q,0),1),"")</f>
        <v/>
      </c>
      <c r="E235" s="55" t="s">
        <v>134</v>
      </c>
      <c r="F235" s="55" t="s">
        <v>23</v>
      </c>
      <c r="G235" s="55" t="s">
        <v>1270</v>
      </c>
      <c r="H235" s="55" t="s">
        <v>600</v>
      </c>
      <c r="I235" s="56" t="s">
        <v>3</v>
      </c>
      <c r="J235" s="55" t="s">
        <v>5166</v>
      </c>
    </row>
    <row r="236" spans="1:11">
      <c r="A236" s="56" t="str">
        <f>IF(OR(F236="ABIE",MID(F236,1,2)="AS"),"",INDEX(core_japan!C:C,MATCH(K236,core_japan!Q:Q,0),1))</f>
        <v>JBT-172</v>
      </c>
      <c r="B236" s="55">
        <v>235</v>
      </c>
      <c r="C236" s="55" t="str">
        <f t="shared" si="3"/>
        <v>ヘッダ</v>
      </c>
      <c r="D236" s="56" t="str">
        <f>IF(LEN(K236)&gt;0,INDEX(core_japan!L:L,MATCH(sme_syntax_binding!K236,core_japan!Q:Q,0),1),"")</f>
        <v>IID121</v>
      </c>
      <c r="E236" s="55" t="s">
        <v>136</v>
      </c>
      <c r="F236" s="55" t="s">
        <v>12</v>
      </c>
      <c r="G236" s="55" t="s">
        <v>5249</v>
      </c>
      <c r="H236" s="55" t="s">
        <v>5250</v>
      </c>
      <c r="I236" s="56" t="s">
        <v>17</v>
      </c>
      <c r="J236" s="55" t="s">
        <v>5101</v>
      </c>
      <c r="K236" s="55" t="s">
        <v>6001</v>
      </c>
    </row>
    <row r="237" spans="1:11">
      <c r="A237" s="56" t="str">
        <f>IF(OR(F237="ABIE",MID(F237,1,2)="AS"),"",INDEX(core_japan!C:C,MATCH(K237,core_japan!Q:Q,0),1))</f>
        <v>JBT-173</v>
      </c>
      <c r="B237" s="55">
        <v>236</v>
      </c>
      <c r="C237" s="55" t="str">
        <f t="shared" si="3"/>
        <v>ヘッダ</v>
      </c>
      <c r="D237" s="56" t="str">
        <f>IF(LEN(K237)&gt;0,INDEX(core_japan!L:L,MATCH(sme_syntax_binding!K237,core_japan!Q:Q,0),1),"")</f>
        <v>IID122</v>
      </c>
      <c r="E237" s="55" t="s">
        <v>138</v>
      </c>
      <c r="F237" s="55" t="s">
        <v>12</v>
      </c>
      <c r="G237" s="55" t="s">
        <v>1273</v>
      </c>
      <c r="H237" s="55" t="s">
        <v>204</v>
      </c>
      <c r="I237" s="56" t="s">
        <v>17</v>
      </c>
      <c r="J237" s="55" t="s">
        <v>5169</v>
      </c>
      <c r="K237" s="55" t="s">
        <v>6002</v>
      </c>
    </row>
    <row r="238" spans="1:11">
      <c r="A238" s="56" t="str">
        <f>IF(OR(F238="ABIE",MID(F238,1,2)="AS"),"",INDEX(core_japan!C:C,MATCH(K238,core_japan!Q:Q,0),1))</f>
        <v>JBT-174</v>
      </c>
      <c r="B238" s="55">
        <v>237</v>
      </c>
      <c r="C238" s="55" t="str">
        <f t="shared" si="3"/>
        <v>ヘッダ</v>
      </c>
      <c r="D238" s="56" t="str">
        <f>IF(LEN(K238)&gt;0,INDEX(core_japan!L:L,MATCH(sme_syntax_binding!K238,core_japan!Q:Q,0),1),"")</f>
        <v>IID123</v>
      </c>
      <c r="E238" s="55" t="s">
        <v>141</v>
      </c>
      <c r="F238" s="55" t="s">
        <v>12</v>
      </c>
      <c r="G238" s="55" t="s">
        <v>1274</v>
      </c>
      <c r="H238" s="55" t="s">
        <v>1275</v>
      </c>
      <c r="I238" s="56" t="s">
        <v>17</v>
      </c>
      <c r="J238" s="55" t="s">
        <v>5170</v>
      </c>
      <c r="K238" s="55" t="s">
        <v>6003</v>
      </c>
    </row>
    <row r="239" spans="1:11">
      <c r="A239" s="56" t="str">
        <f>IF(OR(F239="ABIE",MID(F239,1,2)="AS"),"",INDEX(core_japan!C:C,MATCH(K239,core_japan!Q:Q,0),1))</f>
        <v>JBT-175</v>
      </c>
      <c r="B239" s="55">
        <v>238</v>
      </c>
      <c r="C239" s="55" t="str">
        <f t="shared" si="3"/>
        <v>ヘッダ</v>
      </c>
      <c r="D239" s="56" t="str">
        <f>IF(LEN(K239)&gt;0,INDEX(core_japan!L:L,MATCH(sme_syntax_binding!K239,core_japan!Q:Q,0),1),"")</f>
        <v>IID124</v>
      </c>
      <c r="E239" s="55" t="s">
        <v>143</v>
      </c>
      <c r="F239" s="55" t="s">
        <v>12</v>
      </c>
      <c r="G239" s="55" t="s">
        <v>5251</v>
      </c>
      <c r="H239" s="55" t="s">
        <v>5252</v>
      </c>
      <c r="I239" s="56" t="s">
        <v>17</v>
      </c>
      <c r="J239" s="55" t="s">
        <v>5173</v>
      </c>
      <c r="K239" s="55" t="s">
        <v>6004</v>
      </c>
    </row>
    <row r="240" spans="1:11">
      <c r="A240" s="56" t="str">
        <f>IF(OR(F240="ABIE",MID(F240,1,2)="AS"),"",INDEX(core_japan!C:C,MATCH(K240,core_japan!Q:Q,0),1))</f>
        <v/>
      </c>
      <c r="B240" s="55">
        <v>239</v>
      </c>
      <c r="C240" s="55" t="str">
        <f t="shared" si="3"/>
        <v>ヘッダ</v>
      </c>
      <c r="E240" s="55" t="s">
        <v>145</v>
      </c>
      <c r="F240" s="55" t="s">
        <v>20</v>
      </c>
      <c r="G240" s="55" t="s">
        <v>609</v>
      </c>
      <c r="H240" s="55" t="s">
        <v>610</v>
      </c>
      <c r="I240" s="56" t="s">
        <v>17</v>
      </c>
      <c r="J240" s="55" t="s">
        <v>5174</v>
      </c>
      <c r="K240" s="55" t="s">
        <v>6005</v>
      </c>
    </row>
    <row r="241" spans="1:11">
      <c r="A241" s="56" t="str">
        <f>IF(OR(F241="ABIE",MID(F241,1,2)="AS"),"",INDEX(core_japan!C:C,MATCH(K241,core_japan!Q:Q,0),1))</f>
        <v/>
      </c>
      <c r="B241" s="55">
        <v>240</v>
      </c>
      <c r="C241" s="55" t="str">
        <f t="shared" si="3"/>
        <v/>
      </c>
      <c r="D241" s="56" t="str">
        <f>IF(LEN(K241)&gt;0,INDEX(core_japan!L:L,MATCH(sme_syntax_binding!K241,core_japan!Q:Q,0),1),"")</f>
        <v/>
      </c>
      <c r="E241" s="55" t="s">
        <v>146</v>
      </c>
      <c r="F241" s="55" t="s">
        <v>23</v>
      </c>
      <c r="G241" s="55" t="s">
        <v>611</v>
      </c>
      <c r="H241" s="55" t="s">
        <v>612</v>
      </c>
      <c r="I241" s="56" t="s">
        <v>3</v>
      </c>
      <c r="J241" s="55" t="s">
        <v>5175</v>
      </c>
    </row>
    <row r="242" spans="1:11">
      <c r="A242" s="56" t="str">
        <f>IF(OR(F242="ABIE",MID(F242,1,2)="AS"),"",INDEX(core_japan!C:C,MATCH(K242,core_japan!Q:Q,0),1))</f>
        <v>JBT-176</v>
      </c>
      <c r="B242" s="55">
        <v>241</v>
      </c>
      <c r="C242" s="55" t="str">
        <f t="shared" si="3"/>
        <v>ヘッダ</v>
      </c>
      <c r="D242" s="56" t="str">
        <f>IF(LEN(K242)&gt;0,INDEX(core_japan!L:L,MATCH(sme_syntax_binding!K242,core_japan!Q:Q,0),1),"")</f>
        <v>IID125</v>
      </c>
      <c r="E242" s="55" t="s">
        <v>147</v>
      </c>
      <c r="F242" s="55" t="s">
        <v>12</v>
      </c>
      <c r="G242" s="55" t="s">
        <v>1278</v>
      </c>
      <c r="H242" s="55" t="s">
        <v>1279</v>
      </c>
      <c r="I242" s="56" t="s">
        <v>17</v>
      </c>
      <c r="J242" s="55" t="s">
        <v>5176</v>
      </c>
      <c r="K242" s="55" t="s">
        <v>6006</v>
      </c>
    </row>
    <row r="243" spans="1:11">
      <c r="A243" s="56" t="str">
        <f>IF(OR(F243="ABIE",MID(F243,1,2)="AS"),"",INDEX(core_japan!C:C,MATCH(K243,core_japan!Q:Q,0),1))</f>
        <v/>
      </c>
      <c r="B243" s="55">
        <v>242</v>
      </c>
      <c r="C243" s="55" t="str">
        <f t="shared" si="3"/>
        <v>ヘッダ</v>
      </c>
      <c r="E243" s="55" t="s">
        <v>148</v>
      </c>
      <c r="F243" s="55" t="s">
        <v>20</v>
      </c>
      <c r="G243" s="55" t="s">
        <v>615</v>
      </c>
      <c r="H243" s="55" t="s">
        <v>616</v>
      </c>
      <c r="I243" s="56" t="s">
        <v>17</v>
      </c>
      <c r="J243" s="55" t="s">
        <v>5177</v>
      </c>
      <c r="K243" s="55" t="s">
        <v>6007</v>
      </c>
    </row>
    <row r="244" spans="1:11">
      <c r="A244" s="56" t="str">
        <f>IF(OR(F244="ABIE",MID(F244,1,2)="AS"),"",INDEX(core_japan!C:C,MATCH(K244,core_japan!Q:Q,0),1))</f>
        <v/>
      </c>
      <c r="B244" s="55">
        <v>243</v>
      </c>
      <c r="C244" s="55" t="str">
        <f t="shared" si="3"/>
        <v/>
      </c>
      <c r="D244" s="56" t="str">
        <f>IF(LEN(K244)&gt;0,INDEX(core_japan!L:L,MATCH(sme_syntax_binding!K244,core_japan!Q:Q,0),1),"")</f>
        <v/>
      </c>
      <c r="E244" s="55" t="s">
        <v>146</v>
      </c>
      <c r="F244" s="55" t="s">
        <v>23</v>
      </c>
      <c r="G244" s="55" t="s">
        <v>617</v>
      </c>
      <c r="H244" s="55" t="s">
        <v>618</v>
      </c>
      <c r="I244" s="56" t="s">
        <v>3</v>
      </c>
      <c r="J244" s="55" t="s">
        <v>5175</v>
      </c>
    </row>
    <row r="245" spans="1:11">
      <c r="A245" s="56" t="str">
        <f>IF(OR(F245="ABIE",MID(F245,1,2)="AS"),"",INDEX(core_japan!C:C,MATCH(K245,core_japan!Q:Q,0),1))</f>
        <v>JBT-177</v>
      </c>
      <c r="B245" s="55">
        <v>244</v>
      </c>
      <c r="C245" s="55" t="str">
        <f t="shared" si="3"/>
        <v>ヘッダ</v>
      </c>
      <c r="D245" s="56" t="str">
        <f>IF(LEN(K245)&gt;0,INDEX(core_japan!L:L,MATCH(sme_syntax_binding!K245,core_japan!Q:Q,0),1),"")</f>
        <v>IID126</v>
      </c>
      <c r="E245" s="55" t="s">
        <v>147</v>
      </c>
      <c r="F245" s="55" t="s">
        <v>12</v>
      </c>
      <c r="G245" s="55" t="s">
        <v>1280</v>
      </c>
      <c r="H245" s="55" t="s">
        <v>1281</v>
      </c>
      <c r="I245" s="56" t="s">
        <v>17</v>
      </c>
      <c r="J245" s="55" t="s">
        <v>5176</v>
      </c>
      <c r="K245" s="55" t="s">
        <v>6008</v>
      </c>
    </row>
    <row r="246" spans="1:11">
      <c r="A246" s="56" t="str">
        <f>IF(OR(F246="ABIE",MID(F246,1,2)="AS"),"",INDEX(core_japan!C:C,MATCH(K246,core_japan!Q:Q,0),1))</f>
        <v/>
      </c>
      <c r="B246" s="55">
        <v>245</v>
      </c>
      <c r="C246" s="55" t="str">
        <f t="shared" si="3"/>
        <v>ヘッダ</v>
      </c>
      <c r="E246" s="55" t="s">
        <v>149</v>
      </c>
      <c r="F246" s="55" t="s">
        <v>20</v>
      </c>
      <c r="G246" s="55" t="s">
        <v>621</v>
      </c>
      <c r="H246" s="55" t="s">
        <v>622</v>
      </c>
      <c r="I246" s="56" t="s">
        <v>17</v>
      </c>
      <c r="J246" s="55" t="s">
        <v>5178</v>
      </c>
      <c r="K246" s="55" t="s">
        <v>6009</v>
      </c>
    </row>
    <row r="247" spans="1:11">
      <c r="A247" s="56" t="str">
        <f>IF(OR(F247="ABIE",MID(F247,1,2)="AS"),"",INDEX(core_japan!C:C,MATCH(K247,core_japan!Q:Q,0),1))</f>
        <v/>
      </c>
      <c r="B247" s="55">
        <v>246</v>
      </c>
      <c r="C247" s="55" t="str">
        <f t="shared" si="3"/>
        <v/>
      </c>
      <c r="D247" s="56" t="str">
        <f>IF(LEN(K247)&gt;0,INDEX(core_japan!L:L,MATCH(sme_syntax_binding!K247,core_japan!Q:Q,0),1),"")</f>
        <v/>
      </c>
      <c r="E247" s="55" t="s">
        <v>146</v>
      </c>
      <c r="F247" s="55" t="s">
        <v>23</v>
      </c>
      <c r="G247" s="55" t="s">
        <v>623</v>
      </c>
      <c r="H247" s="55" t="s">
        <v>664</v>
      </c>
      <c r="I247" s="56" t="s">
        <v>3</v>
      </c>
      <c r="J247" s="55" t="s">
        <v>5175</v>
      </c>
    </row>
    <row r="248" spans="1:11">
      <c r="A248" s="56" t="str">
        <f>IF(OR(F248="ABIE",MID(F248,1,2)="AS"),"",INDEX(core_japan!C:C,MATCH(K248,core_japan!Q:Q,0),1))</f>
        <v>JBT-178</v>
      </c>
      <c r="B248" s="55">
        <v>247</v>
      </c>
      <c r="C248" s="55" t="str">
        <f t="shared" si="3"/>
        <v>ヘッダ</v>
      </c>
      <c r="D248" s="56" t="str">
        <f>IF(LEN(K248)&gt;0,INDEX(core_japan!L:L,MATCH(sme_syntax_binding!K248,core_japan!Q:Q,0),1),"")</f>
        <v>IID127</v>
      </c>
      <c r="E248" s="55" t="s">
        <v>150</v>
      </c>
      <c r="F248" s="55" t="s">
        <v>12</v>
      </c>
      <c r="G248" s="55" t="s">
        <v>1282</v>
      </c>
      <c r="H248" s="55" t="s">
        <v>1283</v>
      </c>
      <c r="I248" s="56" t="s">
        <v>17</v>
      </c>
      <c r="J248" s="55" t="s">
        <v>5147</v>
      </c>
      <c r="K248" s="55" t="s">
        <v>6010</v>
      </c>
    </row>
    <row r="249" spans="1:11">
      <c r="A249" s="56" t="str">
        <f>IF(OR(F249="ABIE",MID(F249,1,2)="AS"),"",INDEX(core_japan!C:C,MATCH(K249,core_japan!Q:Q,0),1))</f>
        <v/>
      </c>
      <c r="B249" s="55">
        <v>248</v>
      </c>
      <c r="C249" s="55" t="str">
        <f t="shared" si="3"/>
        <v>ヘッダ</v>
      </c>
      <c r="D249" s="56" t="str">
        <f>IF(LEN(K249)&gt;0,INDEX(core_japan!L:L,MATCH(sme_syntax_binding!K249,core_japan!Q:Q,0),1),"")</f>
        <v>ICL28</v>
      </c>
      <c r="E249" s="55" t="s">
        <v>151</v>
      </c>
      <c r="F249" s="55" t="s">
        <v>20</v>
      </c>
      <c r="G249" s="55" t="s">
        <v>1284</v>
      </c>
      <c r="H249" s="55" t="s">
        <v>1285</v>
      </c>
      <c r="I249" s="56" t="s">
        <v>17</v>
      </c>
      <c r="J249" s="55" t="s">
        <v>5179</v>
      </c>
      <c r="K249" s="55" t="s">
        <v>6011</v>
      </c>
    </row>
    <row r="250" spans="1:11">
      <c r="A250" s="56" t="str">
        <f>IF(OR(F250="ABIE",MID(F250,1,2)="AS"),"",INDEX(core_japan!C:C,MATCH(K250,core_japan!Q:Q,0),1))</f>
        <v/>
      </c>
      <c r="B250" s="55">
        <v>249</v>
      </c>
      <c r="C250" s="55" t="str">
        <f t="shared" si="3"/>
        <v/>
      </c>
      <c r="D250" s="56" t="str">
        <f>IF(LEN(K250)&gt;0,INDEX(core_japan!L:L,MATCH(sme_syntax_binding!K250,core_japan!Q:Q,0),1),"")</f>
        <v/>
      </c>
      <c r="E250" s="55" t="s">
        <v>167</v>
      </c>
      <c r="F250" s="55" t="s">
        <v>23</v>
      </c>
      <c r="G250" s="55" t="s">
        <v>1286</v>
      </c>
      <c r="H250" s="55" t="s">
        <v>1287</v>
      </c>
      <c r="I250" s="56" t="s">
        <v>3</v>
      </c>
      <c r="J250" s="55" t="s">
        <v>5180</v>
      </c>
    </row>
    <row r="251" spans="1:11">
      <c r="A251" s="56" t="str">
        <f>IF(OR(F251="ABIE",MID(F251,1,2)="AS"),"",INDEX(core_japan!C:C,MATCH(K251,core_japan!Q:Q,0),1))</f>
        <v>JBT-179</v>
      </c>
      <c r="B251" s="55">
        <v>250</v>
      </c>
      <c r="C251" s="55" t="str">
        <f t="shared" si="3"/>
        <v>ヘッダ</v>
      </c>
      <c r="D251" s="56" t="str">
        <f>IF(LEN(K251)&gt;0,INDEX(core_japan!L:L,MATCH(sme_syntax_binding!K251,core_japan!Q:Q,0),1),"")</f>
        <v>IID128</v>
      </c>
      <c r="E251" s="55" t="s">
        <v>152</v>
      </c>
      <c r="F251" s="55" t="s">
        <v>12</v>
      </c>
      <c r="G251" s="55" t="s">
        <v>1288</v>
      </c>
      <c r="H251" s="55" t="s">
        <v>1289</v>
      </c>
      <c r="I251" s="56" t="s">
        <v>17</v>
      </c>
      <c r="J251" s="55" t="s">
        <v>5181</v>
      </c>
      <c r="K251" s="55" t="s">
        <v>6012</v>
      </c>
    </row>
    <row r="252" spans="1:11">
      <c r="A252" s="56" t="str">
        <f>IF(OR(F252="ABIE",MID(F252,1,2)="AS"),"",INDEX(core_japan!C:C,MATCH(K252,core_japan!Q:Q,0),1))</f>
        <v>JBT-180</v>
      </c>
      <c r="B252" s="55">
        <v>251</v>
      </c>
      <c r="C252" s="55" t="str">
        <f t="shared" si="3"/>
        <v>ヘッダ</v>
      </c>
      <c r="D252" s="56" t="str">
        <f>IF(LEN(K252)&gt;0,INDEX(core_japan!L:L,MATCH(sme_syntax_binding!K252,core_japan!Q:Q,0),1),"")</f>
        <v>IID129</v>
      </c>
      <c r="E252" s="55" t="s">
        <v>153</v>
      </c>
      <c r="F252" s="55" t="s">
        <v>12</v>
      </c>
      <c r="G252" s="55" t="s">
        <v>1290</v>
      </c>
      <c r="H252" s="55" t="s">
        <v>1291</v>
      </c>
      <c r="I252" s="56" t="s">
        <v>17</v>
      </c>
      <c r="J252" s="55" t="s">
        <v>5182</v>
      </c>
      <c r="K252" s="55" t="s">
        <v>6013</v>
      </c>
    </row>
    <row r="253" spans="1:11">
      <c r="A253" s="56" t="str">
        <f>IF(OR(F253="ABIE",MID(F253,1,2)="AS"),"",INDEX(core_japan!C:C,MATCH(K253,core_japan!Q:Q,0),1))</f>
        <v>JBT-181</v>
      </c>
      <c r="B253" s="55">
        <v>252</v>
      </c>
      <c r="C253" s="55" t="str">
        <f t="shared" si="3"/>
        <v>ヘッダ</v>
      </c>
      <c r="D253" s="56" t="str">
        <f>IF(LEN(K253)&gt;0,INDEX(core_japan!L:L,MATCH(sme_syntax_binding!K253,core_japan!Q:Q,0),1),"")</f>
        <v>IID130</v>
      </c>
      <c r="E253" s="55" t="s">
        <v>154</v>
      </c>
      <c r="F253" s="55" t="s">
        <v>12</v>
      </c>
      <c r="G253" s="55" t="s">
        <v>1292</v>
      </c>
      <c r="H253" s="55" t="s">
        <v>1293</v>
      </c>
      <c r="I253" s="56" t="s">
        <v>17</v>
      </c>
      <c r="J253" s="55" t="s">
        <v>5183</v>
      </c>
      <c r="K253" s="55" t="s">
        <v>6014</v>
      </c>
    </row>
    <row r="254" spans="1:11">
      <c r="A254" s="56" t="str">
        <f>IF(OR(F254="ABIE",MID(F254,1,2)="AS"),"",INDEX(core_japan!C:C,MATCH(K254,core_japan!Q:Q,0),1))</f>
        <v>JBT-182</v>
      </c>
      <c r="B254" s="55">
        <v>253</v>
      </c>
      <c r="C254" s="55" t="str">
        <f t="shared" si="3"/>
        <v>ヘッダ</v>
      </c>
      <c r="D254" s="56" t="str">
        <f>IF(LEN(K254)&gt;0,INDEX(core_japan!L:L,MATCH(sme_syntax_binding!K254,core_japan!Q:Q,0),1),"")</f>
        <v>IID131</v>
      </c>
      <c r="E254" s="55" t="s">
        <v>156</v>
      </c>
      <c r="F254" s="55" t="s">
        <v>12</v>
      </c>
      <c r="G254" s="55" t="s">
        <v>1294</v>
      </c>
      <c r="H254" s="55" t="s">
        <v>1295</v>
      </c>
      <c r="I254" s="56" t="s">
        <v>17</v>
      </c>
      <c r="J254" s="55" t="s">
        <v>5184</v>
      </c>
      <c r="K254" s="55" t="s">
        <v>6015</v>
      </c>
    </row>
    <row r="255" spans="1:11">
      <c r="A255" s="56" t="str">
        <f>IF(OR(F255="ABIE",MID(F255,1,2)="AS"),"",INDEX(core_japan!C:C,MATCH(K255,core_japan!Q:Q,0),1))</f>
        <v>JBT-183</v>
      </c>
      <c r="B255" s="55">
        <v>254</v>
      </c>
      <c r="C255" s="55" t="str">
        <f t="shared" si="3"/>
        <v>ヘッダ</v>
      </c>
      <c r="D255" s="56" t="str">
        <f>IF(LEN(K255)&gt;0,INDEX(core_japan!L:L,MATCH(sme_syntax_binding!K255,core_japan!Q:Q,0),1),"")</f>
        <v>IID132</v>
      </c>
      <c r="E255" s="55" t="s">
        <v>158</v>
      </c>
      <c r="F255" s="55" t="s">
        <v>12</v>
      </c>
      <c r="G255" s="55" t="s">
        <v>1296</v>
      </c>
      <c r="H255" s="55" t="s">
        <v>1297</v>
      </c>
      <c r="I255" s="56" t="s">
        <v>22</v>
      </c>
      <c r="J255" s="55" t="s">
        <v>5185</v>
      </c>
      <c r="K255" s="55" t="s">
        <v>6016</v>
      </c>
    </row>
    <row r="256" spans="1:11">
      <c r="A256" s="56" t="str">
        <f>IF(OR(F256="ABIE",MID(F256,1,2)="AS"),"",INDEX(core_japan!C:C,MATCH(K256,core_japan!Q:Q,0),1))</f>
        <v/>
      </c>
      <c r="B256" s="55">
        <v>255</v>
      </c>
      <c r="C256" s="55" t="str">
        <f t="shared" si="3"/>
        <v>ヘッダ</v>
      </c>
      <c r="D256" s="56" t="str">
        <f>IF(LEN(K256)&gt;0,INDEX(core_japan!L:L,MATCH(sme_syntax_binding!K256,core_japan!Q:Q,0),1),"")</f>
        <v>ICL29</v>
      </c>
      <c r="E256" s="55" t="s">
        <v>205</v>
      </c>
      <c r="F256" s="55" t="s">
        <v>20</v>
      </c>
      <c r="G256" s="55" t="s">
        <v>1298</v>
      </c>
      <c r="H256" s="55" t="s">
        <v>1299</v>
      </c>
      <c r="I256" s="56" t="s">
        <v>17</v>
      </c>
      <c r="J256" s="55" t="s">
        <v>5253</v>
      </c>
      <c r="K256" s="55" t="s">
        <v>6017</v>
      </c>
    </row>
    <row r="257" spans="1:11">
      <c r="A257" s="56" t="str">
        <f>IF(OR(F257="ABIE",MID(F257,1,2)="AS"),"",INDEX(core_japan!C:C,MATCH(K257,core_japan!Q:Q,0),1))</f>
        <v/>
      </c>
      <c r="B257" s="55">
        <v>256</v>
      </c>
      <c r="C257" s="55" t="str">
        <f t="shared" si="3"/>
        <v/>
      </c>
      <c r="D257" s="56" t="str">
        <f>IF(LEN(K257)&gt;0,INDEX(core_japan!L:L,MATCH(sme_syntax_binding!K257,core_japan!Q:Q,0),1),"")</f>
        <v/>
      </c>
      <c r="E257" s="55" t="s">
        <v>1300</v>
      </c>
      <c r="F257" s="55" t="s">
        <v>23</v>
      </c>
      <c r="G257" s="55" t="s">
        <v>1301</v>
      </c>
      <c r="H257" s="55" t="s">
        <v>1302</v>
      </c>
      <c r="I257" s="56" t="s">
        <v>3</v>
      </c>
      <c r="J257" s="55" t="s">
        <v>5254</v>
      </c>
    </row>
    <row r="258" spans="1:11">
      <c r="A258" s="56" t="str">
        <f>IF(OR(F258="ABIE",MID(F258,1,2)="AS"),"",INDEX(core_japan!C:C,MATCH(K258,core_japan!Q:Q,0),1))</f>
        <v>JBT-094</v>
      </c>
      <c r="B258" s="55">
        <v>257</v>
      </c>
      <c r="C258" s="55" t="str">
        <f t="shared" si="3"/>
        <v>ヘッダ</v>
      </c>
      <c r="D258" s="56" t="str">
        <f>IF(LEN(K258)&gt;0,INDEX(core_japan!L:L,MATCH(sme_syntax_binding!K258,core_japan!Q:Q,0),1),"")</f>
        <v>IID133</v>
      </c>
      <c r="E258" s="55" t="s">
        <v>208</v>
      </c>
      <c r="F258" s="55" t="s">
        <v>12</v>
      </c>
      <c r="G258" s="55" t="s">
        <v>209</v>
      </c>
      <c r="H258" s="55" t="s">
        <v>5255</v>
      </c>
      <c r="I258" s="56" t="s">
        <v>17</v>
      </c>
      <c r="J258" s="55" t="s">
        <v>5256</v>
      </c>
      <c r="K258" s="55" t="s">
        <v>6018</v>
      </c>
    </row>
    <row r="259" spans="1:11">
      <c r="A259" s="56" t="str">
        <f>IF(OR(F259="ABIE",MID(F259,1,2)="AS"),"",INDEX(core_japan!C:C,MATCH(K259,core_japan!Q:Q,0),1))</f>
        <v>JBT-095</v>
      </c>
      <c r="B259" s="55">
        <v>258</v>
      </c>
      <c r="C259" s="55" t="str">
        <f t="shared" ref="C259:C322" si="4">IF(ISNUMBER(SEARCH("Subordinate",K259)),"明細行",IF(ISNUMBER(SEARCH("LineItem",K259)),"明細文書",IF("ABIE"=F259,"","ヘッダ")))</f>
        <v>ヘッダ</v>
      </c>
      <c r="D259" s="56" t="str">
        <f>IF(LEN(K259)&gt;0,INDEX(core_japan!L:L,MATCH(sme_syntax_binding!K259,core_japan!Q:Q,0),1),"")</f>
        <v>IID134</v>
      </c>
      <c r="E259" s="55" t="s">
        <v>212</v>
      </c>
      <c r="F259" s="55" t="s">
        <v>12</v>
      </c>
      <c r="G259" s="55" t="s">
        <v>213</v>
      </c>
      <c r="H259" s="55" t="s">
        <v>5257</v>
      </c>
      <c r="I259" s="56" t="s">
        <v>17</v>
      </c>
      <c r="J259" s="55" t="s">
        <v>5258</v>
      </c>
      <c r="K259" s="55" t="s">
        <v>6019</v>
      </c>
    </row>
    <row r="260" spans="1:11">
      <c r="A260" s="56" t="str">
        <f>IF(OR(F260="ABIE",MID(F260,1,2)="AS"),"",INDEX(core_japan!C:C,MATCH(K260,core_japan!Q:Q,0),1))</f>
        <v>JBT-096</v>
      </c>
      <c r="B260" s="55">
        <v>259</v>
      </c>
      <c r="C260" s="55" t="str">
        <f t="shared" si="4"/>
        <v>ヘッダ</v>
      </c>
      <c r="D260" s="56" t="str">
        <f>IF(LEN(K260)&gt;0,INDEX(core_japan!L:L,MATCH(sme_syntax_binding!K260,core_japan!Q:Q,0),1),"")</f>
        <v>IID135</v>
      </c>
      <c r="E260" s="55" t="s">
        <v>214</v>
      </c>
      <c r="F260" s="55" t="s">
        <v>12</v>
      </c>
      <c r="G260" s="55" t="s">
        <v>216</v>
      </c>
      <c r="H260" s="55" t="s">
        <v>1306</v>
      </c>
      <c r="I260" s="56" t="s">
        <v>17</v>
      </c>
      <c r="J260" s="55" t="s">
        <v>5259</v>
      </c>
      <c r="K260" s="55" t="s">
        <v>6020</v>
      </c>
    </row>
    <row r="261" spans="1:11">
      <c r="A261" s="56" t="str">
        <f>IF(OR(F261="ABIE",MID(F261,1,2)="AS"),"",INDEX(core_japan!C:C,MATCH(K261,core_japan!Q:Q,0),1))</f>
        <v>JBT-097</v>
      </c>
      <c r="B261" s="55">
        <v>260</v>
      </c>
      <c r="C261" s="55" t="str">
        <f t="shared" si="4"/>
        <v>ヘッダ</v>
      </c>
      <c r="D261" s="56" t="str">
        <f>IF(LEN(K261)&gt;0,INDEX(core_japan!L:L,MATCH(sme_syntax_binding!K261,core_japan!Q:Q,0),1),"")</f>
        <v>IID136</v>
      </c>
      <c r="E261" s="55" t="s">
        <v>1307</v>
      </c>
      <c r="F261" s="55" t="s">
        <v>12</v>
      </c>
      <c r="G261" s="55" t="s">
        <v>219</v>
      </c>
      <c r="H261" s="55" t="s">
        <v>1308</v>
      </c>
      <c r="I261" s="56" t="s">
        <v>17</v>
      </c>
      <c r="J261" s="55" t="s">
        <v>5260</v>
      </c>
      <c r="K261" s="55" t="s">
        <v>6021</v>
      </c>
    </row>
    <row r="262" spans="1:11">
      <c r="A262" s="56" t="str">
        <f>IF(OR(F262="ABIE",MID(F262,1,2)="AS"),"",INDEX(core_japan!C:C,MATCH(K262,core_japan!Q:Q,0),1))</f>
        <v/>
      </c>
      <c r="B262" s="55">
        <v>261</v>
      </c>
      <c r="C262" s="55" t="str">
        <f t="shared" si="4"/>
        <v>ヘッダ</v>
      </c>
      <c r="D262" s="56" t="str">
        <f>IF(LEN(K262)&gt;0,INDEX(core_japan!L:L,MATCH(sme_syntax_binding!K262,core_japan!Q:Q,0),1),"")</f>
        <v>ICL30</v>
      </c>
      <c r="E262" s="55" t="s">
        <v>220</v>
      </c>
      <c r="F262" s="55" t="s">
        <v>20</v>
      </c>
      <c r="G262" s="55" t="s">
        <v>1309</v>
      </c>
      <c r="H262" s="55" t="s">
        <v>1310</v>
      </c>
      <c r="I262" s="56" t="s">
        <v>17</v>
      </c>
      <c r="J262" s="55" t="s">
        <v>5261</v>
      </c>
      <c r="K262" s="55" t="s">
        <v>6022</v>
      </c>
    </row>
    <row r="263" spans="1:11">
      <c r="A263" s="56" t="str">
        <f>IF(OR(F263="ABIE",MID(F263,1,2)="AS"),"",INDEX(core_japan!C:C,MATCH(K263,core_japan!Q:Q,0),1))</f>
        <v/>
      </c>
      <c r="B263" s="55">
        <v>262</v>
      </c>
      <c r="C263" s="55" t="str">
        <f t="shared" si="4"/>
        <v/>
      </c>
      <c r="D263" s="56" t="str">
        <f>IF(LEN(K263)&gt;0,INDEX(core_japan!L:L,MATCH(sme_syntax_binding!K263,core_japan!Q:Q,0),1),"")</f>
        <v/>
      </c>
      <c r="E263" s="55" t="s">
        <v>1300</v>
      </c>
      <c r="F263" s="55" t="s">
        <v>23</v>
      </c>
      <c r="G263" s="55" t="s">
        <v>1311</v>
      </c>
      <c r="H263" s="55" t="s">
        <v>1312</v>
      </c>
      <c r="I263" s="56" t="s">
        <v>3</v>
      </c>
      <c r="J263" s="55" t="s">
        <v>5254</v>
      </c>
    </row>
    <row r="264" spans="1:11">
      <c r="A264" s="56" t="str">
        <f>IF(OR(F264="ABIE",MID(F264,1,2)="AS"),"",INDEX(core_japan!C:C,MATCH(K264,core_japan!Q:Q,0),1))</f>
        <v>JBT-098</v>
      </c>
      <c r="B264" s="55">
        <v>263</v>
      </c>
      <c r="C264" s="55" t="str">
        <f t="shared" si="4"/>
        <v>ヘッダ</v>
      </c>
      <c r="D264" s="56" t="str">
        <f>IF(LEN(K264)&gt;0,INDEX(core_japan!L:L,MATCH(sme_syntax_binding!K264,core_japan!Q:Q,0),1),"")</f>
        <v>IID137</v>
      </c>
      <c r="E264" s="55" t="s">
        <v>208</v>
      </c>
      <c r="F264" s="55" t="s">
        <v>12</v>
      </c>
      <c r="G264" s="55" t="s">
        <v>209</v>
      </c>
      <c r="H264" s="55" t="s">
        <v>210</v>
      </c>
      <c r="I264" s="56" t="s">
        <v>17</v>
      </c>
      <c r="J264" s="55" t="s">
        <v>5256</v>
      </c>
      <c r="K264" s="55" t="s">
        <v>6023</v>
      </c>
    </row>
    <row r="265" spans="1:11">
      <c r="A265" s="56" t="str">
        <f>IF(OR(F265="ABIE",MID(F265,1,2)="AS"),"",INDEX(core_japan!C:C,MATCH(K265,core_japan!Q:Q,0),1))</f>
        <v>JBT-099</v>
      </c>
      <c r="B265" s="55">
        <v>264</v>
      </c>
      <c r="C265" s="55" t="str">
        <f t="shared" si="4"/>
        <v>ヘッダ</v>
      </c>
      <c r="D265" s="56" t="str">
        <f>IF(LEN(K265)&gt;0,INDEX(core_japan!L:L,MATCH(sme_syntax_binding!K265,core_japan!Q:Q,0),1),"")</f>
        <v>IID138</v>
      </c>
      <c r="E265" s="55" t="s">
        <v>212</v>
      </c>
      <c r="F265" s="55" t="s">
        <v>12</v>
      </c>
      <c r="G265" s="55" t="s">
        <v>213</v>
      </c>
      <c r="H265" s="55" t="s">
        <v>1305</v>
      </c>
      <c r="I265" s="56" t="s">
        <v>17</v>
      </c>
      <c r="J265" s="55" t="s">
        <v>5258</v>
      </c>
      <c r="K265" s="55" t="s">
        <v>6024</v>
      </c>
    </row>
    <row r="266" spans="1:11">
      <c r="A266" s="56" t="str">
        <f>IF(OR(F266="ABIE",MID(F266,1,2)="AS"),"",INDEX(core_japan!C:C,MATCH(K266,core_japan!Q:Q,0),1))</f>
        <v>JBT-100</v>
      </c>
      <c r="B266" s="55">
        <v>265</v>
      </c>
      <c r="C266" s="55" t="str">
        <f t="shared" si="4"/>
        <v>ヘッダ</v>
      </c>
      <c r="D266" s="56" t="str">
        <f>IF(LEN(K266)&gt;0,INDEX(core_japan!L:L,MATCH(sme_syntax_binding!K266,core_japan!Q:Q,0),1),"")</f>
        <v>IID139</v>
      </c>
      <c r="E266" s="55" t="s">
        <v>214</v>
      </c>
      <c r="F266" s="55" t="s">
        <v>12</v>
      </c>
      <c r="G266" s="55" t="s">
        <v>216</v>
      </c>
      <c r="H266" s="55" t="s">
        <v>1306</v>
      </c>
      <c r="I266" s="56" t="s">
        <v>17</v>
      </c>
      <c r="J266" s="55" t="s">
        <v>5259</v>
      </c>
      <c r="K266" s="55" t="s">
        <v>6025</v>
      </c>
    </row>
    <row r="267" spans="1:11">
      <c r="A267" s="56" t="str">
        <f>IF(OR(F267="ABIE",MID(F267,1,2)="AS"),"",INDEX(core_japan!C:C,MATCH(K267,core_japan!Q:Q,0),1))</f>
        <v>JBT-101</v>
      </c>
      <c r="B267" s="55">
        <v>266</v>
      </c>
      <c r="C267" s="55" t="str">
        <f t="shared" si="4"/>
        <v>ヘッダ</v>
      </c>
      <c r="D267" s="56" t="str">
        <f>IF(LEN(K267)&gt;0,INDEX(core_japan!L:L,MATCH(sme_syntax_binding!K267,core_japan!Q:Q,0),1),"")</f>
        <v>IID140</v>
      </c>
      <c r="E267" s="55" t="s">
        <v>1307</v>
      </c>
      <c r="F267" s="55" t="s">
        <v>12</v>
      </c>
      <c r="G267" s="55" t="s">
        <v>219</v>
      </c>
      <c r="H267" s="55" t="s">
        <v>1308</v>
      </c>
      <c r="I267" s="56" t="s">
        <v>17</v>
      </c>
      <c r="J267" s="55" t="s">
        <v>5260</v>
      </c>
      <c r="K267" s="55" t="s">
        <v>6026</v>
      </c>
    </row>
    <row r="268" spans="1:11">
      <c r="A268" s="56" t="str">
        <f>IF(OR(F268="ABIE",MID(F268,1,2)="AS"),"",INDEX(core_japan!C:C,MATCH(K268,core_japan!Q:Q,0),1))</f>
        <v/>
      </c>
      <c r="B268" s="55">
        <v>267</v>
      </c>
      <c r="C268" s="55" t="str">
        <f t="shared" si="4"/>
        <v>ヘッダ</v>
      </c>
      <c r="D268" s="56" t="str">
        <f>IF(LEN(K268)&gt;0,INDEX(core_japan!L:L,MATCH(sme_syntax_binding!K268,core_japan!Q:Q,0),1),"")</f>
        <v>ICL31</v>
      </c>
      <c r="E268" s="55" t="s">
        <v>743</v>
      </c>
      <c r="F268" s="55" t="s">
        <v>20</v>
      </c>
      <c r="G268" s="55" t="s">
        <v>744</v>
      </c>
      <c r="H268" s="55" t="s">
        <v>222</v>
      </c>
      <c r="I268" s="56" t="s">
        <v>71</v>
      </c>
      <c r="J268" s="55" t="s">
        <v>5262</v>
      </c>
      <c r="K268" s="55" t="s">
        <v>6027</v>
      </c>
    </row>
    <row r="269" spans="1:11">
      <c r="A269" s="56" t="str">
        <f>IF(OR(F269="ABIE",MID(F269,1,2)="AS"),"",INDEX(core_japan!C:C,MATCH(K269,core_japan!Q:Q,0),1))</f>
        <v/>
      </c>
      <c r="B269" s="55">
        <v>268</v>
      </c>
      <c r="C269" s="55" t="str">
        <f t="shared" si="4"/>
        <v/>
      </c>
      <c r="D269" s="56" t="str">
        <f>IF(LEN(K269)&gt;0,INDEX(core_japan!L:L,MATCH(sme_syntax_binding!K269,core_japan!Q:Q,0),1),"")</f>
        <v/>
      </c>
      <c r="E269" s="55" t="s">
        <v>745</v>
      </c>
      <c r="F269" s="55" t="s">
        <v>23</v>
      </c>
      <c r="G269" s="55" t="s">
        <v>746</v>
      </c>
      <c r="H269" s="55" t="s">
        <v>747</v>
      </c>
      <c r="I269" s="56" t="s">
        <v>3</v>
      </c>
      <c r="J269" s="55" t="s">
        <v>5263</v>
      </c>
    </row>
    <row r="270" spans="1:11">
      <c r="A270" s="56" t="str">
        <f>IF(OR(F270="ABIE",MID(F270,1,2)="AS"),"",INDEX(core_japan!C:C,MATCH(K270,core_japan!Q:Q,0),1))</f>
        <v>JBT-193</v>
      </c>
      <c r="B270" s="55">
        <v>269</v>
      </c>
      <c r="C270" s="55" t="str">
        <f t="shared" si="4"/>
        <v>ヘッダ</v>
      </c>
      <c r="D270" s="56" t="str">
        <f>IF(LEN(K270)&gt;0,INDEX(core_japan!L:L,MATCH(sme_syntax_binding!K270,core_japan!Q:Q,0),1),"")</f>
        <v>IID141</v>
      </c>
      <c r="E270" s="55" t="s">
        <v>748</v>
      </c>
      <c r="F270" s="55" t="s">
        <v>12</v>
      </c>
      <c r="G270" s="55" t="s">
        <v>749</v>
      </c>
      <c r="H270" s="55" t="s">
        <v>750</v>
      </c>
      <c r="I270" s="56" t="s">
        <v>17</v>
      </c>
      <c r="J270" s="55" t="s">
        <v>5111</v>
      </c>
      <c r="K270" s="55" t="s">
        <v>6028</v>
      </c>
    </row>
    <row r="271" spans="1:11">
      <c r="A271" s="56" t="str">
        <f>IF(OR(F271="ABIE",MID(F271,1,2)="AS"),"",INDEX(core_japan!C:C,MATCH(K271,core_japan!Q:Q,0),1))</f>
        <v>JBT-194</v>
      </c>
      <c r="B271" s="55">
        <v>270</v>
      </c>
      <c r="C271" s="55" t="str">
        <f t="shared" si="4"/>
        <v>ヘッダ</v>
      </c>
      <c r="D271" s="56" t="str">
        <f>IF(LEN(K271)&gt;0,INDEX(core_japan!L:L,MATCH(sme_syntax_binding!K271,core_japan!Q:Q,0),1),"")</f>
        <v>IID142</v>
      </c>
      <c r="E271" s="55" t="s">
        <v>225</v>
      </c>
      <c r="F271" s="55" t="s">
        <v>12</v>
      </c>
      <c r="G271" s="55" t="s">
        <v>752</v>
      </c>
      <c r="H271" s="55" t="s">
        <v>753</v>
      </c>
      <c r="I271" s="56" t="s">
        <v>17</v>
      </c>
      <c r="J271" s="55" t="s">
        <v>5264</v>
      </c>
      <c r="K271" s="55" t="s">
        <v>6029</v>
      </c>
    </row>
    <row r="272" spans="1:11">
      <c r="A272" s="56" t="str">
        <f>IF(OR(F272="ABIE",MID(F272,1,2)="AS"),"",INDEX(core_japan!C:C,MATCH(K272,core_japan!Q:Q,0),1))</f>
        <v>JBT-195</v>
      </c>
      <c r="B272" s="55">
        <v>271</v>
      </c>
      <c r="C272" s="55" t="str">
        <f t="shared" si="4"/>
        <v>ヘッダ</v>
      </c>
      <c r="D272" s="56" t="str">
        <f>IF(LEN(K272)&gt;0,INDEX(core_japan!L:L,MATCH(sme_syntax_binding!K272,core_japan!Q:Q,0),1),"")</f>
        <v>IID143</v>
      </c>
      <c r="E272" s="55" t="s">
        <v>5265</v>
      </c>
      <c r="F272" s="55" t="s">
        <v>12</v>
      </c>
      <c r="G272" s="55" t="s">
        <v>754</v>
      </c>
      <c r="H272" s="55" t="s">
        <v>755</v>
      </c>
      <c r="I272" s="56" t="s">
        <v>17</v>
      </c>
      <c r="J272" s="55" t="s">
        <v>5266</v>
      </c>
      <c r="K272" s="55" t="s">
        <v>6030</v>
      </c>
    </row>
    <row r="273" spans="1:11">
      <c r="A273" s="56" t="str">
        <f>IF(OR(F273="ABIE",MID(F273,1,2)="AS"),"",INDEX(core_japan!C:C,MATCH(K273,core_japan!Q:Q,0),1))</f>
        <v/>
      </c>
      <c r="B273" s="55">
        <v>272</v>
      </c>
      <c r="C273" s="55" t="str">
        <f t="shared" si="4"/>
        <v>ヘッダ</v>
      </c>
      <c r="D273" s="56" t="str">
        <f>IF(LEN(K273)&gt;0,INDEX(core_japan!L:L,MATCH(sme_syntax_binding!K273,core_japan!Q:Q,0),1),"")</f>
        <v>ICL32</v>
      </c>
      <c r="E273" s="55" t="s">
        <v>228</v>
      </c>
      <c r="F273" s="55" t="s">
        <v>20</v>
      </c>
      <c r="G273" s="55" t="s">
        <v>756</v>
      </c>
      <c r="H273" s="55" t="s">
        <v>229</v>
      </c>
      <c r="I273" s="56" t="s">
        <v>17</v>
      </c>
      <c r="J273" s="55" t="s">
        <v>5267</v>
      </c>
      <c r="K273" s="55" t="s">
        <v>6031</v>
      </c>
    </row>
    <row r="274" spans="1:11">
      <c r="A274" s="56" t="str">
        <f>IF(OR(F274="ABIE",MID(F274,1,2)="AS"),"",INDEX(core_japan!C:C,MATCH(K274,core_japan!Q:Q,0),1))</f>
        <v/>
      </c>
      <c r="B274" s="55">
        <v>273</v>
      </c>
      <c r="C274" s="55" t="str">
        <f t="shared" si="4"/>
        <v/>
      </c>
      <c r="D274" s="56" t="str">
        <f>IF(LEN(K274)&gt;0,INDEX(core_japan!L:L,MATCH(sme_syntax_binding!K274,core_japan!Q:Q,0),1),"")</f>
        <v/>
      </c>
      <c r="E274" s="55" t="s">
        <v>757</v>
      </c>
      <c r="F274" s="55" t="s">
        <v>23</v>
      </c>
      <c r="G274" s="55" t="s">
        <v>758</v>
      </c>
      <c r="H274" s="55" t="s">
        <v>759</v>
      </c>
      <c r="I274" s="56" t="s">
        <v>3</v>
      </c>
      <c r="J274" s="55" t="s">
        <v>5268</v>
      </c>
    </row>
    <row r="275" spans="1:11">
      <c r="A275" s="56" t="str">
        <f>IF(OR(F275="ABIE",MID(F275,1,2)="AS"),"",INDEX(core_japan!C:C,MATCH(K275,core_japan!Q:Q,0),1))</f>
        <v>JBT-196</v>
      </c>
      <c r="B275" s="55">
        <v>274</v>
      </c>
      <c r="C275" s="55" t="str">
        <f t="shared" si="4"/>
        <v>ヘッダ</v>
      </c>
      <c r="D275" s="56" t="str">
        <f>IF(LEN(K275)&gt;0,INDEX(core_japan!L:L,MATCH(sme_syntax_binding!K275,core_japan!Q:Q,0),1),"")</f>
        <v>IID144</v>
      </c>
      <c r="E275" s="55" t="s">
        <v>231</v>
      </c>
      <c r="F275" s="55" t="s">
        <v>12</v>
      </c>
      <c r="G275" s="55" t="s">
        <v>760</v>
      </c>
      <c r="H275" s="55" t="s">
        <v>5269</v>
      </c>
      <c r="I275" s="56" t="s">
        <v>17</v>
      </c>
      <c r="J275" s="55" t="s">
        <v>5270</v>
      </c>
      <c r="K275" s="55" t="s">
        <v>6032</v>
      </c>
    </row>
    <row r="276" spans="1:11">
      <c r="A276" s="56" t="str">
        <f>IF(OR(F276="ABIE",MID(F276,1,2)="AS"),"",INDEX(core_japan!C:C,MATCH(K276,core_japan!Q:Q,0),1))</f>
        <v>JBT-197</v>
      </c>
      <c r="B276" s="55">
        <v>275</v>
      </c>
      <c r="C276" s="55" t="str">
        <f t="shared" si="4"/>
        <v>ヘッダ</v>
      </c>
      <c r="D276" s="56" t="str">
        <f>IF(LEN(K276)&gt;0,INDEX(core_japan!L:L,MATCH(sme_syntax_binding!K276,core_japan!Q:Q,0),1),"")</f>
        <v>IID145</v>
      </c>
      <c r="E276" s="55" t="s">
        <v>232</v>
      </c>
      <c r="F276" s="55" t="s">
        <v>12</v>
      </c>
      <c r="G276" s="55" t="s">
        <v>762</v>
      </c>
      <c r="H276" s="55" t="s">
        <v>234</v>
      </c>
      <c r="I276" s="56" t="s">
        <v>17</v>
      </c>
      <c r="J276" s="55" t="s">
        <v>5271</v>
      </c>
      <c r="K276" s="55" t="s">
        <v>6033</v>
      </c>
    </row>
    <row r="277" spans="1:11">
      <c r="A277" s="56" t="str">
        <f>IF(OR(F277="ABIE",MID(F277,1,2)="AS"),"",INDEX(core_japan!C:C,MATCH(K277,core_japan!Q:Q,0),1))</f>
        <v>JBT-198</v>
      </c>
      <c r="B277" s="55">
        <v>276</v>
      </c>
      <c r="C277" s="55" t="str">
        <f t="shared" si="4"/>
        <v>ヘッダ</v>
      </c>
      <c r="D277" s="56" t="str">
        <f>IF(LEN(K277)&gt;0,INDEX(core_japan!L:L,MATCH(sme_syntax_binding!K277,core_japan!Q:Q,0),1),"")</f>
        <v>IID146</v>
      </c>
      <c r="E277" s="55" t="s">
        <v>235</v>
      </c>
      <c r="F277" s="55" t="s">
        <v>12</v>
      </c>
      <c r="G277" s="55" t="s">
        <v>763</v>
      </c>
      <c r="H277" s="55" t="s">
        <v>764</v>
      </c>
      <c r="I277" s="56" t="s">
        <v>17</v>
      </c>
      <c r="J277" s="55" t="s">
        <v>5111</v>
      </c>
      <c r="K277" s="55" t="s">
        <v>6034</v>
      </c>
    </row>
    <row r="278" spans="1:11">
      <c r="A278" s="56" t="str">
        <f>IF(OR(F278="ABIE",MID(F278,1,2)="AS"),"",INDEX(core_japan!C:C,MATCH(K278,core_japan!Q:Q,0),1))</f>
        <v/>
      </c>
      <c r="B278" s="55">
        <v>277</v>
      </c>
      <c r="C278" s="55" t="str">
        <f t="shared" si="4"/>
        <v>ヘッダ</v>
      </c>
      <c r="D278" s="56" t="str">
        <f>IF(LEN(K278)&gt;0,INDEX(core_japan!L:L,MATCH(sme_syntax_binding!K278,core_japan!Q:Q,0),1),"")</f>
        <v>ICL33</v>
      </c>
      <c r="E278" s="55" t="s">
        <v>237</v>
      </c>
      <c r="F278" s="55" t="s">
        <v>20</v>
      </c>
      <c r="G278" s="55" t="s">
        <v>765</v>
      </c>
      <c r="H278" s="55" t="s">
        <v>238</v>
      </c>
      <c r="I278" s="56" t="s">
        <v>17</v>
      </c>
      <c r="J278" s="55" t="s">
        <v>5272</v>
      </c>
      <c r="K278" s="55" t="s">
        <v>6035</v>
      </c>
    </row>
    <row r="279" spans="1:11">
      <c r="A279" s="56" t="str">
        <f>IF(OR(F279="ABIE",MID(F279,1,2)="AS"),"",INDEX(core_japan!C:C,MATCH(K279,core_japan!Q:Q,0),1))</f>
        <v/>
      </c>
      <c r="B279" s="55">
        <v>278</v>
      </c>
      <c r="C279" s="55" t="str">
        <f t="shared" si="4"/>
        <v/>
      </c>
      <c r="D279" s="56" t="str">
        <f>IF(LEN(K279)&gt;0,INDEX(core_japan!L:L,MATCH(sme_syntax_binding!K279,core_japan!Q:Q,0),1),"")</f>
        <v/>
      </c>
      <c r="E279" s="55" t="s">
        <v>239</v>
      </c>
      <c r="F279" s="55" t="s">
        <v>23</v>
      </c>
      <c r="G279" s="55" t="s">
        <v>766</v>
      </c>
      <c r="H279" s="55" t="s">
        <v>767</v>
      </c>
      <c r="I279" s="56" t="s">
        <v>3</v>
      </c>
      <c r="J279" s="55" t="s">
        <v>5273</v>
      </c>
    </row>
    <row r="280" spans="1:11">
      <c r="A280" s="56" t="str">
        <f>IF(OR(F280="ABIE",MID(F280,1,2)="AS"),"",INDEX(core_japan!C:C,MATCH(K280,core_japan!Q:Q,0),1))</f>
        <v>JBT-199</v>
      </c>
      <c r="B280" s="55">
        <v>279</v>
      </c>
      <c r="C280" s="55" t="str">
        <f t="shared" si="4"/>
        <v>ヘッダ</v>
      </c>
      <c r="D280" s="56" t="str">
        <f>IF(LEN(K280)&gt;0,INDEX(core_japan!L:L,MATCH(sme_syntax_binding!K280,core_japan!Q:Q,0),1),"")</f>
        <v>IID147</v>
      </c>
      <c r="E280" s="55" t="s">
        <v>240</v>
      </c>
      <c r="F280" s="55" t="s">
        <v>12</v>
      </c>
      <c r="G280" s="55" t="s">
        <v>768</v>
      </c>
      <c r="H280" s="55" t="s">
        <v>242</v>
      </c>
      <c r="I280" s="56" t="s">
        <v>17</v>
      </c>
      <c r="J280" s="55" t="s">
        <v>5109</v>
      </c>
      <c r="K280" s="55" t="s">
        <v>6036</v>
      </c>
    </row>
    <row r="281" spans="1:11">
      <c r="A281" s="56" t="str">
        <f>IF(OR(F281="ABIE",MID(F281,1,2)="AS"),"",INDEX(core_japan!C:C,MATCH(K281,core_japan!Q:Q,0),1))</f>
        <v>JBT-200</v>
      </c>
      <c r="B281" s="55">
        <v>280</v>
      </c>
      <c r="C281" s="55" t="str">
        <f t="shared" si="4"/>
        <v>ヘッダ</v>
      </c>
      <c r="D281" s="56" t="str">
        <f>IF(LEN(K281)&gt;0,INDEX(core_japan!L:L,MATCH(sme_syntax_binding!K281,core_japan!Q:Q,0),1),"")</f>
        <v>IID148</v>
      </c>
      <c r="E281" s="55" t="s">
        <v>769</v>
      </c>
      <c r="F281" s="55" t="s">
        <v>12</v>
      </c>
      <c r="G281" s="55" t="s">
        <v>770</v>
      </c>
      <c r="H281" s="55" t="s">
        <v>771</v>
      </c>
      <c r="I281" s="56" t="s">
        <v>17</v>
      </c>
      <c r="J281" s="55" t="s">
        <v>5274</v>
      </c>
      <c r="K281" s="55" t="s">
        <v>6037</v>
      </c>
    </row>
    <row r="282" spans="1:11">
      <c r="A282" s="56" t="str">
        <f>IF(OR(F282="ABIE",MID(F282,1,2)="AS"),"",INDEX(core_japan!C:C,MATCH(K282,core_japan!Q:Q,0),1))</f>
        <v/>
      </c>
      <c r="B282" s="55">
        <v>281</v>
      </c>
      <c r="C282" s="55" t="str">
        <f t="shared" si="4"/>
        <v>ヘッダ</v>
      </c>
      <c r="D282" s="56" t="str">
        <f>IF(LEN(K282)&gt;0,INDEX(core_japan!L:L,MATCH(sme_syntax_binding!K282,core_japan!Q:Q,0),1),"")</f>
        <v>ICL34</v>
      </c>
      <c r="E282" s="55" t="s">
        <v>772</v>
      </c>
      <c r="F282" s="55" t="s">
        <v>20</v>
      </c>
      <c r="G282" s="55" t="s">
        <v>773</v>
      </c>
      <c r="H282" s="55" t="s">
        <v>243</v>
      </c>
      <c r="I282" s="56" t="s">
        <v>17</v>
      </c>
      <c r="J282" s="55" t="s">
        <v>5275</v>
      </c>
      <c r="K282" s="55" t="s">
        <v>6038</v>
      </c>
    </row>
    <row r="283" spans="1:11">
      <c r="A283" s="56" t="str">
        <f>IF(OR(F283="ABIE",MID(F283,1,2)="AS"),"",INDEX(core_japan!C:C,MATCH(K283,core_japan!Q:Q,0),1))</f>
        <v/>
      </c>
      <c r="B283" s="55">
        <v>282</v>
      </c>
      <c r="C283" s="55" t="str">
        <f t="shared" si="4"/>
        <v/>
      </c>
      <c r="D283" s="56" t="str">
        <f>IF(LEN(K283)&gt;0,INDEX(core_japan!L:L,MATCH(sme_syntax_binding!K283,core_japan!Q:Q,0),1),"")</f>
        <v/>
      </c>
      <c r="E283" s="55" t="s">
        <v>244</v>
      </c>
      <c r="F283" s="55" t="s">
        <v>23</v>
      </c>
      <c r="G283" s="55" t="s">
        <v>774</v>
      </c>
      <c r="H283" s="55" t="s">
        <v>775</v>
      </c>
      <c r="I283" s="56" t="s">
        <v>3</v>
      </c>
      <c r="J283" s="55" t="s">
        <v>5276</v>
      </c>
    </row>
    <row r="284" spans="1:11">
      <c r="A284" s="56" t="str">
        <f>IF(OR(F284="ABIE",MID(F284,1,2)="AS"),"",INDEX(core_japan!C:C,MATCH(K284,core_japan!Q:Q,0),1))</f>
        <v>JBT-201</v>
      </c>
      <c r="B284" s="55">
        <v>283</v>
      </c>
      <c r="C284" s="55" t="str">
        <f t="shared" si="4"/>
        <v>ヘッダ</v>
      </c>
      <c r="D284" s="56" t="str">
        <f>IF(LEN(K284)&gt;0,INDEX(core_japan!L:L,MATCH(sme_syntax_binding!K284,core_japan!Q:Q,0),1),"")</f>
        <v>IID149</v>
      </c>
      <c r="E284" s="55" t="s">
        <v>245</v>
      </c>
      <c r="F284" s="55" t="s">
        <v>12</v>
      </c>
      <c r="G284" s="55" t="s">
        <v>776</v>
      </c>
      <c r="H284" s="55" t="s">
        <v>247</v>
      </c>
      <c r="I284" s="56" t="s">
        <v>17</v>
      </c>
      <c r="J284" s="55" t="s">
        <v>5101</v>
      </c>
      <c r="K284" s="55" t="s">
        <v>6039</v>
      </c>
    </row>
    <row r="285" spans="1:11">
      <c r="A285" s="56" t="str">
        <f>IF(OR(F285="ABIE",MID(F285,1,2)="AS"),"",INDEX(core_japan!C:C,MATCH(K285,core_japan!Q:Q,0),1))</f>
        <v>JBT-202</v>
      </c>
      <c r="B285" s="55">
        <v>284</v>
      </c>
      <c r="C285" s="55" t="str">
        <f t="shared" si="4"/>
        <v>ヘッダ</v>
      </c>
      <c r="D285" s="56" t="str">
        <f>IF(LEN(K285)&gt;0,INDEX(core_japan!L:L,MATCH(sme_syntax_binding!K285,core_japan!Q:Q,0),1),"")</f>
        <v>IID150</v>
      </c>
      <c r="E285" s="55" t="s">
        <v>248</v>
      </c>
      <c r="F285" s="55" t="s">
        <v>12</v>
      </c>
      <c r="G285" s="55" t="s">
        <v>777</v>
      </c>
      <c r="H285" s="55" t="s">
        <v>250</v>
      </c>
      <c r="I285" s="56" t="s">
        <v>17</v>
      </c>
      <c r="J285" s="55" t="s">
        <v>5109</v>
      </c>
      <c r="K285" s="55" t="s">
        <v>6040</v>
      </c>
    </row>
    <row r="286" spans="1:11">
      <c r="A286" s="56" t="str">
        <f>IF(OR(F286="ABIE",MID(F286,1,2)="AS"),"",INDEX(core_japan!C:C,MATCH(K286,core_japan!Q:Q,0),1))</f>
        <v/>
      </c>
      <c r="B286" s="55">
        <v>285</v>
      </c>
      <c r="C286" s="55" t="str">
        <f t="shared" si="4"/>
        <v>ヘッダ</v>
      </c>
      <c r="D286" s="56" t="str">
        <f>IF(LEN(K286)&gt;0,INDEX(core_japan!L:L,MATCH(sme_syntax_binding!K286,core_japan!Q:Q,0),1),"")</f>
        <v>ICL35</v>
      </c>
      <c r="E286" s="55" t="s">
        <v>251</v>
      </c>
      <c r="F286" s="55" t="s">
        <v>20</v>
      </c>
      <c r="G286" s="55" t="s">
        <v>778</v>
      </c>
      <c r="H286" s="55" t="s">
        <v>779</v>
      </c>
      <c r="I286" s="56" t="s">
        <v>17</v>
      </c>
      <c r="J286" s="55" t="s">
        <v>5277</v>
      </c>
      <c r="K286" s="55" t="s">
        <v>6041</v>
      </c>
    </row>
    <row r="287" spans="1:11">
      <c r="A287" s="56" t="str">
        <f>IF(OR(F287="ABIE",MID(F287,1,2)="AS"),"",INDEX(core_japan!C:C,MATCH(K287,core_japan!Q:Q,0),1))</f>
        <v/>
      </c>
      <c r="B287" s="55">
        <v>286</v>
      </c>
      <c r="C287" s="55" t="str">
        <f t="shared" si="4"/>
        <v/>
      </c>
      <c r="D287" s="56" t="str">
        <f>IF(LEN(K287)&gt;0,INDEX(core_japan!L:L,MATCH(sme_syntax_binding!K287,core_japan!Q:Q,0),1),"")</f>
        <v/>
      </c>
      <c r="E287" s="55" t="s">
        <v>780</v>
      </c>
      <c r="F287" s="55" t="s">
        <v>23</v>
      </c>
      <c r="G287" s="55" t="s">
        <v>781</v>
      </c>
      <c r="H287" s="55" t="s">
        <v>782</v>
      </c>
      <c r="I287" s="56" t="s">
        <v>3</v>
      </c>
      <c r="J287" s="55" t="s">
        <v>5278</v>
      </c>
    </row>
    <row r="288" spans="1:11">
      <c r="A288" s="56" t="str">
        <f>IF(OR(F288="ABIE",MID(F288,1,2)="AS"),"",INDEX(core_japan!C:C,MATCH(K288,core_japan!Q:Q,0),1))</f>
        <v>JBT-203</v>
      </c>
      <c r="B288" s="55">
        <v>287</v>
      </c>
      <c r="C288" s="55" t="str">
        <f t="shared" si="4"/>
        <v>ヘッダ</v>
      </c>
      <c r="D288" s="56" t="str">
        <f>IF(LEN(K288)&gt;0,INDEX(core_japan!L:L,MATCH(sme_syntax_binding!K288,core_japan!Q:Q,0),1),"")</f>
        <v>IID151</v>
      </c>
      <c r="E288" s="55" t="s">
        <v>252</v>
      </c>
      <c r="F288" s="55" t="s">
        <v>12</v>
      </c>
      <c r="G288" s="55" t="s">
        <v>783</v>
      </c>
      <c r="H288" s="55" t="s">
        <v>784</v>
      </c>
      <c r="I288" s="56" t="s">
        <v>22</v>
      </c>
      <c r="J288" s="55" t="s">
        <v>5101</v>
      </c>
      <c r="K288" s="55" t="s">
        <v>6042</v>
      </c>
    </row>
    <row r="289" spans="1:11">
      <c r="A289" s="56" t="str">
        <f>IF(OR(F289="ABIE",MID(F289,1,2)="AS"),"",INDEX(core_japan!C:C,MATCH(K289,core_japan!Q:Q,0),1))</f>
        <v>JBT-204</v>
      </c>
      <c r="B289" s="55">
        <v>288</v>
      </c>
      <c r="C289" s="55" t="str">
        <f t="shared" si="4"/>
        <v>ヘッダ</v>
      </c>
      <c r="D289" s="56" t="str">
        <f>IF(LEN(K289)&gt;0,INDEX(core_japan!L:L,MATCH(sme_syntax_binding!K289,core_japan!Q:Q,0),1),"")</f>
        <v>IID152</v>
      </c>
      <c r="E289" s="55" t="s">
        <v>253</v>
      </c>
      <c r="F289" s="55" t="s">
        <v>12</v>
      </c>
      <c r="G289" s="55" t="s">
        <v>785</v>
      </c>
      <c r="H289" s="55" t="s">
        <v>786</v>
      </c>
      <c r="I289" s="56" t="s">
        <v>17</v>
      </c>
      <c r="J289" s="55" t="s">
        <v>5111</v>
      </c>
      <c r="K289" s="55" t="s">
        <v>6043</v>
      </c>
    </row>
    <row r="290" spans="1:11">
      <c r="A290" s="56" t="str">
        <f>IF(OR(F290="ABIE",MID(F290,1,2)="AS"),"",INDEX(core_japan!C:C,MATCH(K290,core_japan!Q:Q,0),1))</f>
        <v>JBT-205</v>
      </c>
      <c r="B290" s="55">
        <v>289</v>
      </c>
      <c r="C290" s="55" t="str">
        <f t="shared" si="4"/>
        <v>ヘッダ</v>
      </c>
      <c r="D290" s="56" t="str">
        <f>IF(LEN(K290)&gt;0,INDEX(core_japan!L:L,MATCH(sme_syntax_binding!K290,core_japan!Q:Q,0),1),"")</f>
        <v>IID153</v>
      </c>
      <c r="E290" s="55" t="s">
        <v>255</v>
      </c>
      <c r="F290" s="55" t="s">
        <v>12</v>
      </c>
      <c r="G290" s="55" t="s">
        <v>787</v>
      </c>
      <c r="H290" s="55" t="s">
        <v>788</v>
      </c>
      <c r="I290" s="56" t="s">
        <v>22</v>
      </c>
      <c r="J290" s="55" t="s">
        <v>5279</v>
      </c>
      <c r="K290" s="55" t="s">
        <v>6044</v>
      </c>
    </row>
    <row r="291" spans="1:11">
      <c r="A291" s="56" t="str">
        <f>IF(OR(F291="ABIE",MID(F291,1,2)="AS"),"",INDEX(core_japan!C:C,MATCH(K291,core_japan!Q:Q,0),1))</f>
        <v>JBT-206</v>
      </c>
      <c r="B291" s="55">
        <v>290</v>
      </c>
      <c r="C291" s="55" t="str">
        <f t="shared" si="4"/>
        <v>ヘッダ</v>
      </c>
      <c r="D291" s="56" t="str">
        <f>IF(LEN(K291)&gt;0,INDEX(core_japan!L:L,MATCH(sme_syntax_binding!K291,core_japan!Q:Q,0),1),"")</f>
        <v>IID154</v>
      </c>
      <c r="E291" s="55" t="s">
        <v>256</v>
      </c>
      <c r="F291" s="55" t="s">
        <v>12</v>
      </c>
      <c r="G291" s="55" t="s">
        <v>789</v>
      </c>
      <c r="H291" s="55" t="s">
        <v>790</v>
      </c>
      <c r="I291" s="56" t="s">
        <v>17</v>
      </c>
      <c r="J291" s="55" t="s">
        <v>5280</v>
      </c>
      <c r="K291" s="55" t="s">
        <v>6045</v>
      </c>
    </row>
    <row r="292" spans="1:11">
      <c r="A292" s="56" t="str">
        <f>IF(OR(F292="ABIE",MID(F292,1,2)="AS"),"",INDEX(core_japan!C:C,MATCH(K292,core_japan!Q:Q,0),1))</f>
        <v/>
      </c>
      <c r="B292" s="55">
        <v>291</v>
      </c>
      <c r="C292" s="55" t="str">
        <f t="shared" si="4"/>
        <v>ヘッダ</v>
      </c>
      <c r="D292" s="56" t="str">
        <f>IF(LEN(K292)&gt;0,INDEX(core_japan!L:L,MATCH(sme_syntax_binding!K292,core_japan!Q:Q,0),1),"")</f>
        <v>ICL36</v>
      </c>
      <c r="E292" s="55" t="s">
        <v>806</v>
      </c>
      <c r="F292" s="55" t="s">
        <v>20</v>
      </c>
      <c r="G292" s="55" t="s">
        <v>5281</v>
      </c>
      <c r="H292" s="55" t="s">
        <v>5282</v>
      </c>
      <c r="I292" s="56" t="s">
        <v>71</v>
      </c>
      <c r="J292" s="55" t="s">
        <v>5283</v>
      </c>
      <c r="K292" s="55" t="s">
        <v>6046</v>
      </c>
    </row>
    <row r="293" spans="1:11">
      <c r="A293" s="56" t="str">
        <f>IF(OR(F293="ABIE",MID(F293,1,2)="AS"),"",INDEX(core_japan!C:C,MATCH(K293,core_japan!Q:Q,0),1))</f>
        <v/>
      </c>
      <c r="B293" s="55">
        <v>292</v>
      </c>
      <c r="C293" s="55" t="str">
        <f t="shared" si="4"/>
        <v/>
      </c>
      <c r="D293" s="56" t="str">
        <f>IF(LEN(K293)&gt;0,INDEX(core_japan!L:L,MATCH(sme_syntax_binding!K293,core_japan!Q:Q,0),1),"")</f>
        <v/>
      </c>
      <c r="E293" s="55" t="s">
        <v>264</v>
      </c>
      <c r="F293" s="55" t="s">
        <v>23</v>
      </c>
      <c r="G293" s="55" t="s">
        <v>5284</v>
      </c>
      <c r="H293" s="55" t="s">
        <v>5285</v>
      </c>
      <c r="I293" s="56" t="s">
        <v>3</v>
      </c>
      <c r="J293" s="55" t="s">
        <v>5286</v>
      </c>
    </row>
    <row r="294" spans="1:11">
      <c r="A294" s="56" t="str">
        <f>IF(OR(F294="ABIE",MID(F294,1,2)="AS"),"",INDEX(core_japan!C:C,MATCH(K294,core_japan!Q:Q,0),1))</f>
        <v>JBT-207</v>
      </c>
      <c r="B294" s="55">
        <v>293</v>
      </c>
      <c r="C294" s="55" t="str">
        <f t="shared" si="4"/>
        <v>ヘッダ</v>
      </c>
      <c r="D294" s="56" t="str">
        <f>IF(LEN(K294)&gt;0,INDEX(core_japan!L:L,MATCH(sme_syntax_binding!K294,core_japan!Q:Q,0),1),"")</f>
        <v>IID155</v>
      </c>
      <c r="E294" s="55" t="s">
        <v>266</v>
      </c>
      <c r="F294" s="55" t="s">
        <v>12</v>
      </c>
      <c r="G294" s="55" t="s">
        <v>5287</v>
      </c>
      <c r="H294" s="55" t="s">
        <v>5288</v>
      </c>
      <c r="I294" s="56" t="s">
        <v>17</v>
      </c>
      <c r="J294" s="55" t="s">
        <v>5289</v>
      </c>
      <c r="K294" s="55" t="s">
        <v>6047</v>
      </c>
    </row>
    <row r="295" spans="1:11">
      <c r="A295" s="56" t="str">
        <f>IF(OR(F295="ABIE",MID(F295,1,2)="AS"),"",INDEX(core_japan!C:C,MATCH(K295,core_japan!Q:Q,0),1))</f>
        <v>JBT-208</v>
      </c>
      <c r="B295" s="55">
        <v>294</v>
      </c>
      <c r="C295" s="55" t="str">
        <f t="shared" si="4"/>
        <v>ヘッダ</v>
      </c>
      <c r="D295" s="56" t="str">
        <f>IF(LEN(K295)&gt;0,INDEX(core_japan!L:L,MATCH(sme_syntax_binding!K295,core_japan!Q:Q,0),1),"")</f>
        <v>IID156</v>
      </c>
      <c r="E295" s="55" t="s">
        <v>273</v>
      </c>
      <c r="F295" s="55" t="s">
        <v>12</v>
      </c>
      <c r="G295" s="55" t="s">
        <v>5290</v>
      </c>
      <c r="H295" s="55" t="s">
        <v>817</v>
      </c>
      <c r="I295" s="56" t="s">
        <v>17</v>
      </c>
      <c r="J295" s="55" t="s">
        <v>5119</v>
      </c>
      <c r="K295" s="55" t="s">
        <v>6048</v>
      </c>
    </row>
    <row r="296" spans="1:11">
      <c r="A296" s="56" t="str">
        <f>IF(OR(F296="ABIE",MID(F296,1,2)="AS"),"",INDEX(core_japan!C:C,MATCH(K296,core_japan!Q:Q,0),1))</f>
        <v>JBT-209</v>
      </c>
      <c r="B296" s="55">
        <v>295</v>
      </c>
      <c r="C296" s="55" t="str">
        <f t="shared" si="4"/>
        <v>ヘッダ</v>
      </c>
      <c r="D296" s="56" t="str">
        <f>IF(LEN(K296)&gt;0,INDEX(core_japan!L:L,MATCH(sme_syntax_binding!K296,core_japan!Q:Q,0),1),"")</f>
        <v>IID157</v>
      </c>
      <c r="E296" s="55" t="s">
        <v>820</v>
      </c>
      <c r="F296" s="55" t="s">
        <v>12</v>
      </c>
      <c r="G296" s="55" t="s">
        <v>5291</v>
      </c>
      <c r="H296" s="55" t="s">
        <v>822</v>
      </c>
      <c r="I296" s="56" t="s">
        <v>17</v>
      </c>
      <c r="J296" s="55" t="s">
        <v>5292</v>
      </c>
      <c r="K296" s="55" t="s">
        <v>6049</v>
      </c>
    </row>
    <row r="297" spans="1:11">
      <c r="A297" s="56" t="str">
        <f>IF(OR(F297="ABIE",MID(F297,1,2)="AS"),"",INDEX(core_japan!C:C,MATCH(K297,core_japan!Q:Q,0),1))</f>
        <v>JBT-210</v>
      </c>
      <c r="B297" s="55">
        <v>296</v>
      </c>
      <c r="C297" s="55" t="str">
        <f t="shared" si="4"/>
        <v>ヘッダ</v>
      </c>
      <c r="D297" s="56" t="str">
        <f>IF(LEN(K297)&gt;0,INDEX(core_japan!L:L,MATCH(sme_syntax_binding!K297,core_japan!Q:Q,0),1),"")</f>
        <v>IID158</v>
      </c>
      <c r="E297" s="55" t="s">
        <v>396</v>
      </c>
      <c r="F297" s="55" t="s">
        <v>12</v>
      </c>
      <c r="G297" s="55" t="s">
        <v>5293</v>
      </c>
      <c r="H297" s="55" t="s">
        <v>5294</v>
      </c>
      <c r="I297" s="56" t="s">
        <v>17</v>
      </c>
      <c r="J297" s="55" t="s">
        <v>5295</v>
      </c>
      <c r="K297" s="55" t="s">
        <v>6050</v>
      </c>
    </row>
    <row r="298" spans="1:11">
      <c r="A298" s="56" t="str">
        <f>IF(OR(F298="ABIE",MID(F298,1,2)="AS"),"",INDEX(core_japan!C:C,MATCH(K298,core_japan!Q:Q,0),1))</f>
        <v>JBT-211</v>
      </c>
      <c r="B298" s="55">
        <v>297</v>
      </c>
      <c r="C298" s="55" t="str">
        <f t="shared" si="4"/>
        <v>ヘッダ</v>
      </c>
      <c r="D298" s="56" t="str">
        <f>IF(LEN(K298)&gt;0,INDEX(core_japan!L:L,MATCH(sme_syntax_binding!K298,core_japan!Q:Q,0),1),"")</f>
        <v>IID159</v>
      </c>
      <c r="E298" s="55" t="s">
        <v>284</v>
      </c>
      <c r="F298" s="55" t="s">
        <v>12</v>
      </c>
      <c r="G298" s="55" t="s">
        <v>5296</v>
      </c>
      <c r="H298" s="55" t="s">
        <v>5297</v>
      </c>
      <c r="I298" s="56" t="s">
        <v>17</v>
      </c>
      <c r="J298" s="55" t="s">
        <v>5298</v>
      </c>
      <c r="K298" s="55" t="s">
        <v>6051</v>
      </c>
    </row>
    <row r="299" spans="1:11">
      <c r="A299" s="56" t="str">
        <f>IF(OR(F299="ABIE",MID(F299,1,2)="AS"),"",INDEX(core_japan!C:C,MATCH(K299,core_japan!Q:Q,0),1))</f>
        <v>JBT-212</v>
      </c>
      <c r="B299" s="55">
        <v>298</v>
      </c>
      <c r="C299" s="55" t="str">
        <f t="shared" si="4"/>
        <v>ヘッダ</v>
      </c>
      <c r="D299" s="56" t="str">
        <f>IF(LEN(K299)&gt;0,INDEX(core_japan!L:L,MATCH(sme_syntax_binding!K299,core_japan!Q:Q,0),1),"")</f>
        <v>IID160</v>
      </c>
      <c r="E299" s="55" t="s">
        <v>285</v>
      </c>
      <c r="F299" s="55" t="s">
        <v>12</v>
      </c>
      <c r="G299" s="55" t="s">
        <v>5299</v>
      </c>
      <c r="H299" s="55" t="s">
        <v>5300</v>
      </c>
      <c r="I299" s="56" t="s">
        <v>17</v>
      </c>
      <c r="J299" s="55" t="s">
        <v>5301</v>
      </c>
      <c r="K299" s="55" t="s">
        <v>6052</v>
      </c>
    </row>
    <row r="300" spans="1:11">
      <c r="A300" s="56" t="str">
        <f>IF(OR(F300="ABIE",MID(F300,1,2)="AS"),"",INDEX(core_japan!C:C,MATCH(K300,core_japan!Q:Q,0),1))</f>
        <v/>
      </c>
      <c r="B300" s="55">
        <v>299</v>
      </c>
      <c r="C300" s="55" t="str">
        <f t="shared" si="4"/>
        <v>ヘッダ</v>
      </c>
      <c r="D300" s="56" t="str">
        <f>IF(LEN(K300)&gt;0,INDEX(core_japan!L:L,MATCH(sme_syntax_binding!K300,core_japan!Q:Q,0),1),"")</f>
        <v>ICL37</v>
      </c>
      <c r="E300" s="55" t="s">
        <v>832</v>
      </c>
      <c r="F300" s="55" t="s">
        <v>20</v>
      </c>
      <c r="G300" s="55" t="s">
        <v>5302</v>
      </c>
      <c r="H300" s="55" t="s">
        <v>834</v>
      </c>
      <c r="I300" s="56" t="s">
        <v>17</v>
      </c>
      <c r="J300" s="55" t="s">
        <v>5303</v>
      </c>
      <c r="K300" s="55" t="s">
        <v>6053</v>
      </c>
    </row>
    <row r="301" spans="1:11">
      <c r="A301" s="56" t="str">
        <f>IF(OR(F301="ABIE",MID(F301,1,2)="AS"),"",INDEX(core_japan!C:C,MATCH(K301,core_japan!Q:Q,0),1))</f>
        <v/>
      </c>
      <c r="B301" s="55">
        <v>300</v>
      </c>
      <c r="C301" s="55" t="str">
        <f t="shared" si="4"/>
        <v/>
      </c>
      <c r="D301" s="56" t="str">
        <f>IF(LEN(K301)&gt;0,INDEX(core_japan!L:L,MATCH(sme_syntax_binding!K301,core_japan!Q:Q,0),1),"")</f>
        <v/>
      </c>
      <c r="E301" s="55" t="s">
        <v>287</v>
      </c>
      <c r="F301" s="55" t="s">
        <v>23</v>
      </c>
      <c r="G301" s="55" t="s">
        <v>5304</v>
      </c>
      <c r="H301" s="55" t="s">
        <v>5305</v>
      </c>
      <c r="I301" s="56" t="s">
        <v>3</v>
      </c>
      <c r="J301" s="55" t="s">
        <v>5306</v>
      </c>
    </row>
    <row r="302" spans="1:11">
      <c r="A302" s="56" t="str">
        <f>IF(OR(F302="ABIE",MID(F302,1,2)="AS"),"",INDEX(core_japan!C:C,MATCH(K302,core_japan!Q:Q,0),1))</f>
        <v>JBT-213</v>
      </c>
      <c r="B302" s="55">
        <v>301</v>
      </c>
      <c r="C302" s="55" t="str">
        <f t="shared" si="4"/>
        <v>ヘッダ</v>
      </c>
      <c r="D302" s="56" t="str">
        <f>IF(LEN(K302)&gt;0,INDEX(core_japan!L:L,MATCH(sme_syntax_binding!K302,core_japan!Q:Q,0),1),"")</f>
        <v>IID161</v>
      </c>
      <c r="E302" s="55" t="s">
        <v>289</v>
      </c>
      <c r="F302" s="55" t="s">
        <v>12</v>
      </c>
      <c r="G302" s="55" t="s">
        <v>5307</v>
      </c>
      <c r="H302" s="55" t="s">
        <v>838</v>
      </c>
      <c r="I302" s="56" t="s">
        <v>22</v>
      </c>
      <c r="J302" s="55" t="s">
        <v>5308</v>
      </c>
      <c r="K302" s="55" t="s">
        <v>6054</v>
      </c>
    </row>
    <row r="303" spans="1:11">
      <c r="A303" s="56" t="str">
        <f>IF(OR(F303="ABIE",MID(F303,1,2)="AS"),"",INDEX(core_japan!C:C,MATCH(K303,core_japan!Q:Q,0),1))</f>
        <v>JBT-214</v>
      </c>
      <c r="B303" s="55">
        <v>302</v>
      </c>
      <c r="C303" s="55" t="str">
        <f t="shared" si="4"/>
        <v>ヘッダ</v>
      </c>
      <c r="D303" s="56" t="str">
        <f>IF(LEN(K303)&gt;0,INDEX(core_japan!L:L,MATCH(sme_syntax_binding!K303,core_japan!Q:Q,0),1),"")</f>
        <v>IID162</v>
      </c>
      <c r="E303" s="55" t="s">
        <v>291</v>
      </c>
      <c r="F303" s="55" t="s">
        <v>12</v>
      </c>
      <c r="G303" s="55" t="s">
        <v>5309</v>
      </c>
      <c r="H303" s="55" t="s">
        <v>840</v>
      </c>
      <c r="I303" s="56" t="s">
        <v>22</v>
      </c>
      <c r="J303" s="55" t="s">
        <v>5310</v>
      </c>
      <c r="K303" s="55" t="s">
        <v>6055</v>
      </c>
    </row>
    <row r="304" spans="1:11">
      <c r="A304" s="56" t="str">
        <f>IF(OR(F304="ABIE",MID(F304,1,2)="AS"),"",INDEX(core_japan!C:C,MATCH(K304,core_japan!Q:Q,0),1))</f>
        <v/>
      </c>
      <c r="B304" s="55">
        <v>303</v>
      </c>
      <c r="C304" s="55" t="str">
        <f t="shared" si="4"/>
        <v>ヘッダ</v>
      </c>
      <c r="D304" s="56" t="str">
        <f>IF(LEN(K304)&gt;0,INDEX(core_japan!L:L,MATCH(sme_syntax_binding!K304,core_japan!Q:Q,0),1),"")</f>
        <v>ICL38</v>
      </c>
      <c r="E304" s="55" t="s">
        <v>293</v>
      </c>
      <c r="F304" s="55" t="s">
        <v>20</v>
      </c>
      <c r="G304" s="55" t="s">
        <v>841</v>
      </c>
      <c r="H304" s="55" t="s">
        <v>842</v>
      </c>
      <c r="I304" s="56" t="s">
        <v>71</v>
      </c>
      <c r="J304" s="55" t="s">
        <v>5311</v>
      </c>
      <c r="K304" s="55" t="s">
        <v>6056</v>
      </c>
    </row>
    <row r="305" spans="1:11">
      <c r="A305" s="56" t="str">
        <f>IF(OR(F305="ABIE",MID(F305,1,2)="AS"),"",INDEX(core_japan!C:C,MATCH(K305,core_japan!Q:Q,0),1))</f>
        <v/>
      </c>
      <c r="B305" s="55">
        <v>304</v>
      </c>
      <c r="C305" s="55" t="str">
        <f t="shared" si="4"/>
        <v/>
      </c>
      <c r="D305" s="56" t="str">
        <f>IF(LEN(K305)&gt;0,INDEX(core_japan!L:L,MATCH(sme_syntax_binding!K305,core_japan!Q:Q,0),1),"")</f>
        <v/>
      </c>
      <c r="E305" s="55" t="s">
        <v>843</v>
      </c>
      <c r="F305" s="55" t="s">
        <v>23</v>
      </c>
      <c r="G305" s="55" t="s">
        <v>844</v>
      </c>
      <c r="H305" s="55" t="s">
        <v>845</v>
      </c>
      <c r="I305" s="56" t="s">
        <v>3</v>
      </c>
      <c r="J305" s="55" t="s">
        <v>5312</v>
      </c>
    </row>
    <row r="306" spans="1:11">
      <c r="A306" s="56" t="str">
        <f>IF(OR(F306="ABIE",MID(F306,1,2)="AS"),"",INDEX(core_japan!C:C,MATCH(K306,core_japan!Q:Q,0),1))</f>
        <v>JBT-215</v>
      </c>
      <c r="B306" s="55">
        <v>305</v>
      </c>
      <c r="C306" s="55" t="str">
        <f t="shared" si="4"/>
        <v>ヘッダ</v>
      </c>
      <c r="D306" s="56" t="str">
        <f>IF(LEN(K306)&gt;0,INDEX(core_japan!L:L,MATCH(sme_syntax_binding!K306,core_japan!Q:Q,0),1),"")</f>
        <v>IID163</v>
      </c>
      <c r="E306" s="55" t="s">
        <v>5313</v>
      </c>
      <c r="F306" s="55" t="s">
        <v>12</v>
      </c>
      <c r="G306" s="55" t="s">
        <v>5314</v>
      </c>
      <c r="H306" s="55" t="s">
        <v>5315</v>
      </c>
      <c r="I306" s="56" t="s">
        <v>17</v>
      </c>
      <c r="J306" s="55" t="s">
        <v>5101</v>
      </c>
      <c r="K306" s="55" t="s">
        <v>6057</v>
      </c>
    </row>
    <row r="307" spans="1:11">
      <c r="A307" s="56" t="str">
        <f>IF(OR(F307="ABIE",MID(F307,1,2)="AS"),"",INDEX(core_japan!C:C,MATCH(K307,core_japan!Q:Q,0),1))</f>
        <v>JBT-216</v>
      </c>
      <c r="B307" s="55">
        <v>306</v>
      </c>
      <c r="C307" s="55" t="str">
        <f t="shared" si="4"/>
        <v>ヘッダ</v>
      </c>
      <c r="D307" s="56" t="str">
        <f>IF(LEN(K307)&gt;0,INDEX(core_japan!L:L,MATCH(sme_syntax_binding!K307,core_japan!Q:Q,0),1),"")</f>
        <v>IID164</v>
      </c>
      <c r="E307" s="55" t="s">
        <v>294</v>
      </c>
      <c r="F307" s="55" t="s">
        <v>12</v>
      </c>
      <c r="G307" s="55" t="s">
        <v>846</v>
      </c>
      <c r="H307" s="55" t="s">
        <v>847</v>
      </c>
      <c r="I307" s="56" t="s">
        <v>17</v>
      </c>
      <c r="J307" s="55" t="s">
        <v>5149</v>
      </c>
      <c r="K307" s="55" t="s">
        <v>6058</v>
      </c>
    </row>
    <row r="308" spans="1:11">
      <c r="A308" s="56" t="str">
        <f>IF(OR(F308="ABIE",MID(F308,1,2)="AS"),"",INDEX(core_japan!C:C,MATCH(K308,core_japan!Q:Q,0),1))</f>
        <v>JBT-217</v>
      </c>
      <c r="B308" s="55">
        <v>307</v>
      </c>
      <c r="C308" s="55" t="str">
        <f t="shared" si="4"/>
        <v>ヘッダ</v>
      </c>
      <c r="D308" s="56" t="str">
        <f>IF(LEN(K308)&gt;0,INDEX(core_japan!L:L,MATCH(sme_syntax_binding!K308,core_japan!Q:Q,0),1),"")</f>
        <v>IID165</v>
      </c>
      <c r="E308" s="55" t="s">
        <v>296</v>
      </c>
      <c r="F308" s="55" t="s">
        <v>12</v>
      </c>
      <c r="G308" s="55" t="s">
        <v>848</v>
      </c>
      <c r="H308" s="55" t="s">
        <v>849</v>
      </c>
      <c r="I308" s="56" t="s">
        <v>17</v>
      </c>
      <c r="J308" s="55" t="s">
        <v>5316</v>
      </c>
      <c r="K308" s="55" t="s">
        <v>6059</v>
      </c>
    </row>
    <row r="309" spans="1:11">
      <c r="A309" s="56" t="str">
        <f>IF(OR(F309="ABIE",MID(F309,1,2)="AS"),"",INDEX(core_japan!C:C,MATCH(K309,core_japan!Q:Q,0),1))</f>
        <v>JBT-218</v>
      </c>
      <c r="B309" s="55">
        <v>308</v>
      </c>
      <c r="C309" s="55" t="str">
        <f t="shared" si="4"/>
        <v>ヘッダ</v>
      </c>
      <c r="D309" s="56" t="str">
        <f>IF(LEN(K309)&gt;0,INDEX(core_japan!L:L,MATCH(sme_syntax_binding!K309,core_japan!Q:Q,0),1),"")</f>
        <v>IID166</v>
      </c>
      <c r="E309" s="55" t="s">
        <v>850</v>
      </c>
      <c r="F309" s="55" t="s">
        <v>12</v>
      </c>
      <c r="G309" s="55" t="s">
        <v>851</v>
      </c>
      <c r="H309" s="55" t="s">
        <v>5317</v>
      </c>
      <c r="I309" s="56" t="s">
        <v>17</v>
      </c>
      <c r="J309" s="55" t="s">
        <v>5111</v>
      </c>
      <c r="K309" s="55" t="s">
        <v>6060</v>
      </c>
    </row>
    <row r="310" spans="1:11">
      <c r="A310" s="56" t="str">
        <f>IF(OR(F310="ABIE",MID(F310,1,2)="AS"),"",INDEX(core_japan!C:C,MATCH(K310,core_japan!Q:Q,0),1))</f>
        <v>JBT-219</v>
      </c>
      <c r="B310" s="55">
        <v>309</v>
      </c>
      <c r="C310" s="55" t="str">
        <f t="shared" si="4"/>
        <v>ヘッダ</v>
      </c>
      <c r="D310" s="56" t="str">
        <f>IF(LEN(K310)&gt;0,INDEX(core_japan!L:L,MATCH(sme_syntax_binding!K310,core_japan!Q:Q,0),1),"")</f>
        <v>IID167</v>
      </c>
      <c r="E310" s="55" t="s">
        <v>5318</v>
      </c>
      <c r="F310" s="55" t="s">
        <v>12</v>
      </c>
      <c r="G310" s="55" t="s">
        <v>2280</v>
      </c>
      <c r="H310" s="55" t="s">
        <v>5319</v>
      </c>
      <c r="I310" s="56" t="s">
        <v>17</v>
      </c>
      <c r="J310" s="55" t="s">
        <v>5320</v>
      </c>
      <c r="K310" s="55" t="s">
        <v>6061</v>
      </c>
    </row>
    <row r="311" spans="1:11">
      <c r="A311" s="56" t="str">
        <f>IF(OR(F311="ABIE",MID(F311,1,2)="AS"),"",INDEX(core_japan!C:C,MATCH(K311,core_japan!Q:Q,0),1))</f>
        <v/>
      </c>
      <c r="B311" s="55">
        <v>310</v>
      </c>
      <c r="C311" s="55" t="str">
        <f t="shared" si="4"/>
        <v>ヘッダ</v>
      </c>
      <c r="D311" s="56" t="str">
        <f>IF(LEN(K311)&gt;0,INDEX(core_japan!L:L,MATCH(sme_syntax_binding!K311,core_japan!Q:Q,0),1),"")</f>
        <v>ICL39</v>
      </c>
      <c r="E311" s="55" t="s">
        <v>854</v>
      </c>
      <c r="F311" s="55" t="s">
        <v>20</v>
      </c>
      <c r="G311" s="55" t="s">
        <v>298</v>
      </c>
      <c r="H311" s="55" t="s">
        <v>299</v>
      </c>
      <c r="I311" s="56" t="s">
        <v>17</v>
      </c>
      <c r="J311" s="55" t="s">
        <v>5321</v>
      </c>
      <c r="K311" s="55" t="s">
        <v>6062</v>
      </c>
    </row>
    <row r="312" spans="1:11">
      <c r="A312" s="56" t="str">
        <f>IF(OR(F312="ABIE",MID(F312,1,2)="AS"),"",INDEX(core_japan!C:C,MATCH(K312,core_japan!Q:Q,0),1))</f>
        <v/>
      </c>
      <c r="B312" s="55">
        <v>311</v>
      </c>
      <c r="C312" s="55" t="str">
        <f t="shared" si="4"/>
        <v/>
      </c>
      <c r="D312" s="56" t="str">
        <f>IF(LEN(K312)&gt;0,INDEX(core_japan!L:L,MATCH(sme_syntax_binding!K312,core_japan!Q:Q,0),1),"")</f>
        <v/>
      </c>
      <c r="E312" s="55" t="s">
        <v>855</v>
      </c>
      <c r="F312" s="55" t="s">
        <v>23</v>
      </c>
      <c r="G312" s="55" t="s">
        <v>301</v>
      </c>
      <c r="H312" s="55" t="s">
        <v>302</v>
      </c>
      <c r="I312" s="56" t="s">
        <v>3</v>
      </c>
      <c r="J312" s="55" t="s">
        <v>5322</v>
      </c>
    </row>
    <row r="313" spans="1:11">
      <c r="A313" s="56" t="str">
        <f>IF(OR(F313="ABIE",MID(F313,1,2)="AS"),"",INDEX(core_japan!C:C,MATCH(K313,core_japan!Q:Q,0),1))</f>
        <v>JBT-220</v>
      </c>
      <c r="B313" s="55">
        <v>312</v>
      </c>
      <c r="C313" s="55" t="str">
        <f t="shared" si="4"/>
        <v>ヘッダ</v>
      </c>
      <c r="D313" s="56" t="str">
        <f>IF(LEN(K313)&gt;0,INDEX(core_japan!L:L,MATCH(sme_syntax_binding!K313,core_japan!Q:Q,0),1),"")</f>
        <v>IID168</v>
      </c>
      <c r="E313" s="55" t="s">
        <v>305</v>
      </c>
      <c r="F313" s="55" t="s">
        <v>12</v>
      </c>
      <c r="G313" s="55" t="s">
        <v>862</v>
      </c>
      <c r="H313" s="55" t="s">
        <v>5323</v>
      </c>
      <c r="I313" s="56" t="s">
        <v>17</v>
      </c>
      <c r="J313" s="55" t="s">
        <v>5324</v>
      </c>
      <c r="K313" s="55" t="s">
        <v>6063</v>
      </c>
    </row>
    <row r="314" spans="1:11">
      <c r="A314" s="56" t="str">
        <f>IF(OR(F314="ABIE",MID(F314,1,2)="AS"),"",INDEX(core_japan!C:C,MATCH(K314,core_japan!Q:Q,0),1))</f>
        <v>JBT-221</v>
      </c>
      <c r="B314" s="55">
        <v>313</v>
      </c>
      <c r="C314" s="55" t="str">
        <f t="shared" si="4"/>
        <v>ヘッダ</v>
      </c>
      <c r="D314" s="56" t="str">
        <f>IF(LEN(K314)&gt;0,INDEX(core_japan!L:L,MATCH(sme_syntax_binding!K314,core_japan!Q:Q,0),1),"")</f>
        <v>IID169</v>
      </c>
      <c r="E314" s="55" t="s">
        <v>307</v>
      </c>
      <c r="F314" s="55" t="s">
        <v>12</v>
      </c>
      <c r="G314" s="55" t="s">
        <v>5325</v>
      </c>
      <c r="H314" s="55" t="s">
        <v>5326</v>
      </c>
      <c r="I314" s="56" t="s">
        <v>17</v>
      </c>
      <c r="J314" s="55" t="s">
        <v>5327</v>
      </c>
      <c r="K314" s="55" t="s">
        <v>6064</v>
      </c>
    </row>
    <row r="315" spans="1:11">
      <c r="A315" s="56" t="str">
        <f>IF(OR(F315="ABIE",MID(F315,1,2)="AS"),"",INDEX(core_japan!C:C,MATCH(K315,core_japan!Q:Q,0),1))</f>
        <v>JBT-222</v>
      </c>
      <c r="B315" s="55">
        <v>314</v>
      </c>
      <c r="C315" s="55" t="str">
        <f t="shared" si="4"/>
        <v>ヘッダ</v>
      </c>
      <c r="D315" s="56" t="str">
        <f>IF(LEN(K315)&gt;0,INDEX(core_japan!L:L,MATCH(sme_syntax_binding!K315,core_japan!Q:Q,0),1),"")</f>
        <v>IID170</v>
      </c>
      <c r="E315" s="55" t="s">
        <v>310</v>
      </c>
      <c r="F315" s="55" t="s">
        <v>12</v>
      </c>
      <c r="G315" s="55" t="s">
        <v>865</v>
      </c>
      <c r="H315" s="55" t="s">
        <v>5328</v>
      </c>
      <c r="I315" s="56" t="s">
        <v>17</v>
      </c>
      <c r="J315" s="55" t="s">
        <v>5329</v>
      </c>
      <c r="K315" s="55" t="s">
        <v>6065</v>
      </c>
    </row>
    <row r="316" spans="1:11">
      <c r="A316" s="56" t="str">
        <f>IF(OR(F316="ABIE",MID(F316,1,2)="AS"),"",INDEX(core_japan!C:C,MATCH(K316,core_japan!Q:Q,0),1))</f>
        <v>JBT-223</v>
      </c>
      <c r="B316" s="55">
        <v>315</v>
      </c>
      <c r="C316" s="55" t="str">
        <f t="shared" si="4"/>
        <v>ヘッダ</v>
      </c>
      <c r="D316" s="56" t="str">
        <f>IF(LEN(K316)&gt;0,INDEX(core_japan!L:L,MATCH(sme_syntax_binding!K316,core_japan!Q:Q,0),1),"")</f>
        <v>IID171</v>
      </c>
      <c r="E316" s="55" t="s">
        <v>312</v>
      </c>
      <c r="F316" s="55" t="s">
        <v>12</v>
      </c>
      <c r="G316" s="55" t="s">
        <v>867</v>
      </c>
      <c r="H316" s="55" t="s">
        <v>5330</v>
      </c>
      <c r="I316" s="56" t="s">
        <v>17</v>
      </c>
      <c r="J316" s="55" t="s">
        <v>5331</v>
      </c>
      <c r="K316" s="55" t="s">
        <v>6066</v>
      </c>
    </row>
    <row r="317" spans="1:11">
      <c r="A317" s="56" t="str">
        <f>IF(OR(F317="ABIE",MID(F317,1,2)="AS"),"",INDEX(core_japan!C:C,MATCH(K317,core_japan!Q:Q,0),1))</f>
        <v>JBT-224</v>
      </c>
      <c r="B317" s="55">
        <v>316</v>
      </c>
      <c r="C317" s="55" t="str">
        <f t="shared" si="4"/>
        <v>ヘッダ</v>
      </c>
      <c r="D317" s="56" t="str">
        <f>IF(LEN(K317)&gt;0,INDEX(core_japan!L:L,MATCH(sme_syntax_binding!K317,core_japan!Q:Q,0),1),"")</f>
        <v>IID172</v>
      </c>
      <c r="E317" s="55" t="s">
        <v>314</v>
      </c>
      <c r="F317" s="55" t="s">
        <v>12</v>
      </c>
      <c r="G317" s="55" t="s">
        <v>869</v>
      </c>
      <c r="H317" s="55" t="s">
        <v>5332</v>
      </c>
      <c r="I317" s="56" t="s">
        <v>17</v>
      </c>
      <c r="J317" s="55" t="s">
        <v>5333</v>
      </c>
      <c r="K317" s="55" t="s">
        <v>6067</v>
      </c>
    </row>
    <row r="318" spans="1:11">
      <c r="A318" s="56" t="str">
        <f>IF(OR(F318="ABIE",MID(F318,1,2)="AS"),"",INDEX(core_japan!C:C,MATCH(K318,core_japan!Q:Q,0),1))</f>
        <v>JBT-225</v>
      </c>
      <c r="B318" s="55">
        <v>317</v>
      </c>
      <c r="C318" s="55" t="str">
        <f t="shared" si="4"/>
        <v>ヘッダ</v>
      </c>
      <c r="D318" s="56" t="str">
        <f>IF(LEN(K318)&gt;0,INDEX(core_japan!L:L,MATCH(sme_syntax_binding!K318,core_japan!Q:Q,0),1),"")</f>
        <v>IID173</v>
      </c>
      <c r="E318" s="55" t="s">
        <v>871</v>
      </c>
      <c r="F318" s="55" t="s">
        <v>12</v>
      </c>
      <c r="G318" s="55" t="s">
        <v>5334</v>
      </c>
      <c r="H318" s="55" t="s">
        <v>5335</v>
      </c>
      <c r="I318" s="56" t="s">
        <v>17</v>
      </c>
      <c r="J318" s="55" t="s">
        <v>5336</v>
      </c>
      <c r="K318" s="55" t="s">
        <v>6068</v>
      </c>
    </row>
    <row r="319" spans="1:11">
      <c r="A319" s="56" t="str">
        <f>IF(OR(F319="ABIE",MID(F319,1,2)="AS"),"",INDEX(core_japan!C:C,MATCH(K319,core_japan!Q:Q,0),1))</f>
        <v>JBT-226</v>
      </c>
      <c r="B319" s="55">
        <v>318</v>
      </c>
      <c r="C319" s="55" t="str">
        <f t="shared" si="4"/>
        <v>ヘッダ</v>
      </c>
      <c r="D319" s="56" t="str">
        <f>IF(LEN(K319)&gt;0,INDEX(core_japan!L:L,MATCH(sme_syntax_binding!K319,core_japan!Q:Q,0),1),"")</f>
        <v>IID174</v>
      </c>
      <c r="E319" s="55" t="s">
        <v>316</v>
      </c>
      <c r="F319" s="55" t="s">
        <v>12</v>
      </c>
      <c r="G319" s="55" t="s">
        <v>5337</v>
      </c>
      <c r="H319" s="55" t="s">
        <v>5338</v>
      </c>
      <c r="I319" s="56" t="s">
        <v>17</v>
      </c>
      <c r="J319" s="55" t="s">
        <v>5339</v>
      </c>
      <c r="K319" s="55" t="s">
        <v>6069</v>
      </c>
    </row>
    <row r="320" spans="1:11">
      <c r="A320" s="56" t="str">
        <f>IF(OR(F320="ABIE",MID(F320,1,2)="AS"),"",INDEX(core_japan!C:C,MATCH(K320,core_japan!Q:Q,0),1))</f>
        <v/>
      </c>
      <c r="B320" s="55">
        <v>319</v>
      </c>
      <c r="C320" s="55" t="str">
        <f t="shared" si="4"/>
        <v>ヘッダ</v>
      </c>
      <c r="D320" s="56" t="str">
        <f>IF(LEN(K320)&gt;0,INDEX(core_japan!L:L,MATCH(sme_syntax_binding!K320,core_japan!Q:Q,0),1),"")</f>
        <v>ICL40</v>
      </c>
      <c r="E320" s="55" t="s">
        <v>317</v>
      </c>
      <c r="F320" s="55" t="s">
        <v>20</v>
      </c>
      <c r="G320" s="55" t="s">
        <v>5340</v>
      </c>
      <c r="H320" s="55" t="s">
        <v>5341</v>
      </c>
      <c r="I320" s="56" t="s">
        <v>71</v>
      </c>
      <c r="J320" s="55" t="s">
        <v>5342</v>
      </c>
      <c r="K320" s="55" t="s">
        <v>6070</v>
      </c>
    </row>
    <row r="321" spans="1:11">
      <c r="A321" s="56" t="str">
        <f>IF(OR(F321="ABIE",MID(F321,1,2)="AS"),"",INDEX(core_japan!C:C,MATCH(K321,core_japan!Q:Q,0),1))</f>
        <v/>
      </c>
      <c r="B321" s="55">
        <v>320</v>
      </c>
      <c r="C321" s="55" t="str">
        <f t="shared" si="4"/>
        <v/>
      </c>
      <c r="D321" s="56" t="str">
        <f>IF(LEN(K321)&gt;0,INDEX(core_japan!L:L,MATCH(sme_syntax_binding!K321,core_japan!Q:Q,0),1),"")</f>
        <v/>
      </c>
      <c r="E321" s="55" t="s">
        <v>877</v>
      </c>
      <c r="F321" s="55" t="s">
        <v>23</v>
      </c>
      <c r="G321" s="55" t="s">
        <v>5343</v>
      </c>
      <c r="H321" s="55" t="s">
        <v>5344</v>
      </c>
      <c r="I321" s="56" t="s">
        <v>3</v>
      </c>
      <c r="J321" s="55" t="s">
        <v>5345</v>
      </c>
    </row>
    <row r="322" spans="1:11">
      <c r="A322" s="56" t="str">
        <f>IF(OR(F322="ABIE",MID(F322,1,2)="AS"),"",INDEX(core_japan!C:C,MATCH(K322,core_japan!Q:Q,0),1))</f>
        <v>JBT-227</v>
      </c>
      <c r="B322" s="55">
        <v>321</v>
      </c>
      <c r="C322" s="55" t="str">
        <f t="shared" si="4"/>
        <v>ヘッダ</v>
      </c>
      <c r="D322" s="56" t="str">
        <f>IF(LEN(K322)&gt;0,INDEX(core_japan!L:L,MATCH(sme_syntax_binding!K322,core_japan!Q:Q,0),1),"")</f>
        <v>IID175</v>
      </c>
      <c r="E322" s="55" t="s">
        <v>412</v>
      </c>
      <c r="F322" s="55" t="s">
        <v>12</v>
      </c>
      <c r="G322" s="55" t="s">
        <v>5346</v>
      </c>
      <c r="H322" s="55" t="s">
        <v>5347</v>
      </c>
      <c r="I322" s="56" t="s">
        <v>17</v>
      </c>
      <c r="J322" s="55" t="s">
        <v>5348</v>
      </c>
      <c r="K322" s="55" t="s">
        <v>6071</v>
      </c>
    </row>
    <row r="323" spans="1:11">
      <c r="A323" s="56" t="str">
        <f>IF(OR(F323="ABIE",MID(F323,1,2)="AS"),"",INDEX(core_japan!C:C,MATCH(K323,core_japan!Q:Q,0),1))</f>
        <v>JBT-228</v>
      </c>
      <c r="B323" s="55">
        <v>322</v>
      </c>
      <c r="C323" s="55" t="str">
        <f t="shared" ref="C323:C386" si="5">IF(ISNUMBER(SEARCH("Subordinate",K323)),"明細行",IF(ISNUMBER(SEARCH("LineItem",K323)),"明細文書",IF("ABIE"=F323,"","ヘッダ")))</f>
        <v>ヘッダ</v>
      </c>
      <c r="D323" s="56" t="str">
        <f>IF(LEN(K323)&gt;0,INDEX(core_japan!L:L,MATCH(sme_syntax_binding!K323,core_japan!Q:Q,0),1),"")</f>
        <v>IID176</v>
      </c>
      <c r="E323" s="55" t="s">
        <v>319</v>
      </c>
      <c r="F323" s="55" t="s">
        <v>12</v>
      </c>
      <c r="G323" s="55" t="s">
        <v>5349</v>
      </c>
      <c r="H323" s="55" t="s">
        <v>5350</v>
      </c>
      <c r="I323" s="56" t="s">
        <v>17</v>
      </c>
      <c r="J323" s="55" t="s">
        <v>5351</v>
      </c>
      <c r="K323" s="55" t="s">
        <v>6072</v>
      </c>
    </row>
    <row r="324" spans="1:11">
      <c r="A324" s="56" t="str">
        <f>IF(OR(F324="ABIE",MID(F324,1,2)="AS"),"",INDEX(core_japan!C:C,MATCH(K324,core_japan!Q:Q,0),1))</f>
        <v>JBT-229</v>
      </c>
      <c r="B324" s="55">
        <v>323</v>
      </c>
      <c r="C324" s="55" t="str">
        <f t="shared" si="5"/>
        <v>ヘッダ</v>
      </c>
      <c r="D324" s="56" t="str">
        <f>IF(LEN(K324)&gt;0,INDEX(core_japan!L:L,MATCH(sme_syntax_binding!K324,core_japan!Q:Q,0),1),"")</f>
        <v>IID177</v>
      </c>
      <c r="E324" s="55" t="s">
        <v>320</v>
      </c>
      <c r="F324" s="55" t="s">
        <v>12</v>
      </c>
      <c r="G324" s="55" t="s">
        <v>5352</v>
      </c>
      <c r="H324" s="55" t="s">
        <v>5353</v>
      </c>
      <c r="I324" s="56" t="s">
        <v>22</v>
      </c>
      <c r="J324" s="55" t="s">
        <v>5354</v>
      </c>
      <c r="K324" s="55" t="s">
        <v>6073</v>
      </c>
    </row>
    <row r="325" spans="1:11">
      <c r="A325" s="56" t="str">
        <f>IF(OR(F325="ABIE",MID(F325,1,2)="AS"),"",INDEX(core_japan!C:C,MATCH(K325,core_japan!Q:Q,0),1))</f>
        <v>JBT-230</v>
      </c>
      <c r="B325" s="55">
        <v>324</v>
      </c>
      <c r="C325" s="55" t="str">
        <f t="shared" si="5"/>
        <v>ヘッダ</v>
      </c>
      <c r="D325" s="56" t="str">
        <f>IF(LEN(K325)&gt;0,INDEX(core_japan!L:L,MATCH(sme_syntax_binding!K325,core_japan!Q:Q,0),1),"")</f>
        <v>IID178</v>
      </c>
      <c r="E325" s="55" t="s">
        <v>321</v>
      </c>
      <c r="F325" s="55" t="s">
        <v>12</v>
      </c>
      <c r="G325" s="55" t="s">
        <v>5355</v>
      </c>
      <c r="H325" s="55" t="s">
        <v>5356</v>
      </c>
      <c r="I325" s="56" t="s">
        <v>22</v>
      </c>
      <c r="J325" s="55" t="s">
        <v>5357</v>
      </c>
      <c r="K325" s="55" t="s">
        <v>6074</v>
      </c>
    </row>
    <row r="326" spans="1:11">
      <c r="A326" s="56" t="str">
        <f>IF(OR(F326="ABIE",MID(F326,1,2)="AS"),"",INDEX(core_japan!C:C,MATCH(K326,core_japan!Q:Q,0),1))</f>
        <v/>
      </c>
      <c r="B326" s="55">
        <v>325</v>
      </c>
      <c r="C326" s="55" t="str">
        <f t="shared" si="5"/>
        <v>ヘッダ</v>
      </c>
      <c r="D326" s="56" t="str">
        <f>IF(LEN(K326)&gt;0,INDEX(core_japan!L:L,MATCH(sme_syntax_binding!K326,core_japan!Q:Q,0),1),"")</f>
        <v>ICL41</v>
      </c>
      <c r="E326" s="55" t="s">
        <v>322</v>
      </c>
      <c r="F326" s="55" t="s">
        <v>20</v>
      </c>
      <c r="G326" s="55" t="s">
        <v>5358</v>
      </c>
      <c r="H326" s="55" t="s">
        <v>5359</v>
      </c>
      <c r="I326" s="56" t="s">
        <v>17</v>
      </c>
      <c r="J326" s="55" t="s">
        <v>5360</v>
      </c>
      <c r="K326" s="55" t="s">
        <v>6075</v>
      </c>
    </row>
    <row r="327" spans="1:11">
      <c r="A327" s="56" t="str">
        <f>IF(OR(F327="ABIE",MID(F327,1,2)="AS"),"",INDEX(core_japan!C:C,MATCH(K327,core_japan!Q:Q,0),1))</f>
        <v/>
      </c>
      <c r="B327" s="55">
        <v>326</v>
      </c>
      <c r="C327" s="55" t="str">
        <f t="shared" si="5"/>
        <v/>
      </c>
      <c r="D327" s="56" t="str">
        <f>IF(LEN(K327)&gt;0,INDEX(core_japan!L:L,MATCH(sme_syntax_binding!K327,core_japan!Q:Q,0),1),"")</f>
        <v/>
      </c>
      <c r="E327" s="55" t="s">
        <v>416</v>
      </c>
      <c r="F327" s="55" t="s">
        <v>23</v>
      </c>
      <c r="G327" s="55" t="s">
        <v>5361</v>
      </c>
      <c r="H327" s="55" t="s">
        <v>5362</v>
      </c>
      <c r="I327" s="56" t="s">
        <v>3</v>
      </c>
      <c r="J327" s="55" t="s">
        <v>5128</v>
      </c>
    </row>
    <row r="328" spans="1:11">
      <c r="A328" s="56" t="str">
        <f>IF(OR(F328="ABIE",MID(F328,1,2)="AS"),"",INDEX(core_japan!C:C,MATCH(K328,core_japan!Q:Q,0),1))</f>
        <v>JBT-231</v>
      </c>
      <c r="B328" s="55">
        <v>327</v>
      </c>
      <c r="C328" s="55" t="str">
        <f t="shared" si="5"/>
        <v>ヘッダ</v>
      </c>
      <c r="D328" s="56" t="str">
        <f>IF(LEN(K328)&gt;0,INDEX(core_japan!L:L,MATCH(sme_syntax_binding!K328,core_japan!Q:Q,0),1),"")</f>
        <v>IID179</v>
      </c>
      <c r="E328" s="55" t="s">
        <v>80</v>
      </c>
      <c r="F328" s="55" t="s">
        <v>12</v>
      </c>
      <c r="G328" s="55" t="s">
        <v>5363</v>
      </c>
      <c r="H328" s="55" t="s">
        <v>5364</v>
      </c>
      <c r="I328" s="56" t="s">
        <v>22</v>
      </c>
      <c r="J328" s="55" t="s">
        <v>5130</v>
      </c>
      <c r="K328" s="55" t="s">
        <v>6076</v>
      </c>
    </row>
    <row r="329" spans="1:11">
      <c r="A329" s="56" t="str">
        <f>IF(OR(F329="ABIE",MID(F329,1,2)="AS"),"",INDEX(core_japan!C:C,MATCH(K329,core_japan!Q:Q,0),1))</f>
        <v>JBT-232</v>
      </c>
      <c r="B329" s="55">
        <v>328</v>
      </c>
      <c r="C329" s="55" t="str">
        <f t="shared" si="5"/>
        <v>ヘッダ</v>
      </c>
      <c r="D329" s="56" t="str">
        <f>IF(LEN(K329)&gt;0,INDEX(core_japan!L:L,MATCH(sme_syntax_binding!K329,core_japan!Q:Q,0),1),"")</f>
        <v>IID180</v>
      </c>
      <c r="E329" s="55" t="s">
        <v>82</v>
      </c>
      <c r="F329" s="55" t="s">
        <v>12</v>
      </c>
      <c r="G329" s="55" t="s">
        <v>5365</v>
      </c>
      <c r="H329" s="55" t="s">
        <v>5366</v>
      </c>
      <c r="I329" s="56" t="s">
        <v>17</v>
      </c>
      <c r="J329" s="55" t="s">
        <v>5105</v>
      </c>
      <c r="K329" s="55" t="s">
        <v>6077</v>
      </c>
    </row>
    <row r="330" spans="1:11">
      <c r="A330" s="56" t="str">
        <f>IF(OR(F330="ABIE",MID(F330,1,2)="AS"),"",INDEX(core_japan!C:C,MATCH(K330,core_japan!Q:Q,0),1))</f>
        <v>JBT-233</v>
      </c>
      <c r="B330" s="55">
        <v>329</v>
      </c>
      <c r="C330" s="55" t="str">
        <f t="shared" si="5"/>
        <v>ヘッダ</v>
      </c>
      <c r="D330" s="56" t="str">
        <f>IF(LEN(K330)&gt;0,INDEX(core_japan!L:L,MATCH(sme_syntax_binding!K330,core_japan!Q:Q,0),1),"")</f>
        <v>IID181</v>
      </c>
      <c r="E330" s="55" t="s">
        <v>413</v>
      </c>
      <c r="F330" s="55" t="s">
        <v>12</v>
      </c>
      <c r="G330" s="55" t="s">
        <v>5367</v>
      </c>
      <c r="H330" s="55" t="s">
        <v>5368</v>
      </c>
      <c r="I330" s="56" t="s">
        <v>22</v>
      </c>
      <c r="J330" s="55" t="s">
        <v>5134</v>
      </c>
      <c r="K330" s="55" t="s">
        <v>6078</v>
      </c>
    </row>
    <row r="331" spans="1:11">
      <c r="A331" s="56" t="str">
        <f>IF(OR(F331="ABIE",MID(F331,1,2)="AS"),"",INDEX(core_japan!C:C,MATCH(K331,core_japan!Q:Q,0),1))</f>
        <v>JBT-234</v>
      </c>
      <c r="B331" s="55">
        <v>330</v>
      </c>
      <c r="C331" s="55" t="str">
        <f t="shared" si="5"/>
        <v>ヘッダ</v>
      </c>
      <c r="D331" s="56" t="str">
        <f>IF(LEN(K331)&gt;0,INDEX(core_japan!L:L,MATCH(sme_syntax_binding!K331,core_japan!Q:Q,0),1),"")</f>
        <v>IID182</v>
      </c>
      <c r="E331" s="55" t="s">
        <v>85</v>
      </c>
      <c r="F331" s="55" t="s">
        <v>12</v>
      </c>
      <c r="G331" s="55" t="s">
        <v>5369</v>
      </c>
      <c r="H331" s="55" t="s">
        <v>5370</v>
      </c>
      <c r="I331" s="56" t="s">
        <v>17</v>
      </c>
      <c r="J331" s="55" t="s">
        <v>5136</v>
      </c>
      <c r="K331" s="55" t="s">
        <v>6079</v>
      </c>
    </row>
    <row r="332" spans="1:11">
      <c r="A332" s="56" t="str">
        <f>IF(OR(F332="ABIE",MID(F332,1,2)="AS"),"",INDEX(core_japan!C:C,MATCH(K332,core_japan!Q:Q,0),1))</f>
        <v>JBT-235</v>
      </c>
      <c r="B332" s="55">
        <v>331</v>
      </c>
      <c r="C332" s="55" t="str">
        <f t="shared" si="5"/>
        <v>ヘッダ</v>
      </c>
      <c r="D332" s="56" t="str">
        <f>IF(LEN(K332)&gt;0,INDEX(core_japan!L:L,MATCH(sme_syntax_binding!K332,core_japan!Q:Q,0),1),"")</f>
        <v>IID183</v>
      </c>
      <c r="E332" s="55" t="s">
        <v>89</v>
      </c>
      <c r="F332" s="55" t="s">
        <v>12</v>
      </c>
      <c r="G332" s="55" t="s">
        <v>5371</v>
      </c>
      <c r="H332" s="55" t="s">
        <v>5372</v>
      </c>
      <c r="I332" s="56" t="s">
        <v>17</v>
      </c>
      <c r="J332" s="55" t="s">
        <v>5111</v>
      </c>
      <c r="K332" s="55" t="s">
        <v>6080</v>
      </c>
    </row>
    <row r="333" spans="1:11">
      <c r="A333" s="56" t="str">
        <f>IF(OR(F333="ABIE",MID(F333,1,2)="AS"),"",INDEX(core_japan!C:C,MATCH(K333,core_japan!Q:Q,0),1))</f>
        <v>JBT-236</v>
      </c>
      <c r="B333" s="55">
        <v>332</v>
      </c>
      <c r="C333" s="55" t="str">
        <f t="shared" si="5"/>
        <v>ヘッダ</v>
      </c>
      <c r="D333" s="56" t="str">
        <f>IF(LEN(K333)&gt;0,INDEX(core_japan!L:L,MATCH(sme_syntax_binding!K333,core_japan!Q:Q,0),1),"")</f>
        <v>IID184</v>
      </c>
      <c r="E333" s="55" t="s">
        <v>96</v>
      </c>
      <c r="F333" s="55" t="s">
        <v>12</v>
      </c>
      <c r="G333" s="55" t="s">
        <v>5373</v>
      </c>
      <c r="H333" s="55" t="s">
        <v>900</v>
      </c>
      <c r="I333" s="56" t="s">
        <v>17</v>
      </c>
      <c r="J333" s="55" t="s">
        <v>5121</v>
      </c>
      <c r="K333" s="55" t="s">
        <v>6081</v>
      </c>
    </row>
    <row r="334" spans="1:11">
      <c r="A334" s="56" t="str">
        <f>IF(OR(F334="ABIE",MID(F334,1,2)="AS"),"",INDEX(core_japan!C:C,MATCH(K334,core_japan!Q:Q,0),1))</f>
        <v/>
      </c>
      <c r="B334" s="55">
        <v>333</v>
      </c>
      <c r="C334" s="55" t="str">
        <f t="shared" si="5"/>
        <v>ヘッダ</v>
      </c>
      <c r="D334" s="56" t="str">
        <f>IF(LEN(K334)&gt;0,INDEX(core_japan!L:L,MATCH(sme_syntax_binding!K334,core_japan!Q:Q,0),1),"")</f>
        <v>ICL42</v>
      </c>
      <c r="E334" s="55" t="s">
        <v>325</v>
      </c>
      <c r="F334" s="55" t="s">
        <v>20</v>
      </c>
      <c r="G334" s="55" t="s">
        <v>5374</v>
      </c>
      <c r="H334" s="55" t="s">
        <v>5375</v>
      </c>
      <c r="I334" s="56" t="s">
        <v>71</v>
      </c>
      <c r="J334" s="55" t="s">
        <v>5376</v>
      </c>
      <c r="K334" s="55" t="s">
        <v>6082</v>
      </c>
    </row>
    <row r="335" spans="1:11">
      <c r="A335" s="56" t="str">
        <f>IF(OR(F335="ABIE",MID(F335,1,2)="AS"),"",INDEX(core_japan!C:C,MATCH(K335,core_japan!Q:Q,0),1))</f>
        <v/>
      </c>
      <c r="B335" s="55">
        <v>334</v>
      </c>
      <c r="C335" s="55" t="str">
        <f t="shared" si="5"/>
        <v/>
      </c>
      <c r="D335" s="56" t="str">
        <f>IF(LEN(K335)&gt;0,INDEX(core_japan!L:L,MATCH(sme_syntax_binding!K335,core_japan!Q:Q,0),1),"")</f>
        <v/>
      </c>
      <c r="E335" s="55" t="s">
        <v>264</v>
      </c>
      <c r="F335" s="55" t="s">
        <v>23</v>
      </c>
      <c r="G335" s="55" t="s">
        <v>5377</v>
      </c>
      <c r="H335" s="55" t="s">
        <v>5378</v>
      </c>
      <c r="I335" s="56" t="s">
        <v>3</v>
      </c>
      <c r="J335" s="55" t="s">
        <v>5286</v>
      </c>
    </row>
    <row r="336" spans="1:11">
      <c r="A336" s="56" t="str">
        <f>IF(OR(F336="ABIE",MID(F336,1,2)="AS"),"",INDEX(core_japan!C:C,MATCH(K336,core_japan!Q:Q,0),1))</f>
        <v>JBT-237</v>
      </c>
      <c r="B336" s="55">
        <v>335</v>
      </c>
      <c r="C336" s="55" t="str">
        <f t="shared" si="5"/>
        <v>ヘッダ</v>
      </c>
      <c r="D336" s="56" t="str">
        <f>IF(LEN(K336)&gt;0,INDEX(core_japan!L:L,MATCH(sme_syntax_binding!K336,core_japan!Q:Q,0),1),"")</f>
        <v>IID185</v>
      </c>
      <c r="E336" s="55" t="s">
        <v>266</v>
      </c>
      <c r="F336" s="55" t="s">
        <v>12</v>
      </c>
      <c r="G336" s="55" t="s">
        <v>5379</v>
      </c>
      <c r="H336" s="55" t="s">
        <v>5380</v>
      </c>
      <c r="I336" s="56" t="s">
        <v>22</v>
      </c>
      <c r="J336" s="55" t="s">
        <v>5289</v>
      </c>
      <c r="K336" s="55" t="s">
        <v>6083</v>
      </c>
    </row>
    <row r="337" spans="1:11">
      <c r="A337" s="56" t="str">
        <f>IF(OR(F337="ABIE",MID(F337,1,2)="AS"),"",INDEX(core_japan!C:C,MATCH(K337,core_japan!Q:Q,0),1))</f>
        <v>JBT-238</v>
      </c>
      <c r="B337" s="55">
        <v>336</v>
      </c>
      <c r="C337" s="55" t="str">
        <f t="shared" si="5"/>
        <v>ヘッダ</v>
      </c>
      <c r="D337" s="56" t="str">
        <f>IF(LEN(K337)&gt;0,INDEX(core_japan!L:L,MATCH(sme_syntax_binding!K337,core_japan!Q:Q,0),1),"")</f>
        <v>IID186</v>
      </c>
      <c r="E337" s="55" t="s">
        <v>268</v>
      </c>
      <c r="F337" s="55" t="s">
        <v>12</v>
      </c>
      <c r="G337" s="55" t="s">
        <v>5381</v>
      </c>
      <c r="H337" s="55" t="s">
        <v>5382</v>
      </c>
      <c r="I337" s="56" t="s">
        <v>22</v>
      </c>
      <c r="J337" s="55" t="s">
        <v>5383</v>
      </c>
      <c r="K337" s="55" t="s">
        <v>6084</v>
      </c>
    </row>
    <row r="338" spans="1:11">
      <c r="A338" s="56" t="str">
        <f>IF(OR(F338="ABIE",MID(F338,1,2)="AS"),"",INDEX(core_japan!C:C,MATCH(K338,core_japan!Q:Q,0),1))</f>
        <v>JBT-239</v>
      </c>
      <c r="B338" s="55">
        <v>337</v>
      </c>
      <c r="C338" s="55" t="str">
        <f t="shared" si="5"/>
        <v>ヘッダ</v>
      </c>
      <c r="D338" s="56" t="str">
        <f>IF(LEN(K338)&gt;0,INDEX(core_japan!L:L,MATCH(sme_syntax_binding!K338,core_japan!Q:Q,0),1),"")</f>
        <v>IID187</v>
      </c>
      <c r="E338" s="55" t="s">
        <v>273</v>
      </c>
      <c r="F338" s="55" t="s">
        <v>12</v>
      </c>
      <c r="G338" s="55" t="s">
        <v>5384</v>
      </c>
      <c r="H338" s="55" t="s">
        <v>5385</v>
      </c>
      <c r="I338" s="56" t="s">
        <v>22</v>
      </c>
      <c r="J338" s="55" t="s">
        <v>5119</v>
      </c>
      <c r="K338" s="55" t="s">
        <v>6085</v>
      </c>
    </row>
    <row r="339" spans="1:11">
      <c r="A339" s="56" t="str">
        <f>IF(OR(F339="ABIE",MID(F339,1,2)="AS"),"",INDEX(core_japan!C:C,MATCH(K339,core_japan!Q:Q,0),1))</f>
        <v/>
      </c>
      <c r="B339" s="55">
        <v>338</v>
      </c>
      <c r="C339" s="55" t="str">
        <f t="shared" si="5"/>
        <v>ヘッダ</v>
      </c>
      <c r="D339" s="56" t="str">
        <f>IF(LEN(K339)&gt;0,INDEX(core_japan!L:L,MATCH(sme_syntax_binding!K339,core_japan!Q:Q,0),1),"")</f>
        <v>ICL43</v>
      </c>
      <c r="E339" s="55" t="s">
        <v>5386</v>
      </c>
      <c r="F339" s="55" t="s">
        <v>20</v>
      </c>
      <c r="G339" s="55" t="s">
        <v>5387</v>
      </c>
      <c r="H339" s="55" t="s">
        <v>5388</v>
      </c>
      <c r="I339" s="56" t="s">
        <v>71</v>
      </c>
      <c r="J339" s="55" t="s">
        <v>5389</v>
      </c>
      <c r="K339" s="55" t="s">
        <v>6086</v>
      </c>
    </row>
    <row r="340" spans="1:11">
      <c r="A340" s="56" t="str">
        <f>IF(OR(F340="ABIE",MID(F340,1,2)="AS"),"",INDEX(core_japan!C:C,MATCH(K340,core_japan!Q:Q,0),1))</f>
        <v/>
      </c>
      <c r="B340" s="55">
        <v>339</v>
      </c>
      <c r="C340" s="55" t="str">
        <f t="shared" si="5"/>
        <v/>
      </c>
      <c r="D340" s="56" t="str">
        <f>IF(LEN(K340)&gt;0,INDEX(core_japan!L:L,MATCH(sme_syntax_binding!K340,core_japan!Q:Q,0),1),"")</f>
        <v/>
      </c>
      <c r="E340" s="55" t="s">
        <v>5390</v>
      </c>
      <c r="F340" s="55" t="s">
        <v>23</v>
      </c>
      <c r="G340" s="55" t="s">
        <v>5391</v>
      </c>
      <c r="H340" s="55" t="s">
        <v>5392</v>
      </c>
      <c r="I340" s="56" t="s">
        <v>3</v>
      </c>
      <c r="J340" s="55" t="s">
        <v>5393</v>
      </c>
    </row>
    <row r="341" spans="1:11">
      <c r="A341" s="56" t="str">
        <f>IF(OR(F341="ABIE",MID(F341,1,2)="AS"),"",INDEX(core_japan!C:C,MATCH(K341,core_japan!Q:Q,0),1))</f>
        <v>JBT-102</v>
      </c>
      <c r="B341" s="55">
        <v>340</v>
      </c>
      <c r="C341" s="55" t="str">
        <f t="shared" si="5"/>
        <v>ヘッダ</v>
      </c>
      <c r="D341" s="56" t="str">
        <f>IF(LEN(K341)&gt;0,INDEX(core_japan!L:L,MATCH(sme_syntax_binding!K341,core_japan!Q:Q,0),1),"")</f>
        <v>IID188</v>
      </c>
      <c r="E341" s="55" t="s">
        <v>5394</v>
      </c>
      <c r="F341" s="55" t="s">
        <v>12</v>
      </c>
      <c r="G341" s="55" t="s">
        <v>867</v>
      </c>
      <c r="H341" s="55" t="s">
        <v>5395</v>
      </c>
      <c r="I341" s="56" t="s">
        <v>17</v>
      </c>
      <c r="J341" s="55" t="s">
        <v>5266</v>
      </c>
      <c r="K341" s="55" t="s">
        <v>6087</v>
      </c>
    </row>
    <row r="342" spans="1:11">
      <c r="A342" s="56" t="str">
        <f>IF(OR(F342="ABIE",MID(F342,1,2)="AS"),"",INDEX(core_japan!C:C,MATCH(K342,core_japan!Q:Q,0),1))</f>
        <v>JBT-103</v>
      </c>
      <c r="B342" s="55">
        <v>341</v>
      </c>
      <c r="C342" s="55" t="str">
        <f t="shared" si="5"/>
        <v>ヘッダ</v>
      </c>
      <c r="D342" s="56" t="str">
        <f>IF(LEN(K342)&gt;0,INDEX(core_japan!L:L,MATCH(sme_syntax_binding!K342,core_japan!Q:Q,0),1),"")</f>
        <v>IID189</v>
      </c>
      <c r="E342" s="55" t="s">
        <v>5396</v>
      </c>
      <c r="F342" s="55" t="s">
        <v>12</v>
      </c>
      <c r="G342" s="55" t="s">
        <v>5397</v>
      </c>
      <c r="H342" s="55" t="s">
        <v>5398</v>
      </c>
      <c r="I342" s="56" t="s">
        <v>17</v>
      </c>
      <c r="J342" s="55" t="s">
        <v>5399</v>
      </c>
      <c r="K342" s="55" t="s">
        <v>6088</v>
      </c>
    </row>
    <row r="343" spans="1:11">
      <c r="A343" s="56" t="str">
        <f>IF(OR(F343="ABIE",MID(F343,1,2)="AS"),"",INDEX(core_japan!C:C,MATCH(K343,core_japan!Q:Q,0),1))</f>
        <v>JBT-104</v>
      </c>
      <c r="B343" s="55">
        <v>342</v>
      </c>
      <c r="C343" s="55" t="str">
        <f t="shared" si="5"/>
        <v>ヘッダ</v>
      </c>
      <c r="D343" s="56" t="str">
        <f>IF(LEN(K343)&gt;0,INDEX(core_japan!L:L,MATCH(sme_syntax_binding!K343,core_japan!Q:Q,0),1),"")</f>
        <v>IID190</v>
      </c>
      <c r="E343" s="55" t="s">
        <v>5400</v>
      </c>
      <c r="F343" s="55" t="s">
        <v>12</v>
      </c>
      <c r="G343" s="55" t="s">
        <v>5401</v>
      </c>
      <c r="H343" s="55" t="s">
        <v>5402</v>
      </c>
      <c r="I343" s="56" t="s">
        <v>17</v>
      </c>
      <c r="J343" s="55" t="s">
        <v>5403</v>
      </c>
      <c r="K343" s="55" t="s">
        <v>6610</v>
      </c>
    </row>
    <row r="344" spans="1:11">
      <c r="A344" s="56" t="str">
        <f>IF(OR(F344="ABIE",MID(F344,1,2)="AS"),"",INDEX(core_japan!C:C,MATCH(K344,core_japan!Q:Q,0),1))</f>
        <v/>
      </c>
      <c r="B344" s="55">
        <v>343</v>
      </c>
      <c r="C344" s="55" t="str">
        <f t="shared" si="5"/>
        <v>ヘッダ</v>
      </c>
      <c r="D344" s="56">
        <f>IF(LEN(K344)&gt;0,INDEX(core_japan!L:L,MATCH(sme_syntax_binding!K344,core_japan!Q:Q,0),1),"")</f>
        <v>0</v>
      </c>
      <c r="E344" s="55" t="s">
        <v>5404</v>
      </c>
      <c r="F344" s="55" t="s">
        <v>20</v>
      </c>
      <c r="G344" s="55" t="s">
        <v>5405</v>
      </c>
      <c r="H344" s="55" t="s">
        <v>5406</v>
      </c>
      <c r="I344" s="56" t="s">
        <v>17</v>
      </c>
      <c r="J344" s="55" t="s">
        <v>5407</v>
      </c>
      <c r="K344" s="55" t="s">
        <v>6089</v>
      </c>
    </row>
    <row r="345" spans="1:11">
      <c r="A345" s="56" t="str">
        <f>IF(OR(F345="ABIE",MID(F345,1,2)="AS"),"",INDEX(core_japan!C:C,MATCH(K345,core_japan!Q:Q,0),1))</f>
        <v/>
      </c>
      <c r="B345" s="55">
        <v>344</v>
      </c>
      <c r="C345" s="55" t="str">
        <f t="shared" si="5"/>
        <v/>
      </c>
      <c r="D345" s="56" t="str">
        <f>IF(LEN(K345)&gt;0,INDEX(core_japan!L:L,MATCH(sme_syntax_binding!K345,core_japan!Q:Q,0),1),"")</f>
        <v/>
      </c>
      <c r="E345" s="55" t="s">
        <v>843</v>
      </c>
      <c r="F345" s="55" t="s">
        <v>23</v>
      </c>
      <c r="G345" s="55" t="s">
        <v>5408</v>
      </c>
      <c r="H345" s="55" t="s">
        <v>5409</v>
      </c>
      <c r="I345" s="56" t="s">
        <v>3</v>
      </c>
      <c r="J345" s="55" t="s">
        <v>5312</v>
      </c>
    </row>
    <row r="346" spans="1:11">
      <c r="A346" s="56" t="str">
        <f>IF(OR(F346="ABIE",MID(F346,1,2)="AS"),"",INDEX(core_japan!C:C,MATCH(K346,core_japan!Q:Q,0),1))</f>
        <v>JBT-105</v>
      </c>
      <c r="B346" s="55">
        <v>345</v>
      </c>
      <c r="C346" s="55" t="str">
        <f t="shared" si="5"/>
        <v>ヘッダ</v>
      </c>
      <c r="D346" s="56" t="str">
        <f>IF(LEN(K346)&gt;0,INDEX(core_japan!L:L,MATCH(sme_syntax_binding!K346,core_japan!Q:Q,0),1),"")</f>
        <v>IID191</v>
      </c>
      <c r="E346" s="55" t="s">
        <v>850</v>
      </c>
      <c r="F346" s="55" t="s">
        <v>12</v>
      </c>
      <c r="G346" s="55" t="s">
        <v>5410</v>
      </c>
      <c r="H346" s="55" t="s">
        <v>5411</v>
      </c>
      <c r="I346" s="56" t="s">
        <v>17</v>
      </c>
      <c r="J346" s="55" t="s">
        <v>5111</v>
      </c>
      <c r="K346" s="55" t="s">
        <v>6090</v>
      </c>
    </row>
    <row r="347" spans="1:11">
      <c r="A347" s="56" t="str">
        <f>IF(OR(F347="ABIE",MID(F347,1,2)="AS"),"",INDEX(core_japan!C:C,MATCH(K347,core_japan!Q:Q,0),1))</f>
        <v/>
      </c>
      <c r="B347" s="55">
        <v>346</v>
      </c>
      <c r="C347" s="55" t="str">
        <f t="shared" si="5"/>
        <v>ヘッダ</v>
      </c>
      <c r="D347" s="56" t="str">
        <f>IF(LEN(K347)&gt;0,INDEX(core_japan!L:L,MATCH(sme_syntax_binding!K347,core_japan!Q:Q,0),1),"")</f>
        <v>ICL44</v>
      </c>
      <c r="E347" s="55" t="s">
        <v>5412</v>
      </c>
      <c r="F347" s="55" t="s">
        <v>20</v>
      </c>
      <c r="G347" s="55" t="s">
        <v>327</v>
      </c>
      <c r="H347" s="55" t="s">
        <v>911</v>
      </c>
      <c r="I347" s="56" t="s">
        <v>17</v>
      </c>
      <c r="J347" s="55" t="s">
        <v>5322</v>
      </c>
      <c r="K347" s="55" t="s">
        <v>6743</v>
      </c>
    </row>
    <row r="348" spans="1:11">
      <c r="A348" s="56" t="str">
        <f>IF(OR(F348="ABIE",MID(F348,1,2)="AS"),"",INDEX(core_japan!C:C,MATCH(K348,core_japan!Q:Q,0),1))</f>
        <v/>
      </c>
      <c r="B348" s="55">
        <v>347</v>
      </c>
      <c r="C348" s="55" t="str">
        <f t="shared" si="5"/>
        <v/>
      </c>
      <c r="D348" s="56" t="str">
        <f>IF(LEN(K348)&gt;0,INDEX(core_japan!L:L,MATCH(sme_syntax_binding!K348,core_japan!Q:Q,0),1),"")</f>
        <v/>
      </c>
      <c r="E348" s="55" t="s">
        <v>855</v>
      </c>
      <c r="F348" s="55" t="s">
        <v>23</v>
      </c>
      <c r="G348" s="55" t="s">
        <v>912</v>
      </c>
      <c r="H348" s="55" t="s">
        <v>913</v>
      </c>
      <c r="I348" s="56" t="s">
        <v>3</v>
      </c>
      <c r="J348" s="55" t="s">
        <v>5322</v>
      </c>
    </row>
    <row r="349" spans="1:11">
      <c r="A349" s="56" t="str">
        <f>IF(OR(F349="ABIE",MID(F349,1,2)="AS"),"",INDEX(core_japan!C:C,MATCH(K349,core_japan!Q:Q,0),1))</f>
        <v>JBT-240</v>
      </c>
      <c r="B349" s="55">
        <v>348</v>
      </c>
      <c r="C349" s="55" t="str">
        <f t="shared" si="5"/>
        <v>ヘッダ</v>
      </c>
      <c r="D349" s="56" t="str">
        <f>IF(LEN(K349)&gt;0,INDEX(core_japan!L:L,MATCH(sme_syntax_binding!K349,core_japan!Q:Q,0),1),"")</f>
        <v>IID192</v>
      </c>
      <c r="E349" s="55" t="s">
        <v>303</v>
      </c>
      <c r="F349" s="55" t="s">
        <v>12</v>
      </c>
      <c r="G349" s="55" t="s">
        <v>914</v>
      </c>
      <c r="H349" s="55" t="s">
        <v>5413</v>
      </c>
      <c r="I349" s="56" t="s">
        <v>17</v>
      </c>
      <c r="J349" s="55" t="s">
        <v>5414</v>
      </c>
      <c r="K349" s="55" t="s">
        <v>6744</v>
      </c>
    </row>
    <row r="350" spans="1:11">
      <c r="A350" s="56" t="str">
        <f>IF(OR(F350="ABIE",MID(F350,1,2)="AS"),"",INDEX(core_japan!C:C,MATCH(K350,core_japan!Q:Q,0),1))</f>
        <v>JBT-241</v>
      </c>
      <c r="B350" s="55">
        <v>349</v>
      </c>
      <c r="C350" s="55" t="str">
        <f t="shared" si="5"/>
        <v>ヘッダ</v>
      </c>
      <c r="D350" s="56" t="str">
        <f>IF(LEN(K350)&gt;0,INDEX(core_japan!L:L,MATCH(sme_syntax_binding!K350,core_japan!Q:Q,0),1),"")</f>
        <v>IID193</v>
      </c>
      <c r="E350" s="55" t="s">
        <v>859</v>
      </c>
      <c r="F350" s="55" t="s">
        <v>12</v>
      </c>
      <c r="G350" s="55" t="s">
        <v>916</v>
      </c>
      <c r="H350" s="55" t="s">
        <v>5415</v>
      </c>
      <c r="I350" s="56" t="s">
        <v>17</v>
      </c>
      <c r="J350" s="55" t="s">
        <v>5416</v>
      </c>
      <c r="K350" s="55" t="s">
        <v>6745</v>
      </c>
    </row>
    <row r="351" spans="1:11">
      <c r="A351" s="56" t="str">
        <f>IF(OR(F351="ABIE",MID(F351,1,2)="AS"),"",INDEX(core_japan!C:C,MATCH(K351,core_japan!Q:Q,0),1))</f>
        <v>JBT-242</v>
      </c>
      <c r="B351" s="55">
        <v>350</v>
      </c>
      <c r="C351" s="55" t="str">
        <f t="shared" si="5"/>
        <v>ヘッダ</v>
      </c>
      <c r="D351" s="56" t="str">
        <f>IF(LEN(K351)&gt;0,INDEX(core_japan!L:L,MATCH(sme_syntax_binding!K351,core_japan!Q:Q,0),1),"")</f>
        <v>IID194</v>
      </c>
      <c r="E351" s="55" t="s">
        <v>310</v>
      </c>
      <c r="F351" s="55" t="s">
        <v>12</v>
      </c>
      <c r="G351" s="55" t="s">
        <v>5417</v>
      </c>
      <c r="H351" s="55" t="s">
        <v>5418</v>
      </c>
      <c r="I351" s="56" t="s">
        <v>22</v>
      </c>
      <c r="J351" s="55" t="s">
        <v>5329</v>
      </c>
      <c r="K351" s="55" t="s">
        <v>6746</v>
      </c>
    </row>
    <row r="352" spans="1:11">
      <c r="A352" s="56" t="str">
        <f>IF(OR(F352="ABIE",MID(F352,1,2)="AS"),"",INDEX(core_japan!C:C,MATCH(K352,core_japan!Q:Q,0),1))</f>
        <v>JBT-243</v>
      </c>
      <c r="B352" s="55">
        <v>351</v>
      </c>
      <c r="C352" s="55" t="str">
        <f t="shared" si="5"/>
        <v>ヘッダ</v>
      </c>
      <c r="D352" s="56" t="str">
        <f>IF(LEN(K352)&gt;0,INDEX(core_japan!L:L,MATCH(sme_syntax_binding!K352,core_japan!Q:Q,0),1),"")</f>
        <v>IID195</v>
      </c>
      <c r="E352" s="55" t="s">
        <v>312</v>
      </c>
      <c r="F352" s="55" t="s">
        <v>12</v>
      </c>
      <c r="G352" s="55" t="s">
        <v>5419</v>
      </c>
      <c r="H352" s="55" t="s">
        <v>921</v>
      </c>
      <c r="I352" s="56" t="s">
        <v>22</v>
      </c>
      <c r="J352" s="55" t="s">
        <v>5331</v>
      </c>
      <c r="K352" s="55" t="s">
        <v>6747</v>
      </c>
    </row>
    <row r="353" spans="1:11">
      <c r="A353" s="56" t="str">
        <f>IF(OR(F353="ABIE",MID(F353,1,2)="AS"),"",INDEX(core_japan!C:C,MATCH(K353,core_japan!Q:Q,0),1))</f>
        <v>JBT-244</v>
      </c>
      <c r="B353" s="55">
        <v>352</v>
      </c>
      <c r="C353" s="55" t="str">
        <f t="shared" si="5"/>
        <v>ヘッダ</v>
      </c>
      <c r="D353" s="56" t="str">
        <f>IF(LEN(K353)&gt;0,INDEX(core_japan!L:L,MATCH(sme_syntax_binding!K353,core_japan!Q:Q,0),1),"")</f>
        <v>IID196</v>
      </c>
      <c r="E353" s="55" t="s">
        <v>314</v>
      </c>
      <c r="F353" s="55" t="s">
        <v>12</v>
      </c>
      <c r="G353" s="55" t="s">
        <v>5420</v>
      </c>
      <c r="H353" s="55" t="s">
        <v>5421</v>
      </c>
      <c r="I353" s="56" t="s">
        <v>17</v>
      </c>
      <c r="J353" s="55" t="s">
        <v>5333</v>
      </c>
      <c r="K353" s="55" t="s">
        <v>6748</v>
      </c>
    </row>
    <row r="354" spans="1:11">
      <c r="A354" s="56" t="str">
        <f>IF(OR(F354="ABIE",MID(F354,1,2)="AS"),"",INDEX(core_japan!C:C,MATCH(K354,core_japan!Q:Q,0),1))</f>
        <v/>
      </c>
      <c r="B354" s="55">
        <v>353</v>
      </c>
      <c r="C354" s="55" t="str">
        <f t="shared" si="5"/>
        <v>ヘッダ</v>
      </c>
      <c r="D354" s="56" t="str">
        <f>IF(LEN(K354)&gt;0,INDEX(core_japan!L:L,MATCH(sme_syntax_binding!K354,core_japan!Q:Q,0),1),"")</f>
        <v>ICL45</v>
      </c>
      <c r="E354" s="55" t="s">
        <v>5422</v>
      </c>
      <c r="F354" s="55" t="s">
        <v>20</v>
      </c>
      <c r="G354" s="55" t="s">
        <v>924</v>
      </c>
      <c r="H354" s="55" t="s">
        <v>925</v>
      </c>
      <c r="I354" s="56" t="s">
        <v>71</v>
      </c>
      <c r="J354" s="55" t="s">
        <v>5423</v>
      </c>
      <c r="K354" s="55" t="s">
        <v>6749</v>
      </c>
    </row>
    <row r="355" spans="1:11">
      <c r="A355" s="56" t="str">
        <f>IF(OR(F355="ABIE",MID(F355,1,2)="AS"),"",INDEX(core_japan!C:C,MATCH(K355,core_japan!Q:Q,0),1))</f>
        <v/>
      </c>
      <c r="B355" s="55">
        <v>354</v>
      </c>
      <c r="C355" s="55" t="str">
        <f t="shared" si="5"/>
        <v/>
      </c>
      <c r="D355" s="56" t="str">
        <f>IF(LEN(K355)&gt;0,INDEX(core_japan!L:L,MATCH(sme_syntax_binding!K355,core_japan!Q:Q,0),1),"")</f>
        <v/>
      </c>
      <c r="E355" s="55" t="s">
        <v>416</v>
      </c>
      <c r="F355" s="55" t="s">
        <v>23</v>
      </c>
      <c r="G355" s="55" t="s">
        <v>926</v>
      </c>
      <c r="H355" s="55" t="s">
        <v>927</v>
      </c>
      <c r="I355" s="56" t="s">
        <v>3</v>
      </c>
      <c r="J355" s="55" t="s">
        <v>5128</v>
      </c>
    </row>
    <row r="356" spans="1:11">
      <c r="A356" s="56" t="str">
        <f>IF(OR(F356="ABIE",MID(F356,1,2)="AS"),"",INDEX(core_japan!C:C,MATCH(K356,core_japan!Q:Q,0),1))</f>
        <v>JBT-245</v>
      </c>
      <c r="B356" s="55">
        <v>355</v>
      </c>
      <c r="C356" s="55" t="str">
        <f t="shared" si="5"/>
        <v>ヘッダ</v>
      </c>
      <c r="D356" s="56" t="str">
        <f>IF(LEN(K356)&gt;0,INDEX(core_japan!L:L,MATCH(sme_syntax_binding!K356,core_japan!Q:Q,0),1),"")</f>
        <v>IID197</v>
      </c>
      <c r="E356" s="55" t="s">
        <v>80</v>
      </c>
      <c r="F356" s="55" t="s">
        <v>12</v>
      </c>
      <c r="G356" s="55" t="s">
        <v>928</v>
      </c>
      <c r="H356" s="55" t="s">
        <v>929</v>
      </c>
      <c r="I356" s="56" t="s">
        <v>22</v>
      </c>
      <c r="J356" s="55" t="s">
        <v>5130</v>
      </c>
      <c r="K356" s="55" t="s">
        <v>6750</v>
      </c>
    </row>
    <row r="357" spans="1:11">
      <c r="A357" s="56" t="str">
        <f>IF(OR(F357="ABIE",MID(F357,1,2)="AS"),"",INDEX(core_japan!C:C,MATCH(K357,core_japan!Q:Q,0),1))</f>
        <v>JBT-246</v>
      </c>
      <c r="B357" s="55">
        <v>356</v>
      </c>
      <c r="C357" s="55" t="str">
        <f t="shared" si="5"/>
        <v>ヘッダ</v>
      </c>
      <c r="D357" s="56" t="str">
        <f>IF(LEN(K357)&gt;0,INDEX(core_japan!L:L,MATCH(sme_syntax_binding!K357,core_japan!Q:Q,0),1),"")</f>
        <v>IID198</v>
      </c>
      <c r="E357" s="55" t="s">
        <v>82</v>
      </c>
      <c r="F357" s="55" t="s">
        <v>12</v>
      </c>
      <c r="G357" s="55" t="s">
        <v>930</v>
      </c>
      <c r="H357" s="55" t="s">
        <v>931</v>
      </c>
      <c r="I357" s="56" t="s">
        <v>17</v>
      </c>
      <c r="J357" s="55" t="s">
        <v>5105</v>
      </c>
      <c r="K357" s="55" t="s">
        <v>6751</v>
      </c>
    </row>
    <row r="358" spans="1:11">
      <c r="A358" s="56" t="e">
        <f>IF(OR(F358="ABIE",MID(F358,1,2)="AS"),"",INDEX(core_japan!C:C,MATCH(K358,core_japan!Q:Q,0),1))</f>
        <v>#N/A</v>
      </c>
      <c r="B358" s="55">
        <v>357</v>
      </c>
      <c r="C358" s="55" t="str">
        <f t="shared" si="5"/>
        <v>ヘッダ</v>
      </c>
      <c r="D358" s="56" t="e">
        <f>IF(LEN(K358)&gt;0,INDEX(core_japan!L:L,MATCH(sme_syntax_binding!K358,core_japan!Q:Q,0),1),"")</f>
        <v>#N/A</v>
      </c>
      <c r="E358" s="55" t="s">
        <v>413</v>
      </c>
      <c r="F358" s="55" t="s">
        <v>12</v>
      </c>
      <c r="G358" s="55" t="s">
        <v>5424</v>
      </c>
      <c r="H358" s="55" t="s">
        <v>5425</v>
      </c>
      <c r="I358" s="56" t="s">
        <v>17</v>
      </c>
      <c r="J358" s="55" t="s">
        <v>5134</v>
      </c>
      <c r="K358" s="55" t="s">
        <v>6752</v>
      </c>
    </row>
    <row r="359" spans="1:11">
      <c r="A359" s="56" t="str">
        <f>IF(OR(F359="ABIE",MID(F359,1,2)="AS"),"",INDEX(core_japan!C:C,MATCH(K359,core_japan!Q:Q,0),1))</f>
        <v>JBT-247</v>
      </c>
      <c r="B359" s="55">
        <v>358</v>
      </c>
      <c r="C359" s="55" t="str">
        <f t="shared" si="5"/>
        <v>ヘッダ</v>
      </c>
      <c r="D359" s="56" t="str">
        <f>IF(LEN(K359)&gt;0,INDEX(core_japan!L:L,MATCH(sme_syntax_binding!K359,core_japan!Q:Q,0),1),"")</f>
        <v>IID200</v>
      </c>
      <c r="E359" s="55" t="s">
        <v>85</v>
      </c>
      <c r="F359" s="55" t="s">
        <v>12</v>
      </c>
      <c r="G359" s="55" t="s">
        <v>1351</v>
      </c>
      <c r="H359" s="55" t="s">
        <v>1352</v>
      </c>
      <c r="I359" s="56" t="s">
        <v>17</v>
      </c>
      <c r="J359" s="55" t="s">
        <v>5136</v>
      </c>
      <c r="K359" s="55" t="s">
        <v>6753</v>
      </c>
    </row>
    <row r="360" spans="1:11">
      <c r="A360" s="56" t="str">
        <f>IF(OR(F360="ABIE",MID(F360,1,2)="AS"),"",INDEX(core_japan!C:C,MATCH(K360,core_japan!Q:Q,0),1))</f>
        <v>JBT-248</v>
      </c>
      <c r="B360" s="55">
        <v>359</v>
      </c>
      <c r="C360" s="55" t="str">
        <f t="shared" si="5"/>
        <v>ヘッダ</v>
      </c>
      <c r="D360" s="56" t="str">
        <f>IF(LEN(K360)&gt;0,INDEX(core_japan!L:L,MATCH(sme_syntax_binding!K360,core_japan!Q:Q,0),1),"")</f>
        <v>IID201</v>
      </c>
      <c r="E360" s="55" t="s">
        <v>87</v>
      </c>
      <c r="F360" s="55" t="s">
        <v>12</v>
      </c>
      <c r="G360" s="55" t="s">
        <v>932</v>
      </c>
      <c r="H360" s="55" t="s">
        <v>933</v>
      </c>
      <c r="I360" s="56" t="s">
        <v>17</v>
      </c>
      <c r="J360" s="55" t="s">
        <v>5264</v>
      </c>
      <c r="K360" s="55" t="s">
        <v>6754</v>
      </c>
    </row>
    <row r="361" spans="1:11">
      <c r="A361" s="56" t="str">
        <f>IF(OR(F361="ABIE",MID(F361,1,2)="AS"),"",INDEX(core_japan!C:C,MATCH(K361,core_japan!Q:Q,0),1))</f>
        <v>JBT-249</v>
      </c>
      <c r="B361" s="55">
        <v>360</v>
      </c>
      <c r="C361" s="55" t="str">
        <f t="shared" si="5"/>
        <v>ヘッダ</v>
      </c>
      <c r="D361" s="56" t="str">
        <f>IF(LEN(K361)&gt;0,INDEX(core_japan!L:L,MATCH(sme_syntax_binding!K361,core_japan!Q:Q,0),1),"")</f>
        <v>IID202</v>
      </c>
      <c r="E361" s="55" t="s">
        <v>89</v>
      </c>
      <c r="F361" s="55" t="s">
        <v>12</v>
      </c>
      <c r="G361" s="55" t="s">
        <v>934</v>
      </c>
      <c r="H361" s="55" t="s">
        <v>935</v>
      </c>
      <c r="I361" s="56" t="s">
        <v>22</v>
      </c>
      <c r="J361" s="55" t="s">
        <v>5111</v>
      </c>
      <c r="K361" s="55" t="s">
        <v>6755</v>
      </c>
    </row>
    <row r="362" spans="1:11">
      <c r="A362" s="56" t="str">
        <f>IF(OR(F362="ABIE",MID(F362,1,2)="AS"),"",INDEX(core_japan!C:C,MATCH(K362,core_japan!Q:Q,0),1))</f>
        <v>JBT-250</v>
      </c>
      <c r="B362" s="55">
        <v>361</v>
      </c>
      <c r="C362" s="55" t="str">
        <f t="shared" si="5"/>
        <v>ヘッダ</v>
      </c>
      <c r="D362" s="56" t="str">
        <f>IF(LEN(K362)&gt;0,INDEX(core_japan!L:L,MATCH(sme_syntax_binding!K362,core_japan!Q:Q,0),1),"")</f>
        <v>IID203</v>
      </c>
      <c r="E362" s="55" t="s">
        <v>92</v>
      </c>
      <c r="F362" s="55" t="s">
        <v>12</v>
      </c>
      <c r="G362" s="55" t="s">
        <v>936</v>
      </c>
      <c r="H362" s="55" t="s">
        <v>5426</v>
      </c>
      <c r="I362" s="56" t="s">
        <v>17</v>
      </c>
      <c r="J362" s="55" t="s">
        <v>5140</v>
      </c>
      <c r="K362" s="55" t="s">
        <v>6756</v>
      </c>
    </row>
    <row r="363" spans="1:11">
      <c r="A363" s="56" t="str">
        <f>IF(OR(F363="ABIE",MID(F363,1,2)="AS"),"",INDEX(core_japan!C:C,MATCH(K363,core_japan!Q:Q,0),1))</f>
        <v>JBT-251</v>
      </c>
      <c r="B363" s="55">
        <v>362</v>
      </c>
      <c r="C363" s="55" t="str">
        <f t="shared" si="5"/>
        <v>ヘッダ</v>
      </c>
      <c r="D363" s="56" t="str">
        <f>IF(LEN(K363)&gt;0,INDEX(core_japan!L:L,MATCH(sme_syntax_binding!K363,core_japan!Q:Q,0),1),"")</f>
        <v>IID204</v>
      </c>
      <c r="E363" s="55" t="s">
        <v>96</v>
      </c>
      <c r="F363" s="55" t="s">
        <v>12</v>
      </c>
      <c r="G363" s="55" t="s">
        <v>938</v>
      </c>
      <c r="H363" s="55" t="s">
        <v>939</v>
      </c>
      <c r="I363" s="56" t="s">
        <v>17</v>
      </c>
      <c r="J363" s="55" t="s">
        <v>5121</v>
      </c>
      <c r="K363" s="55" t="s">
        <v>6757</v>
      </c>
    </row>
    <row r="364" spans="1:11">
      <c r="A364" s="56" t="str">
        <f>IF(OR(F364="ABIE",MID(F364,1,2)="AS"),"",INDEX(core_japan!C:C,MATCH(K364,core_japan!Q:Q,0),1))</f>
        <v/>
      </c>
      <c r="B364" s="55">
        <v>363</v>
      </c>
      <c r="C364" s="55" t="str">
        <f t="shared" si="5"/>
        <v>明細文書</v>
      </c>
      <c r="D364" s="56">
        <f>IF(LEN(K364)&gt;0,INDEX(core_japan!L:L,MATCH(sme_syntax_binding!K364,core_japan!Q:Q,0),1),"")</f>
        <v>0</v>
      </c>
      <c r="E364" s="55" t="s">
        <v>328</v>
      </c>
      <c r="F364" s="55" t="s">
        <v>20</v>
      </c>
      <c r="G364" s="55" t="s">
        <v>940</v>
      </c>
      <c r="H364" s="55" t="s">
        <v>5427</v>
      </c>
      <c r="I364" s="56" t="s">
        <v>942</v>
      </c>
      <c r="J364" s="55" t="s">
        <v>5428</v>
      </c>
      <c r="K364" s="55" t="s">
        <v>6106</v>
      </c>
    </row>
    <row r="365" spans="1:11">
      <c r="A365" s="56" t="str">
        <f>IF(OR(F365="ABIE",MID(F365,1,2)="AS"),"",INDEX(core_japan!C:C,MATCH(K365,core_japan!Q:Q,0),1))</f>
        <v/>
      </c>
      <c r="B365" s="55">
        <v>364</v>
      </c>
      <c r="C365" s="55" t="str">
        <f t="shared" si="5"/>
        <v/>
      </c>
      <c r="D365" s="56" t="str">
        <f>IF(LEN(K365)&gt;0,INDEX(core_japan!L:L,MATCH(sme_syntax_binding!K365,core_japan!Q:Q,0),1),"")</f>
        <v/>
      </c>
      <c r="E365" s="55" t="s">
        <v>943</v>
      </c>
      <c r="F365" s="55" t="s">
        <v>23</v>
      </c>
      <c r="G365" s="55" t="s">
        <v>944</v>
      </c>
      <c r="H365" s="55" t="s">
        <v>945</v>
      </c>
      <c r="I365" s="56" t="s">
        <v>3</v>
      </c>
      <c r="J365" s="55" t="s">
        <v>5429</v>
      </c>
    </row>
    <row r="366" spans="1:11">
      <c r="A366" s="56" t="str">
        <f>IF(OR(F366="ABIE",MID(F366,1,2)="AS"),"",INDEX(core_japan!C:C,MATCH(K366,core_japan!Q:Q,0),1))</f>
        <v/>
      </c>
      <c r="B366" s="55">
        <v>365</v>
      </c>
      <c r="C366" s="55" t="str">
        <f t="shared" si="5"/>
        <v>明細文書</v>
      </c>
      <c r="D366" s="56" t="str">
        <f>IF(LEN(K366)&gt;0,INDEX(core_japan!L:L,MATCH(sme_syntax_binding!K366,core_japan!Q:Q,0),1),"")</f>
        <v>ICL46</v>
      </c>
      <c r="E366" s="55" t="s">
        <v>331</v>
      </c>
      <c r="F366" s="55" t="s">
        <v>20</v>
      </c>
      <c r="G366" s="55" t="s">
        <v>946</v>
      </c>
      <c r="H366" s="55" t="s">
        <v>947</v>
      </c>
      <c r="I366" s="56" t="s">
        <v>22</v>
      </c>
      <c r="J366" s="55" t="s">
        <v>5430</v>
      </c>
      <c r="K366" s="55" t="s">
        <v>6107</v>
      </c>
    </row>
    <row r="367" spans="1:11">
      <c r="A367" s="56" t="str">
        <f>IF(OR(F367="ABIE",MID(F367,1,2)="AS"),"",INDEX(core_japan!C:C,MATCH(K367,core_japan!Q:Q,0),1))</f>
        <v/>
      </c>
      <c r="B367" s="55">
        <v>366</v>
      </c>
      <c r="C367" s="55" t="str">
        <f t="shared" si="5"/>
        <v/>
      </c>
      <c r="D367" s="56" t="str">
        <f>IF(LEN(K367)&gt;0,INDEX(core_japan!L:L,MATCH(sme_syntax_binding!K367,core_japan!Q:Q,0),1),"")</f>
        <v/>
      </c>
      <c r="E367" s="55" t="s">
        <v>948</v>
      </c>
      <c r="F367" s="55" t="s">
        <v>23</v>
      </c>
      <c r="G367" s="55" t="s">
        <v>334</v>
      </c>
      <c r="H367" s="55" t="s">
        <v>949</v>
      </c>
      <c r="I367" s="56" t="s">
        <v>3</v>
      </c>
      <c r="J367" s="55" t="s">
        <v>5431</v>
      </c>
    </row>
    <row r="368" spans="1:11">
      <c r="A368" s="56" t="str">
        <f>IF(OR(F368="ABIE",MID(F368,1,2)="AS"),"",INDEX(core_japan!C:C,MATCH(K368,core_japan!Q:Q,0),1))</f>
        <v>JBT-252</v>
      </c>
      <c r="B368" s="55">
        <v>367</v>
      </c>
      <c r="C368" s="55" t="str">
        <f t="shared" si="5"/>
        <v>明細文書</v>
      </c>
      <c r="D368" s="56" t="str">
        <f>IF(LEN(K368)&gt;0,INDEX(core_japan!L:L,MATCH(sme_syntax_binding!K368,core_japan!Q:Q,0),1),"")</f>
        <v>IID205</v>
      </c>
      <c r="E368" s="55" t="s">
        <v>335</v>
      </c>
      <c r="F368" s="55" t="s">
        <v>12</v>
      </c>
      <c r="G368" s="55" t="s">
        <v>950</v>
      </c>
      <c r="H368" s="55" t="s">
        <v>5432</v>
      </c>
      <c r="I368" s="56" t="s">
        <v>22</v>
      </c>
      <c r="J368" s="55" t="s">
        <v>5433</v>
      </c>
      <c r="K368" s="55" t="s">
        <v>6108</v>
      </c>
    </row>
    <row r="369" spans="1:11">
      <c r="A369" s="56" t="str">
        <f>IF(OR(F369="ABIE",MID(F369,1,2)="AS"),"",INDEX(core_japan!C:C,MATCH(K369,core_japan!Q:Q,0),1))</f>
        <v>JBT-253</v>
      </c>
      <c r="B369" s="55">
        <v>368</v>
      </c>
      <c r="C369" s="55" t="str">
        <f t="shared" si="5"/>
        <v>明細文書</v>
      </c>
      <c r="D369" s="56" t="str">
        <f>IF(LEN(K369)&gt;0,INDEX(core_japan!L:L,MATCH(sme_syntax_binding!K369,core_japan!Q:Q,0),1),"")</f>
        <v>IID206</v>
      </c>
      <c r="E369" s="55" t="s">
        <v>337</v>
      </c>
      <c r="F369" s="55" t="s">
        <v>12</v>
      </c>
      <c r="G369" s="55" t="s">
        <v>952</v>
      </c>
      <c r="H369" s="55" t="s">
        <v>5434</v>
      </c>
      <c r="I369" s="56" t="s">
        <v>22</v>
      </c>
      <c r="J369" s="55" t="s">
        <v>5119</v>
      </c>
      <c r="K369" s="55" t="s">
        <v>6109</v>
      </c>
    </row>
    <row r="370" spans="1:11">
      <c r="A370" s="56" t="str">
        <f>IF(OR(F370="ABIE",MID(F370,1,2)="AS"),"",INDEX(core_japan!C:C,MATCH(K370,core_japan!Q:Q,0),1))</f>
        <v/>
      </c>
      <c r="B370" s="55">
        <v>369</v>
      </c>
      <c r="C370" s="55" t="str">
        <f t="shared" si="5"/>
        <v>明細文書</v>
      </c>
      <c r="D370" s="56" t="str">
        <f>IF(LEN(K370)&gt;0,INDEX(core_japan!L:L,MATCH(sme_syntax_binding!K370,core_japan!Q:Q,0),1),"")</f>
        <v>ICL47</v>
      </c>
      <c r="E370" s="55" t="s">
        <v>338</v>
      </c>
      <c r="F370" s="55" t="s">
        <v>20</v>
      </c>
      <c r="G370" s="55" t="s">
        <v>5435</v>
      </c>
      <c r="H370" s="55" t="s">
        <v>5436</v>
      </c>
      <c r="I370" s="56" t="s">
        <v>71</v>
      </c>
      <c r="J370" s="55" t="s">
        <v>5122</v>
      </c>
      <c r="K370" s="55" t="s">
        <v>6110</v>
      </c>
    </row>
    <row r="371" spans="1:11">
      <c r="A371" s="56" t="str">
        <f>IF(OR(F371="ABIE",MID(F371,1,2)="AS"),"",INDEX(core_japan!C:C,MATCH(K371,core_japan!Q:Q,0),1))</f>
        <v/>
      </c>
      <c r="B371" s="55">
        <v>370</v>
      </c>
      <c r="C371" s="55" t="str">
        <f t="shared" si="5"/>
        <v/>
      </c>
      <c r="D371" s="56" t="str">
        <f>IF(LEN(K371)&gt;0,INDEX(core_japan!L:L,MATCH(sme_syntax_binding!K371,core_japan!Q:Q,0),1),"")</f>
        <v/>
      </c>
      <c r="E371" s="55" t="s">
        <v>72</v>
      </c>
      <c r="F371" s="55" t="s">
        <v>23</v>
      </c>
      <c r="G371" s="55" t="s">
        <v>5437</v>
      </c>
      <c r="H371" s="55" t="s">
        <v>5438</v>
      </c>
      <c r="I371" s="56" t="s">
        <v>74</v>
      </c>
      <c r="J371" s="55" t="s">
        <v>5123</v>
      </c>
    </row>
    <row r="372" spans="1:11">
      <c r="A372" s="56" t="str">
        <f>IF(OR(F372="ABIE",MID(F372,1,2)="AS"),"",INDEX(core_japan!C:C,MATCH(K372,core_japan!Q:Q,0),1))</f>
        <v>JBT-254</v>
      </c>
      <c r="B372" s="55">
        <v>371</v>
      </c>
      <c r="C372" s="55" t="str">
        <f t="shared" si="5"/>
        <v>明細文書</v>
      </c>
      <c r="D372" s="56" t="str">
        <f>IF(LEN(K372)&gt;0,INDEX(core_japan!L:L,MATCH(sme_syntax_binding!K372,core_japan!Q:Q,0),1),"")</f>
        <v>IID207</v>
      </c>
      <c r="E372" s="55" t="s">
        <v>75</v>
      </c>
      <c r="F372" s="55" t="s">
        <v>12</v>
      </c>
      <c r="G372" s="55" t="s">
        <v>5439</v>
      </c>
      <c r="H372" s="55" t="s">
        <v>5440</v>
      </c>
      <c r="I372" s="56" t="s">
        <v>17</v>
      </c>
      <c r="J372" s="55" t="s">
        <v>5124</v>
      </c>
      <c r="K372" s="55" t="s">
        <v>6111</v>
      </c>
    </row>
    <row r="373" spans="1:11">
      <c r="A373" s="56" t="str">
        <f>IF(OR(F373="ABIE",MID(F373,1,2)="AS"),"",INDEX(core_japan!C:C,MATCH(K373,core_japan!Q:Q,0),1))</f>
        <v>JBT-255</v>
      </c>
      <c r="B373" s="55">
        <v>372</v>
      </c>
      <c r="C373" s="55" t="str">
        <f t="shared" si="5"/>
        <v>明細文書</v>
      </c>
      <c r="D373" s="56" t="str">
        <f>IF(LEN(K373)&gt;0,INDEX(core_japan!L:L,MATCH(sme_syntax_binding!K373,core_japan!Q:Q,0),1),"")</f>
        <v>IID208</v>
      </c>
      <c r="E373" s="55" t="s">
        <v>76</v>
      </c>
      <c r="F373" s="55" t="s">
        <v>12</v>
      </c>
      <c r="G373" s="55" t="s">
        <v>5441</v>
      </c>
      <c r="H373" s="55" t="s">
        <v>5442</v>
      </c>
      <c r="I373" s="56" t="s">
        <v>17</v>
      </c>
      <c r="J373" s="55" t="s">
        <v>5125</v>
      </c>
      <c r="K373" s="55" t="s">
        <v>6112</v>
      </c>
    </row>
    <row r="374" spans="1:11">
      <c r="A374" s="56" t="str">
        <f>IF(OR(F374="ABIE",MID(F374,1,2)="AS"),"",INDEX(core_japan!C:C,MATCH(K374,core_japan!Q:Q,0),1))</f>
        <v>JBT-256</v>
      </c>
      <c r="B374" s="55">
        <v>373</v>
      </c>
      <c r="C374" s="55" t="str">
        <f t="shared" si="5"/>
        <v>明細文書</v>
      </c>
      <c r="D374" s="56" t="str">
        <f>IF(LEN(K374)&gt;0,INDEX(core_japan!L:L,MATCH(sme_syntax_binding!K374,core_japan!Q:Q,0),1),"")</f>
        <v>IID209</v>
      </c>
      <c r="E374" s="55" t="s">
        <v>77</v>
      </c>
      <c r="F374" s="55" t="s">
        <v>12</v>
      </c>
      <c r="G374" s="55" t="s">
        <v>5443</v>
      </c>
      <c r="H374" s="55" t="s">
        <v>5444</v>
      </c>
      <c r="I374" s="56" t="s">
        <v>17</v>
      </c>
      <c r="J374" s="55" t="s">
        <v>5101</v>
      </c>
      <c r="K374" s="55" t="s">
        <v>6113</v>
      </c>
    </row>
    <row r="375" spans="1:11">
      <c r="A375" s="56" t="str">
        <f>IF(OR(F375="ABIE",MID(F375,1,2)="AS"),"",INDEX(core_japan!C:C,MATCH(K375,core_japan!Q:Q,0),1))</f>
        <v/>
      </c>
      <c r="B375" s="55">
        <v>374</v>
      </c>
      <c r="C375" s="55" t="str">
        <f t="shared" si="5"/>
        <v>明細文書</v>
      </c>
      <c r="D375" s="56" t="str">
        <f>IF(LEN(K375)&gt;0,INDEX(core_japan!L:L,MATCH(sme_syntax_binding!K375,core_japan!Q:Q,0),1),"")</f>
        <v>ICL48</v>
      </c>
      <c r="E375" s="55" t="s">
        <v>343</v>
      </c>
      <c r="F375" s="55" t="s">
        <v>20</v>
      </c>
      <c r="G375" s="55" t="s">
        <v>5445</v>
      </c>
      <c r="H375" s="55" t="s">
        <v>5446</v>
      </c>
      <c r="I375" s="56" t="s">
        <v>17</v>
      </c>
      <c r="J375" s="55" t="s">
        <v>5126</v>
      </c>
      <c r="K375" s="55" t="s">
        <v>6114</v>
      </c>
    </row>
    <row r="376" spans="1:11">
      <c r="A376" s="56" t="str">
        <f>IF(OR(F376="ABIE",MID(F376,1,2)="AS"),"",INDEX(core_japan!C:C,MATCH(K376,core_japan!Q:Q,0),1))</f>
        <v/>
      </c>
      <c r="B376" s="55">
        <v>375</v>
      </c>
      <c r="C376" s="55" t="str">
        <f t="shared" si="5"/>
        <v/>
      </c>
      <c r="D376" s="56" t="str">
        <f>IF(LEN(K376)&gt;0,INDEX(core_japan!L:L,MATCH(sme_syntax_binding!K376,core_japan!Q:Q,0),1),"")</f>
        <v/>
      </c>
      <c r="E376" s="55" t="s">
        <v>416</v>
      </c>
      <c r="F376" s="55" t="s">
        <v>23</v>
      </c>
      <c r="G376" s="55" t="s">
        <v>1369</v>
      </c>
      <c r="H376" s="55" t="s">
        <v>1370</v>
      </c>
      <c r="I376" s="56" t="s">
        <v>74</v>
      </c>
      <c r="J376" s="55" t="s">
        <v>5128</v>
      </c>
    </row>
    <row r="377" spans="1:11">
      <c r="A377" s="56" t="str">
        <f>IF(OR(F377="ABIE",MID(F377,1,2)="AS"),"",INDEX(core_japan!C:C,MATCH(K377,core_japan!Q:Q,0),1))</f>
        <v>JBT-257</v>
      </c>
      <c r="B377" s="55">
        <v>376</v>
      </c>
      <c r="C377" s="55" t="str">
        <f t="shared" si="5"/>
        <v>明細文書</v>
      </c>
      <c r="D377" s="56" t="str">
        <f>IF(LEN(K377)&gt;0,INDEX(core_japan!L:L,MATCH(sme_syntax_binding!K377,core_japan!Q:Q,0),1),"")</f>
        <v>IID210</v>
      </c>
      <c r="E377" s="55" t="s">
        <v>80</v>
      </c>
      <c r="F377" s="55" t="s">
        <v>12</v>
      </c>
      <c r="G377" s="55" t="s">
        <v>1371</v>
      </c>
      <c r="H377" s="55" t="s">
        <v>1372</v>
      </c>
      <c r="I377" s="56" t="s">
        <v>22</v>
      </c>
      <c r="J377" s="55" t="s">
        <v>5130</v>
      </c>
      <c r="K377" s="55" t="s">
        <v>6115</v>
      </c>
    </row>
    <row r="378" spans="1:11">
      <c r="A378" s="56" t="str">
        <f>IF(OR(F378="ABIE",MID(F378,1,2)="AS"),"",INDEX(core_japan!C:C,MATCH(K378,core_japan!Q:Q,0),1))</f>
        <v>JBT-258</v>
      </c>
      <c r="B378" s="55">
        <v>377</v>
      </c>
      <c r="C378" s="55" t="str">
        <f t="shared" si="5"/>
        <v>明細文書</v>
      </c>
      <c r="D378" s="56" t="str">
        <f>IF(LEN(K378)&gt;0,INDEX(core_japan!L:L,MATCH(sme_syntax_binding!K378,core_japan!Q:Q,0),1),"")</f>
        <v>IID211</v>
      </c>
      <c r="E378" s="55" t="s">
        <v>82</v>
      </c>
      <c r="F378" s="55" t="s">
        <v>12</v>
      </c>
      <c r="G378" s="55" t="s">
        <v>1373</v>
      </c>
      <c r="H378" s="55" t="s">
        <v>1374</v>
      </c>
      <c r="I378" s="56" t="s">
        <v>17</v>
      </c>
      <c r="J378" s="55" t="s">
        <v>5105</v>
      </c>
      <c r="K378" s="55" t="s">
        <v>6116</v>
      </c>
    </row>
    <row r="379" spans="1:11">
      <c r="A379" s="56" t="str">
        <f>IF(OR(F379="ABIE",MID(F379,1,2)="AS"),"",INDEX(core_japan!C:C,MATCH(K379,core_japan!Q:Q,0),1))</f>
        <v>JBT-259</v>
      </c>
      <c r="B379" s="55">
        <v>378</v>
      </c>
      <c r="C379" s="55" t="str">
        <f t="shared" si="5"/>
        <v>明細文書</v>
      </c>
      <c r="D379" s="56" t="str">
        <f>IF(LEN(K379)&gt;0,INDEX(core_japan!L:L,MATCH(sme_syntax_binding!K379,core_japan!Q:Q,0),1),"")</f>
        <v>IID212</v>
      </c>
      <c r="E379" s="55" t="s">
        <v>85</v>
      </c>
      <c r="F379" s="55" t="s">
        <v>12</v>
      </c>
      <c r="G379" s="55" t="s">
        <v>1375</v>
      </c>
      <c r="H379" s="55" t="s">
        <v>1376</v>
      </c>
      <c r="I379" s="56" t="s">
        <v>17</v>
      </c>
      <c r="J379" s="55" t="s">
        <v>5136</v>
      </c>
      <c r="K379" s="55" t="s">
        <v>6117</v>
      </c>
    </row>
    <row r="380" spans="1:11">
      <c r="A380" s="56" t="str">
        <f>IF(OR(F380="ABIE",MID(F380,1,2)="AS"),"",INDEX(core_japan!C:C,MATCH(K380,core_japan!Q:Q,0),1))</f>
        <v>JBT-260</v>
      </c>
      <c r="B380" s="55">
        <v>379</v>
      </c>
      <c r="C380" s="55" t="str">
        <f t="shared" si="5"/>
        <v>明細文書</v>
      </c>
      <c r="D380" s="56" t="str">
        <f>IF(LEN(K380)&gt;0,INDEX(core_japan!L:L,MATCH(sme_syntax_binding!K380,core_japan!Q:Q,0),1),"")</f>
        <v>IID213</v>
      </c>
      <c r="E380" s="55" t="s">
        <v>89</v>
      </c>
      <c r="F380" s="55" t="s">
        <v>12</v>
      </c>
      <c r="G380" s="55" t="s">
        <v>1377</v>
      </c>
      <c r="H380" s="55" t="s">
        <v>1378</v>
      </c>
      <c r="I380" s="56" t="s">
        <v>22</v>
      </c>
      <c r="J380" s="55" t="s">
        <v>5111</v>
      </c>
      <c r="K380" s="55" t="s">
        <v>6118</v>
      </c>
    </row>
    <row r="381" spans="1:11">
      <c r="A381" s="56">
        <f>IF(OR(F381="ABIE",MID(F381,1,2)="AS"),"",INDEX(core_japan!C:C,MATCH(K381,core_japan!Q:Q,0),1))</f>
        <v>0</v>
      </c>
      <c r="B381" s="55">
        <v>380</v>
      </c>
      <c r="C381" s="55" t="str">
        <f t="shared" si="5"/>
        <v>明細文書</v>
      </c>
      <c r="D381" s="56" t="str">
        <f>IF(LEN(K381)&gt;0,INDEX(core_japan!L:L,MATCH(sme_syntax_binding!K381,core_japan!Q:Q,0),1),"")</f>
        <v>IID214</v>
      </c>
      <c r="E381" s="55" t="s">
        <v>96</v>
      </c>
      <c r="F381" s="55" t="s">
        <v>12</v>
      </c>
      <c r="G381" s="55" t="s">
        <v>1379</v>
      </c>
      <c r="H381" s="55" t="s">
        <v>1380</v>
      </c>
      <c r="I381" s="56" t="s">
        <v>22</v>
      </c>
      <c r="J381" s="55" t="s">
        <v>5121</v>
      </c>
      <c r="K381" s="55" t="s">
        <v>6119</v>
      </c>
    </row>
    <row r="382" spans="1:11">
      <c r="A382" s="56" t="str">
        <f>IF(OR(F382="ABIE",MID(F382,1,2)="AS"),"",INDEX(core_japan!C:C,MATCH(K382,core_japan!Q:Q,0),1))</f>
        <v/>
      </c>
      <c r="B382" s="55">
        <v>381</v>
      </c>
      <c r="C382" s="55" t="str">
        <f t="shared" si="5"/>
        <v>明細文書</v>
      </c>
      <c r="D382" s="56">
        <f>IF(LEN(K382)&gt;0,INDEX(core_japan!L:L,MATCH(sme_syntax_binding!K382,core_japan!Q:Q,0),1),"")</f>
        <v>0</v>
      </c>
      <c r="E382" s="55" t="s">
        <v>344</v>
      </c>
      <c r="F382" s="55" t="s">
        <v>20</v>
      </c>
      <c r="G382" s="55" t="s">
        <v>5447</v>
      </c>
      <c r="H382" s="55" t="s">
        <v>5448</v>
      </c>
      <c r="I382" s="56" t="s">
        <v>17</v>
      </c>
      <c r="J382" s="55" t="s">
        <v>5449</v>
      </c>
      <c r="K382" s="55" t="s">
        <v>6120</v>
      </c>
    </row>
    <row r="383" spans="1:11">
      <c r="A383" s="56" t="str">
        <f>IF(OR(F383="ABIE",MID(F383,1,2)="AS"),"",INDEX(core_japan!C:C,MATCH(K383,core_japan!Q:Q,0),1))</f>
        <v/>
      </c>
      <c r="B383" s="55">
        <v>382</v>
      </c>
      <c r="C383" s="55" t="str">
        <f t="shared" si="5"/>
        <v/>
      </c>
      <c r="D383" s="56" t="str">
        <f>IF(LEN(K383)&gt;0,INDEX(core_japan!L:L,MATCH(sme_syntax_binding!K383,core_japan!Q:Q,0),1),"")</f>
        <v/>
      </c>
      <c r="E383" s="55" t="s">
        <v>955</v>
      </c>
      <c r="F383" s="55" t="s">
        <v>23</v>
      </c>
      <c r="G383" s="55" t="s">
        <v>5450</v>
      </c>
      <c r="H383" s="55" t="s">
        <v>5451</v>
      </c>
      <c r="I383" s="56" t="s">
        <v>3</v>
      </c>
      <c r="J383" s="55" t="s">
        <v>5452</v>
      </c>
    </row>
    <row r="384" spans="1:11">
      <c r="A384" s="56" t="str">
        <f>IF(OR(F384="ABIE",MID(F384,1,2)="AS"),"",INDEX(core_japan!C:C,MATCH(K384,core_japan!Q:Q,0),1))</f>
        <v/>
      </c>
      <c r="B384" s="55">
        <v>383</v>
      </c>
      <c r="C384" s="55" t="str">
        <f t="shared" si="5"/>
        <v>明細文書</v>
      </c>
      <c r="D384" s="56" t="str">
        <f>IF(LEN(K384)&gt;0,INDEX(core_japan!L:L,MATCH(sme_syntax_binding!K384,core_japan!Q:Q,0),1),"")</f>
        <v>ICL49</v>
      </c>
      <c r="E384" s="55" t="s">
        <v>349</v>
      </c>
      <c r="F384" s="55" t="s">
        <v>20</v>
      </c>
      <c r="G384" s="55" t="s">
        <v>5453</v>
      </c>
      <c r="H384" s="55" t="s">
        <v>5454</v>
      </c>
      <c r="I384" s="56" t="s">
        <v>17</v>
      </c>
      <c r="J384" s="55" t="s">
        <v>5455</v>
      </c>
      <c r="K384" s="55" t="s">
        <v>6121</v>
      </c>
    </row>
    <row r="385" spans="1:11">
      <c r="A385" s="56" t="str">
        <f>IF(OR(F385="ABIE",MID(F385,1,2)="AS"),"",INDEX(core_japan!C:C,MATCH(K385,core_japan!Q:Q,0),1))</f>
        <v/>
      </c>
      <c r="B385" s="55">
        <v>384</v>
      </c>
      <c r="C385" s="55" t="str">
        <f t="shared" si="5"/>
        <v/>
      </c>
      <c r="D385" s="56" t="str">
        <f>IF(LEN(K385)&gt;0,INDEX(core_japan!L:L,MATCH(sme_syntax_binding!K385,core_japan!Q:Q,0),1),"")</f>
        <v/>
      </c>
      <c r="E385" s="55" t="s">
        <v>416</v>
      </c>
      <c r="F385" s="55" t="s">
        <v>23</v>
      </c>
      <c r="G385" s="55" t="s">
        <v>5456</v>
      </c>
      <c r="H385" s="55" t="s">
        <v>5457</v>
      </c>
      <c r="I385" s="56" t="s">
        <v>3</v>
      </c>
      <c r="J385" s="55" t="s">
        <v>5128</v>
      </c>
    </row>
    <row r="386" spans="1:11">
      <c r="A386" s="56" t="str">
        <f>IF(OR(F386="ABIE",MID(F386,1,2)="AS"),"",INDEX(core_japan!C:C,MATCH(K386,core_japan!Q:Q,0),1))</f>
        <v>JBT-261</v>
      </c>
      <c r="B386" s="55">
        <v>385</v>
      </c>
      <c r="C386" s="55" t="str">
        <f t="shared" si="5"/>
        <v>明細文書</v>
      </c>
      <c r="D386" s="56" t="str">
        <f>IF(LEN(K386)&gt;0,INDEX(core_japan!L:L,MATCH(sme_syntax_binding!K386,core_japan!Q:Q,0),1),"")</f>
        <v>IID215</v>
      </c>
      <c r="E386" s="55" t="s">
        <v>80</v>
      </c>
      <c r="F386" s="55" t="s">
        <v>12</v>
      </c>
      <c r="G386" s="55" t="s">
        <v>5458</v>
      </c>
      <c r="H386" s="55" t="s">
        <v>5459</v>
      </c>
      <c r="I386" s="56" t="s">
        <v>17</v>
      </c>
      <c r="J386" s="55" t="s">
        <v>5130</v>
      </c>
      <c r="K386" s="55" t="s">
        <v>6122</v>
      </c>
    </row>
    <row r="387" spans="1:11">
      <c r="A387" s="56" t="str">
        <f>IF(OR(F387="ABIE",MID(F387,1,2)="AS"),"",INDEX(core_japan!C:C,MATCH(K387,core_japan!Q:Q,0),1))</f>
        <v>JBT-262</v>
      </c>
      <c r="B387" s="55">
        <v>386</v>
      </c>
      <c r="C387" s="55" t="str">
        <f t="shared" ref="C387:C450" si="6">IF(ISNUMBER(SEARCH("Subordinate",K387)),"明細行",IF(ISNUMBER(SEARCH("LineItem",K387)),"明細文書",IF("ABIE"=F387,"","ヘッダ")))</f>
        <v>明細文書</v>
      </c>
      <c r="D387" s="56" t="str">
        <f>IF(LEN(K387)&gt;0,INDEX(core_japan!L:L,MATCH(sme_syntax_binding!K387,core_japan!Q:Q,0),1),"")</f>
        <v>IID216</v>
      </c>
      <c r="E387" s="55" t="s">
        <v>85</v>
      </c>
      <c r="F387" s="55" t="s">
        <v>12</v>
      </c>
      <c r="G387" s="55" t="s">
        <v>5460</v>
      </c>
      <c r="H387" s="55" t="s">
        <v>5461</v>
      </c>
      <c r="I387" s="56" t="s">
        <v>17</v>
      </c>
      <c r="J387" s="55" t="s">
        <v>5136</v>
      </c>
      <c r="K387" s="55" t="s">
        <v>6123</v>
      </c>
    </row>
    <row r="388" spans="1:11">
      <c r="A388" s="56" t="str">
        <f>IF(OR(F388="ABIE",MID(F388,1,2)="AS"),"",INDEX(core_japan!C:C,MATCH(K388,core_japan!Q:Q,0),1))</f>
        <v/>
      </c>
      <c r="B388" s="55">
        <v>387</v>
      </c>
      <c r="C388" s="55" t="str">
        <f t="shared" si="6"/>
        <v>明細文書</v>
      </c>
      <c r="D388" s="56" t="str">
        <f>IF(LEN(K388)&gt;0,INDEX(core_japan!L:L,MATCH(sme_syntax_binding!K388,core_japan!Q:Q,0),1),"")</f>
        <v>ICL50</v>
      </c>
      <c r="E388" s="55" t="s">
        <v>351</v>
      </c>
      <c r="F388" s="55" t="s">
        <v>20</v>
      </c>
      <c r="G388" s="55" t="s">
        <v>5462</v>
      </c>
      <c r="H388" s="55" t="s">
        <v>5463</v>
      </c>
      <c r="I388" s="56" t="s">
        <v>17</v>
      </c>
      <c r="J388" s="55" t="s">
        <v>5464</v>
      </c>
      <c r="K388" s="55" t="s">
        <v>6124</v>
      </c>
    </row>
    <row r="389" spans="1:11">
      <c r="A389" s="56" t="str">
        <f>IF(OR(F389="ABIE",MID(F389,1,2)="AS"),"",INDEX(core_japan!C:C,MATCH(K389,core_japan!Q:Q,0),1))</f>
        <v/>
      </c>
      <c r="B389" s="55">
        <v>388</v>
      </c>
      <c r="C389" s="55" t="str">
        <f t="shared" si="6"/>
        <v/>
      </c>
      <c r="D389" s="56" t="str">
        <f>IF(LEN(K389)&gt;0,INDEX(core_japan!L:L,MATCH(sme_syntax_binding!K389,core_japan!Q:Q,0),1),"")</f>
        <v/>
      </c>
      <c r="E389" s="55" t="s">
        <v>416</v>
      </c>
      <c r="F389" s="55" t="s">
        <v>23</v>
      </c>
      <c r="G389" s="55" t="s">
        <v>5465</v>
      </c>
      <c r="H389" s="55" t="s">
        <v>5466</v>
      </c>
      <c r="I389" s="56" t="s">
        <v>3</v>
      </c>
      <c r="J389" s="55" t="s">
        <v>5128</v>
      </c>
    </row>
    <row r="390" spans="1:11">
      <c r="A390" s="56" t="str">
        <f>IF(OR(F390="ABIE",MID(F390,1,2)="AS"),"",INDEX(core_japan!C:C,MATCH(K390,core_japan!Q:Q,0),1))</f>
        <v>JBT-263</v>
      </c>
      <c r="B390" s="55">
        <v>389</v>
      </c>
      <c r="C390" s="55" t="str">
        <f t="shared" si="6"/>
        <v>明細文書</v>
      </c>
      <c r="D390" s="56" t="str">
        <f>IF(LEN(K390)&gt;0,INDEX(core_japan!L:L,MATCH(sme_syntax_binding!K390,core_japan!Q:Q,0),1),"")</f>
        <v>IID217</v>
      </c>
      <c r="E390" s="55" t="s">
        <v>80</v>
      </c>
      <c r="F390" s="55" t="s">
        <v>12</v>
      </c>
      <c r="G390" s="55" t="s">
        <v>5467</v>
      </c>
      <c r="H390" s="55" t="s">
        <v>5468</v>
      </c>
      <c r="I390" s="56" t="s">
        <v>17</v>
      </c>
      <c r="J390" s="55" t="s">
        <v>5130</v>
      </c>
      <c r="K390" s="55" t="s">
        <v>6125</v>
      </c>
    </row>
    <row r="391" spans="1:11">
      <c r="A391" s="56" t="str">
        <f>IF(OR(F391="ABIE",MID(F391,1,2)="AS"),"",INDEX(core_japan!C:C,MATCH(K391,core_japan!Q:Q,0),1))</f>
        <v>JBT-264</v>
      </c>
      <c r="B391" s="55">
        <v>390</v>
      </c>
      <c r="C391" s="55" t="str">
        <f t="shared" si="6"/>
        <v>明細文書</v>
      </c>
      <c r="D391" s="56" t="str">
        <f>IF(LEN(K391)&gt;0,INDEX(core_japan!L:L,MATCH(sme_syntax_binding!K391,core_japan!Q:Q,0),1),"")</f>
        <v>IID218</v>
      </c>
      <c r="E391" s="55" t="s">
        <v>85</v>
      </c>
      <c r="F391" s="55" t="s">
        <v>12</v>
      </c>
      <c r="G391" s="55" t="s">
        <v>5469</v>
      </c>
      <c r="H391" s="55" t="s">
        <v>5470</v>
      </c>
      <c r="I391" s="56" t="s">
        <v>17</v>
      </c>
      <c r="J391" s="55" t="s">
        <v>5136</v>
      </c>
      <c r="K391" s="55" t="s">
        <v>6126</v>
      </c>
    </row>
    <row r="392" spans="1:11">
      <c r="A392" s="56" t="str">
        <f>IF(OR(F392="ABIE",MID(F392,1,2)="AS"),"",INDEX(core_japan!C:C,MATCH(K392,core_japan!Q:Q,0),1))</f>
        <v/>
      </c>
      <c r="B392" s="55">
        <v>391</v>
      </c>
      <c r="C392" s="55" t="str">
        <f t="shared" si="6"/>
        <v>明細文書</v>
      </c>
      <c r="D392" s="56" t="str">
        <f>IF(LEN(K392)&gt;0,INDEX(core_japan!L:L,MATCH(sme_syntax_binding!K392,core_japan!Q:Q,0),1),"")</f>
        <v>ICL51</v>
      </c>
      <c r="E392" s="55" t="s">
        <v>966</v>
      </c>
      <c r="F392" s="55" t="s">
        <v>20</v>
      </c>
      <c r="G392" s="55" t="s">
        <v>5471</v>
      </c>
      <c r="H392" s="55" t="s">
        <v>5472</v>
      </c>
      <c r="I392" s="56" t="s">
        <v>17</v>
      </c>
      <c r="J392" s="55" t="s">
        <v>5473</v>
      </c>
      <c r="K392" s="55" t="s">
        <v>6127</v>
      </c>
    </row>
    <row r="393" spans="1:11">
      <c r="A393" s="56" t="str">
        <f>IF(OR(F393="ABIE",MID(F393,1,2)="AS"),"",INDEX(core_japan!C:C,MATCH(K393,core_japan!Q:Q,0),1))</f>
        <v/>
      </c>
      <c r="B393" s="55">
        <v>392</v>
      </c>
      <c r="C393" s="55" t="str">
        <f t="shared" si="6"/>
        <v/>
      </c>
      <c r="D393" s="56" t="str">
        <f>IF(LEN(K393)&gt;0,INDEX(core_japan!L:L,MATCH(sme_syntax_binding!K393,core_japan!Q:Q,0),1),"")</f>
        <v/>
      </c>
      <c r="E393" s="55" t="s">
        <v>416</v>
      </c>
      <c r="F393" s="55" t="s">
        <v>23</v>
      </c>
      <c r="G393" s="55" t="s">
        <v>5474</v>
      </c>
      <c r="H393" s="55" t="s">
        <v>5475</v>
      </c>
      <c r="I393" s="56" t="s">
        <v>3</v>
      </c>
      <c r="J393" s="55" t="s">
        <v>5128</v>
      </c>
    </row>
    <row r="394" spans="1:11">
      <c r="A394" s="56" t="str">
        <f>IF(OR(F394="ABIE",MID(F394,1,2)="AS"),"",INDEX(core_japan!C:C,MATCH(K394,core_japan!Q:Q,0),1))</f>
        <v>JBT-265</v>
      </c>
      <c r="B394" s="55">
        <v>393</v>
      </c>
      <c r="C394" s="55" t="str">
        <f t="shared" si="6"/>
        <v>明細文書</v>
      </c>
      <c r="D394" s="56" t="str">
        <f>IF(LEN(K394)&gt;0,INDEX(core_japan!L:L,MATCH(sme_syntax_binding!K394,core_japan!Q:Q,0),1),"")</f>
        <v>IID219</v>
      </c>
      <c r="E394" s="55" t="s">
        <v>80</v>
      </c>
      <c r="F394" s="55" t="s">
        <v>12</v>
      </c>
      <c r="G394" s="55" t="s">
        <v>5476</v>
      </c>
      <c r="H394" s="55" t="s">
        <v>5477</v>
      </c>
      <c r="I394" s="56" t="s">
        <v>17</v>
      </c>
      <c r="J394" s="55" t="s">
        <v>5130</v>
      </c>
      <c r="K394" s="55" t="s">
        <v>6128</v>
      </c>
    </row>
    <row r="395" spans="1:11">
      <c r="A395" s="56" t="str">
        <f>IF(OR(F395="ABIE",MID(F395,1,2)="AS"),"",INDEX(core_japan!C:C,MATCH(K395,core_japan!Q:Q,0),1))</f>
        <v>JBT-266</v>
      </c>
      <c r="B395" s="55">
        <v>394</v>
      </c>
      <c r="C395" s="55" t="str">
        <f t="shared" si="6"/>
        <v>明細文書</v>
      </c>
      <c r="D395" s="56" t="str">
        <f>IF(LEN(K395)&gt;0,INDEX(core_japan!L:L,MATCH(sme_syntax_binding!K395,core_japan!Q:Q,0),1),"")</f>
        <v>IID220</v>
      </c>
      <c r="E395" s="55" t="s">
        <v>85</v>
      </c>
      <c r="F395" s="55" t="s">
        <v>12</v>
      </c>
      <c r="G395" s="55" t="s">
        <v>5478</v>
      </c>
      <c r="H395" s="55" t="s">
        <v>1393</v>
      </c>
      <c r="I395" s="56" t="s">
        <v>17</v>
      </c>
      <c r="J395" s="55" t="s">
        <v>5136</v>
      </c>
      <c r="K395" s="55" t="s">
        <v>6129</v>
      </c>
    </row>
    <row r="396" spans="1:11">
      <c r="A396" s="56" t="str">
        <f>IF(OR(F396="ABIE",MID(F396,1,2)="AS"),"",INDEX(core_japan!C:C,MATCH(K396,core_japan!Q:Q,0),1))</f>
        <v/>
      </c>
      <c r="B396" s="55">
        <v>395</v>
      </c>
      <c r="C396" s="55" t="str">
        <f t="shared" si="6"/>
        <v>明細文書</v>
      </c>
      <c r="D396" s="56" t="e">
        <f>IF(LEN(K396)&gt;0,INDEX(core_japan!L:L,MATCH(sme_syntax_binding!K396,core_japan!Q:Q,0),1),"")</f>
        <v>#N/A</v>
      </c>
      <c r="E396" s="55" t="s">
        <v>354</v>
      </c>
      <c r="F396" s="55" t="s">
        <v>20</v>
      </c>
      <c r="G396" s="55" t="s">
        <v>5479</v>
      </c>
      <c r="H396" s="55" t="s">
        <v>5480</v>
      </c>
      <c r="I396" s="56" t="s">
        <v>17</v>
      </c>
      <c r="J396" s="55" t="s">
        <v>5481</v>
      </c>
      <c r="K396" s="55" t="s">
        <v>6130</v>
      </c>
    </row>
    <row r="397" spans="1:11">
      <c r="A397" s="56" t="str">
        <f>IF(OR(F397="ABIE",MID(F397,1,2)="AS"),"",INDEX(core_japan!C:C,MATCH(K397,core_japan!Q:Q,0),1))</f>
        <v/>
      </c>
      <c r="B397" s="55">
        <v>396</v>
      </c>
      <c r="C397" s="55" t="str">
        <f t="shared" si="6"/>
        <v/>
      </c>
      <c r="D397" s="56" t="str">
        <f>IF(LEN(K397)&gt;0,INDEX(core_japan!L:L,MATCH(sme_syntax_binding!K397,core_japan!Q:Q,0),1),"")</f>
        <v/>
      </c>
      <c r="E397" s="55" t="s">
        <v>973</v>
      </c>
      <c r="F397" s="55" t="s">
        <v>23</v>
      </c>
      <c r="G397" s="55" t="s">
        <v>5482</v>
      </c>
      <c r="H397" s="55" t="s">
        <v>5483</v>
      </c>
      <c r="I397" s="56" t="s">
        <v>3</v>
      </c>
      <c r="J397" s="55" t="s">
        <v>5484</v>
      </c>
    </row>
    <row r="398" spans="1:11">
      <c r="A398" s="56" t="str">
        <f>IF(OR(F398="ABIE",MID(F398,1,2)="AS"),"",INDEX(core_japan!C:C,MATCH(K398,core_japan!Q:Q,0),1))</f>
        <v/>
      </c>
      <c r="B398" s="55">
        <v>397</v>
      </c>
      <c r="C398" s="55" t="str">
        <f t="shared" si="6"/>
        <v>明細文書</v>
      </c>
      <c r="D398" s="56" t="str">
        <f>IF(LEN(K398)&gt;0,INDEX(core_japan!L:L,MATCH(sme_syntax_binding!K398,core_japan!Q:Q,0),1),"")</f>
        <v>ICL52</v>
      </c>
      <c r="E398" s="55" t="s">
        <v>975</v>
      </c>
      <c r="F398" s="55" t="s">
        <v>20</v>
      </c>
      <c r="G398" s="55" t="s">
        <v>5485</v>
      </c>
      <c r="H398" s="55" t="s">
        <v>5486</v>
      </c>
      <c r="I398" s="56" t="s">
        <v>17</v>
      </c>
      <c r="J398" s="55" t="s">
        <v>5487</v>
      </c>
      <c r="K398" s="55" t="s">
        <v>6131</v>
      </c>
    </row>
    <row r="399" spans="1:11">
      <c r="A399" s="56" t="str">
        <f>IF(OR(F399="ABIE",MID(F399,1,2)="AS"),"",INDEX(core_japan!C:C,MATCH(K399,core_japan!Q:Q,0),1))</f>
        <v/>
      </c>
      <c r="B399" s="55">
        <v>398</v>
      </c>
      <c r="C399" s="55" t="str">
        <f t="shared" si="6"/>
        <v/>
      </c>
      <c r="D399" s="56" t="str">
        <f>IF(LEN(K399)&gt;0,INDEX(core_japan!L:L,MATCH(sme_syntax_binding!K399,core_japan!Q:Q,0),1),"")</f>
        <v/>
      </c>
      <c r="E399" s="55" t="s">
        <v>120</v>
      </c>
      <c r="F399" s="55" t="s">
        <v>23</v>
      </c>
      <c r="G399" s="55" t="s">
        <v>977</v>
      </c>
      <c r="H399" s="55" t="s">
        <v>978</v>
      </c>
      <c r="I399" s="56" t="s">
        <v>3</v>
      </c>
      <c r="J399" s="55" t="s">
        <v>5154</v>
      </c>
    </row>
    <row r="400" spans="1:11">
      <c r="A400" s="56" t="str">
        <f>IF(OR(F400="ABIE",MID(F400,1,2)="AS"),"",INDEX(core_japan!C:C,MATCH(K400,core_japan!Q:Q,0),1))</f>
        <v>JBT-307</v>
      </c>
      <c r="B400" s="55">
        <v>399</v>
      </c>
      <c r="C400" s="55" t="str">
        <f t="shared" si="6"/>
        <v>明細文書</v>
      </c>
      <c r="D400" s="56" t="str">
        <f>IF(LEN(K400)&gt;0,INDEX(core_japan!L:L,MATCH(sme_syntax_binding!K400,core_japan!Q:Q,0),1),"")</f>
        <v>IID221</v>
      </c>
      <c r="E400" s="55" t="s">
        <v>123</v>
      </c>
      <c r="F400" s="55" t="s">
        <v>12</v>
      </c>
      <c r="G400" s="55" t="s">
        <v>5488</v>
      </c>
      <c r="H400" s="55" t="s">
        <v>5489</v>
      </c>
      <c r="I400" s="56" t="s">
        <v>17</v>
      </c>
      <c r="J400" s="55" t="s">
        <v>5101</v>
      </c>
      <c r="K400" s="55" t="s">
        <v>6132</v>
      </c>
    </row>
    <row r="401" spans="1:11">
      <c r="A401" s="56" t="str">
        <f>IF(OR(F401="ABIE",MID(F401,1,2)="AS"),"",INDEX(core_japan!C:C,MATCH(K401,core_japan!Q:Q,0),1))</f>
        <v>JBT-308</v>
      </c>
      <c r="B401" s="55">
        <v>400</v>
      </c>
      <c r="C401" s="55" t="str">
        <f t="shared" si="6"/>
        <v>明細文書</v>
      </c>
      <c r="D401" s="56" t="str">
        <f>IF(LEN(K401)&gt;0,INDEX(core_japan!L:L,MATCH(sme_syntax_binding!K401,core_japan!Q:Q,0),1),"")</f>
        <v>IID222</v>
      </c>
      <c r="E401" s="55" t="s">
        <v>126</v>
      </c>
      <c r="F401" s="55" t="s">
        <v>12</v>
      </c>
      <c r="G401" s="55" t="s">
        <v>5490</v>
      </c>
      <c r="H401" s="55" t="s">
        <v>5491</v>
      </c>
      <c r="I401" s="56" t="s">
        <v>17</v>
      </c>
      <c r="J401" s="55" t="s">
        <v>5159</v>
      </c>
      <c r="K401" s="55" t="s">
        <v>6133</v>
      </c>
    </row>
    <row r="402" spans="1:11">
      <c r="A402" s="56" t="str">
        <f>IF(OR(F402="ABIE",MID(F402,1,2)="AS"),"",INDEX(core_japan!C:C,MATCH(K402,core_japan!Q:Q,0),1))</f>
        <v>JBT-309</v>
      </c>
      <c r="B402" s="55">
        <v>401</v>
      </c>
      <c r="C402" s="55" t="str">
        <f t="shared" si="6"/>
        <v>明細文書</v>
      </c>
      <c r="D402" s="56" t="str">
        <f>IF(LEN(K402)&gt;0,INDEX(core_japan!L:L,MATCH(sme_syntax_binding!K402,core_japan!Q:Q,0),1),"")</f>
        <v>IID223</v>
      </c>
      <c r="E402" s="55" t="s">
        <v>129</v>
      </c>
      <c r="F402" s="55" t="s">
        <v>12</v>
      </c>
      <c r="G402" s="55" t="s">
        <v>983</v>
      </c>
      <c r="H402" s="55" t="s">
        <v>984</v>
      </c>
      <c r="I402" s="56" t="s">
        <v>17</v>
      </c>
      <c r="J402" s="55" t="s">
        <v>5109</v>
      </c>
      <c r="K402" s="55" t="s">
        <v>6134</v>
      </c>
    </row>
    <row r="403" spans="1:11">
      <c r="A403" s="56" t="str">
        <f>IF(OR(F403="ABIE",MID(F403,1,2)="AS"),"",INDEX(core_japan!C:C,MATCH(K403,core_japan!Q:Q,0),1))</f>
        <v/>
      </c>
      <c r="B403" s="55">
        <v>402</v>
      </c>
      <c r="C403" s="55" t="str">
        <f t="shared" si="6"/>
        <v>明細文書</v>
      </c>
      <c r="D403" s="56" t="str">
        <f>IF(LEN(K403)&gt;0,INDEX(core_japan!L:L,MATCH(sme_syntax_binding!K403,core_japan!Q:Q,0),1),"")</f>
        <v>ICL53</v>
      </c>
      <c r="E403" s="55" t="s">
        <v>151</v>
      </c>
      <c r="F403" s="55" t="s">
        <v>20</v>
      </c>
      <c r="G403" s="55" t="s">
        <v>985</v>
      </c>
      <c r="H403" s="55" t="s">
        <v>986</v>
      </c>
      <c r="I403" s="56" t="s">
        <v>17</v>
      </c>
      <c r="J403" s="55" t="s">
        <v>5179</v>
      </c>
      <c r="K403" s="55" t="s">
        <v>6135</v>
      </c>
    </row>
    <row r="404" spans="1:11">
      <c r="A404" s="56" t="str">
        <f>IF(OR(F404="ABIE",MID(F404,1,2)="AS"),"",INDEX(core_japan!C:C,MATCH(K404,core_japan!Q:Q,0),1))</f>
        <v/>
      </c>
      <c r="B404" s="55">
        <v>403</v>
      </c>
      <c r="C404" s="55" t="str">
        <f t="shared" si="6"/>
        <v/>
      </c>
      <c r="D404" s="56" t="str">
        <f>IF(LEN(K404)&gt;0,INDEX(core_japan!L:L,MATCH(sme_syntax_binding!K404,core_japan!Q:Q,0),1),"")</f>
        <v/>
      </c>
      <c r="E404" s="55" t="s">
        <v>167</v>
      </c>
      <c r="F404" s="55" t="s">
        <v>23</v>
      </c>
      <c r="G404" s="55" t="s">
        <v>987</v>
      </c>
      <c r="H404" s="55" t="s">
        <v>360</v>
      </c>
      <c r="I404" s="56" t="s">
        <v>3</v>
      </c>
      <c r="J404" s="55" t="s">
        <v>5180</v>
      </c>
    </row>
    <row r="405" spans="1:11">
      <c r="A405" s="56" t="str">
        <f>IF(OR(F405="ABIE",MID(F405,1,2)="AS"),"",INDEX(core_japan!C:C,MATCH(K405,core_japan!Q:Q,0),1))</f>
        <v>JBT-310</v>
      </c>
      <c r="B405" s="55">
        <v>404</v>
      </c>
      <c r="C405" s="55" t="str">
        <f t="shared" si="6"/>
        <v>明細文書</v>
      </c>
      <c r="D405" s="56" t="str">
        <f>IF(LEN(K405)&gt;0,INDEX(core_japan!L:L,MATCH(sme_syntax_binding!K405,core_japan!Q:Q,0),1),"")</f>
        <v>IID224</v>
      </c>
      <c r="E405" s="55" t="s">
        <v>152</v>
      </c>
      <c r="F405" s="55" t="s">
        <v>12</v>
      </c>
      <c r="G405" s="55" t="s">
        <v>988</v>
      </c>
      <c r="H405" s="55" t="s">
        <v>989</v>
      </c>
      <c r="I405" s="56" t="s">
        <v>17</v>
      </c>
      <c r="J405" s="55" t="s">
        <v>5181</v>
      </c>
      <c r="K405" s="55" t="s">
        <v>6136</v>
      </c>
    </row>
    <row r="406" spans="1:11">
      <c r="A406" s="56" t="str">
        <f>IF(OR(F406="ABIE",MID(F406,1,2)="AS"),"",INDEX(core_japan!C:C,MATCH(K406,core_japan!Q:Q,0),1))</f>
        <v>JBT-311</v>
      </c>
      <c r="B406" s="55">
        <v>405</v>
      </c>
      <c r="C406" s="55" t="str">
        <f t="shared" si="6"/>
        <v>明細文書</v>
      </c>
      <c r="D406" s="56" t="str">
        <f>IF(LEN(K406)&gt;0,INDEX(core_japan!L:L,MATCH(sme_syntax_binding!K406,core_japan!Q:Q,0),1),"")</f>
        <v>IID225</v>
      </c>
      <c r="E406" s="55" t="s">
        <v>153</v>
      </c>
      <c r="F406" s="55" t="s">
        <v>12</v>
      </c>
      <c r="G406" s="55" t="s">
        <v>990</v>
      </c>
      <c r="H406" s="55" t="s">
        <v>991</v>
      </c>
      <c r="I406" s="56" t="s">
        <v>17</v>
      </c>
      <c r="J406" s="55" t="s">
        <v>5182</v>
      </c>
      <c r="K406" s="55" t="s">
        <v>6137</v>
      </c>
    </row>
    <row r="407" spans="1:11">
      <c r="A407" s="56" t="str">
        <f>IF(OR(F407="ABIE",MID(F407,1,2)="AS"),"",INDEX(core_japan!C:C,MATCH(K407,core_japan!Q:Q,0),1))</f>
        <v>JBT-312</v>
      </c>
      <c r="B407" s="55">
        <v>406</v>
      </c>
      <c r="C407" s="55" t="str">
        <f t="shared" si="6"/>
        <v>明細文書</v>
      </c>
      <c r="D407" s="56" t="str">
        <f>IF(LEN(K407)&gt;0,INDEX(core_japan!L:L,MATCH(sme_syntax_binding!K407,core_japan!Q:Q,0),1),"")</f>
        <v>IID226</v>
      </c>
      <c r="E407" s="55" t="s">
        <v>154</v>
      </c>
      <c r="F407" s="55" t="s">
        <v>12</v>
      </c>
      <c r="G407" s="55" t="s">
        <v>992</v>
      </c>
      <c r="H407" s="55" t="s">
        <v>993</v>
      </c>
      <c r="I407" s="56" t="s">
        <v>17</v>
      </c>
      <c r="J407" s="55" t="s">
        <v>5183</v>
      </c>
      <c r="K407" s="55" t="s">
        <v>6138</v>
      </c>
    </row>
    <row r="408" spans="1:11">
      <c r="A408" s="56" t="str">
        <f>IF(OR(F408="ABIE",MID(F408,1,2)="AS"),"",INDEX(core_japan!C:C,MATCH(K408,core_japan!Q:Q,0),1))</f>
        <v>JBT-313</v>
      </c>
      <c r="B408" s="55">
        <v>407</v>
      </c>
      <c r="C408" s="55" t="str">
        <f t="shared" si="6"/>
        <v>明細文書</v>
      </c>
      <c r="D408" s="56" t="str">
        <f>IF(LEN(K408)&gt;0,INDEX(core_japan!L:L,MATCH(sme_syntax_binding!K408,core_japan!Q:Q,0),1),"")</f>
        <v>IID227</v>
      </c>
      <c r="E408" s="55" t="s">
        <v>156</v>
      </c>
      <c r="F408" s="55" t="s">
        <v>12</v>
      </c>
      <c r="G408" s="55" t="s">
        <v>994</v>
      </c>
      <c r="H408" s="55" t="s">
        <v>995</v>
      </c>
      <c r="I408" s="56" t="s">
        <v>17</v>
      </c>
      <c r="J408" s="55" t="s">
        <v>5184</v>
      </c>
      <c r="K408" s="55" t="s">
        <v>6139</v>
      </c>
    </row>
    <row r="409" spans="1:11">
      <c r="A409" s="56" t="str">
        <f>IF(OR(F409="ABIE",MID(F409,1,2)="AS"),"",INDEX(core_japan!C:C,MATCH(K409,core_japan!Q:Q,0),1))</f>
        <v>JBT-316</v>
      </c>
      <c r="B409" s="55">
        <v>408</v>
      </c>
      <c r="C409" s="55" t="str">
        <f t="shared" si="6"/>
        <v>明細文書</v>
      </c>
      <c r="D409" s="56" t="str">
        <f>IF(LEN(K409)&gt;0,INDEX(core_japan!L:L,MATCH(sme_syntax_binding!K409,core_japan!Q:Q,0),1),"")</f>
        <v>IID228</v>
      </c>
      <c r="E409" s="55" t="s">
        <v>158</v>
      </c>
      <c r="F409" s="55" t="s">
        <v>12</v>
      </c>
      <c r="G409" s="55" t="s">
        <v>996</v>
      </c>
      <c r="H409" s="55" t="s">
        <v>997</v>
      </c>
      <c r="I409" s="56" t="s">
        <v>22</v>
      </c>
      <c r="J409" s="55" t="s">
        <v>5185</v>
      </c>
      <c r="K409" s="55" t="s">
        <v>6140</v>
      </c>
    </row>
    <row r="410" spans="1:11">
      <c r="A410" s="56" t="str">
        <f>IF(OR(F410="ABIE",MID(F410,1,2)="AS"),"",INDEX(core_japan!C:C,MATCH(K410,core_japan!Q:Q,0),1))</f>
        <v/>
      </c>
      <c r="B410" s="55">
        <v>409</v>
      </c>
      <c r="C410" s="55" t="str">
        <f t="shared" si="6"/>
        <v>明細文書</v>
      </c>
      <c r="D410" s="56" t="str">
        <f>IF(LEN(K410)&gt;0,INDEX(core_japan!L:L,MATCH(sme_syntax_binding!K410,core_japan!Q:Q,0),1),"")</f>
        <v>ICL54</v>
      </c>
      <c r="E410" s="55" t="s">
        <v>998</v>
      </c>
      <c r="F410" s="55" t="s">
        <v>20</v>
      </c>
      <c r="G410" s="55" t="s">
        <v>5492</v>
      </c>
      <c r="H410" s="55" t="s">
        <v>5493</v>
      </c>
      <c r="I410" s="56" t="s">
        <v>17</v>
      </c>
      <c r="J410" s="55" t="s">
        <v>5494</v>
      </c>
      <c r="K410" s="55" t="s">
        <v>6141</v>
      </c>
    </row>
    <row r="411" spans="1:11">
      <c r="A411" s="56" t="str">
        <f>IF(OR(F411="ABIE",MID(F411,1,2)="AS"),"",INDEX(core_japan!C:C,MATCH(K411,core_japan!Q:Q,0),1))</f>
        <v/>
      </c>
      <c r="B411" s="55">
        <v>410</v>
      </c>
      <c r="C411" s="55" t="str">
        <f t="shared" si="6"/>
        <v/>
      </c>
      <c r="D411" s="56" t="str">
        <f>IF(LEN(K411)&gt;0,INDEX(core_japan!L:L,MATCH(sme_syntax_binding!K411,core_japan!Q:Q,0),1),"")</f>
        <v/>
      </c>
      <c r="E411" s="55" t="s">
        <v>364</v>
      </c>
      <c r="F411" s="55" t="s">
        <v>23</v>
      </c>
      <c r="G411" s="55" t="s">
        <v>1001</v>
      </c>
      <c r="H411" s="55" t="s">
        <v>1002</v>
      </c>
      <c r="I411" s="56" t="s">
        <v>3</v>
      </c>
      <c r="J411" s="55" t="s">
        <v>5495</v>
      </c>
    </row>
    <row r="412" spans="1:11">
      <c r="A412" s="56" t="str">
        <f>IF(OR(F412="ABIE",MID(F412,1,2)="AS"),"",INDEX(core_japan!C:C,MATCH(K412,core_japan!Q:Q,0),1))</f>
        <v>JBT-317</v>
      </c>
      <c r="B412" s="55">
        <v>411</v>
      </c>
      <c r="C412" s="55" t="str">
        <f t="shared" si="6"/>
        <v>明細文書</v>
      </c>
      <c r="D412" s="56" t="str">
        <f>IF(LEN(K412)&gt;0,INDEX(core_japan!L:L,MATCH(sme_syntax_binding!K412,core_japan!Q:Q,0),1),"")</f>
        <v>IID229</v>
      </c>
      <c r="E412" s="55" t="s">
        <v>366</v>
      </c>
      <c r="F412" s="55" t="s">
        <v>12</v>
      </c>
      <c r="G412" s="55" t="s">
        <v>1003</v>
      </c>
      <c r="H412" s="55" t="s">
        <v>1004</v>
      </c>
      <c r="I412" s="56" t="s">
        <v>17</v>
      </c>
      <c r="J412" s="55" t="s">
        <v>5496</v>
      </c>
      <c r="K412" s="55" t="s">
        <v>6142</v>
      </c>
    </row>
    <row r="413" spans="1:11">
      <c r="A413" s="56" t="str">
        <f>IF(OR(F413="ABIE",MID(F413,1,2)="AS"),"",INDEX(core_japan!C:C,MATCH(K413,core_japan!Q:Q,0),1))</f>
        <v/>
      </c>
      <c r="B413" s="55">
        <v>412</v>
      </c>
      <c r="C413" s="55" t="str">
        <f t="shared" si="6"/>
        <v>明細文書</v>
      </c>
      <c r="D413" s="56" t="str">
        <f>IF(LEN(K413)&gt;0,INDEX(core_japan!L:L,MATCH(sme_syntax_binding!K413,core_japan!Q:Q,0),1),"")</f>
        <v>ICL55</v>
      </c>
      <c r="E413" s="55" t="s">
        <v>5497</v>
      </c>
      <c r="F413" s="55" t="s">
        <v>20</v>
      </c>
      <c r="G413" s="55" t="s">
        <v>5498</v>
      </c>
      <c r="H413" s="55" t="s">
        <v>5499</v>
      </c>
      <c r="I413" s="56" t="s">
        <v>71</v>
      </c>
      <c r="J413" s="55" t="s">
        <v>5500</v>
      </c>
      <c r="K413" s="55" t="s">
        <v>6143</v>
      </c>
    </row>
    <row r="414" spans="1:11">
      <c r="A414" s="56" t="str">
        <f>IF(OR(F414="ABIE",MID(F414,1,2)="AS"),"",INDEX(core_japan!C:C,MATCH(K414,core_japan!Q:Q,0),1))</f>
        <v/>
      </c>
      <c r="B414" s="55">
        <v>413</v>
      </c>
      <c r="C414" s="55" t="str">
        <f t="shared" si="6"/>
        <v/>
      </c>
      <c r="D414" s="56" t="str">
        <f>IF(LEN(K414)&gt;0,INDEX(core_japan!L:L,MATCH(sme_syntax_binding!K414,core_japan!Q:Q,0),1),"")</f>
        <v/>
      </c>
      <c r="E414" s="55" t="s">
        <v>416</v>
      </c>
      <c r="F414" s="55" t="s">
        <v>23</v>
      </c>
      <c r="G414" s="55" t="s">
        <v>5501</v>
      </c>
      <c r="H414" s="55" t="s">
        <v>5502</v>
      </c>
      <c r="I414" s="56" t="s">
        <v>3</v>
      </c>
      <c r="J414" s="55" t="s">
        <v>5128</v>
      </c>
    </row>
    <row r="415" spans="1:11">
      <c r="A415" s="56" t="str">
        <f>IF(OR(F415="ABIE",MID(F415,1,2)="AS"),"",INDEX(core_japan!C:C,MATCH(K415,core_japan!Q:Q,0),1))</f>
        <v>JBT-302</v>
      </c>
      <c r="B415" s="55">
        <v>414</v>
      </c>
      <c r="C415" s="55" t="str">
        <f t="shared" si="6"/>
        <v>明細文書</v>
      </c>
      <c r="D415" s="56" t="str">
        <f>IF(LEN(K415)&gt;0,INDEX(core_japan!L:L,MATCH(sme_syntax_binding!K415,core_japan!Q:Q,0),1),"")</f>
        <v>IID230</v>
      </c>
      <c r="E415" s="55" t="s">
        <v>80</v>
      </c>
      <c r="F415" s="55" t="s">
        <v>12</v>
      </c>
      <c r="G415" s="55" t="s">
        <v>5503</v>
      </c>
      <c r="H415" s="55" t="s">
        <v>5504</v>
      </c>
      <c r="I415" s="56" t="s">
        <v>22</v>
      </c>
      <c r="J415" s="55" t="s">
        <v>5130</v>
      </c>
      <c r="K415" s="55" t="s">
        <v>6144</v>
      </c>
    </row>
    <row r="416" spans="1:11">
      <c r="A416" s="56" t="str">
        <f>IF(OR(F416="ABIE",MID(F416,1,2)="AS"),"",INDEX(core_japan!C:C,MATCH(K416,core_japan!Q:Q,0),1))</f>
        <v>JBT-303</v>
      </c>
      <c r="B416" s="55">
        <v>415</v>
      </c>
      <c r="C416" s="55" t="str">
        <f t="shared" si="6"/>
        <v>明細文書</v>
      </c>
      <c r="D416" s="56" t="str">
        <f>IF(LEN(K416)&gt;0,INDEX(core_japan!L:L,MATCH(sme_syntax_binding!K416,core_japan!Q:Q,0),1),"")</f>
        <v>IID231</v>
      </c>
      <c r="E416" s="55" t="s">
        <v>85</v>
      </c>
      <c r="F416" s="55" t="s">
        <v>12</v>
      </c>
      <c r="G416" s="55" t="s">
        <v>5505</v>
      </c>
      <c r="H416" s="55" t="s">
        <v>5506</v>
      </c>
      <c r="I416" s="56" t="s">
        <v>17</v>
      </c>
      <c r="J416" s="55" t="s">
        <v>5136</v>
      </c>
      <c r="K416" s="55" t="s">
        <v>6145</v>
      </c>
    </row>
    <row r="417" spans="1:11">
      <c r="A417" s="56" t="str">
        <f>IF(OR(F417="ABIE",MID(F417,1,2)="AS"),"",INDEX(core_japan!C:C,MATCH(K417,core_japan!Q:Q,0),1))</f>
        <v>JBT-304</v>
      </c>
      <c r="B417" s="55">
        <v>416</v>
      </c>
      <c r="C417" s="55" t="str">
        <f t="shared" si="6"/>
        <v>明細文書</v>
      </c>
      <c r="D417" s="56" t="str">
        <f>IF(LEN(K417)&gt;0,INDEX(core_japan!L:L,MATCH(sme_syntax_binding!K417,core_japan!Q:Q,0),1),"")</f>
        <v>IID232</v>
      </c>
      <c r="E417" s="55" t="s">
        <v>89</v>
      </c>
      <c r="F417" s="55" t="s">
        <v>12</v>
      </c>
      <c r="G417" s="55" t="s">
        <v>5507</v>
      </c>
      <c r="H417" s="55" t="s">
        <v>5508</v>
      </c>
      <c r="I417" s="56" t="s">
        <v>22</v>
      </c>
      <c r="J417" s="55" t="s">
        <v>5111</v>
      </c>
      <c r="K417" s="55" t="s">
        <v>6146</v>
      </c>
    </row>
    <row r="418" spans="1:11">
      <c r="A418" s="56" t="str">
        <f>IF(OR(F418="ABIE",MID(F418,1,2)="AS"),"",INDEX(core_japan!C:C,MATCH(K418,core_japan!Q:Q,0),1))</f>
        <v>JBT-305</v>
      </c>
      <c r="B418" s="55">
        <v>417</v>
      </c>
      <c r="C418" s="55" t="str">
        <f t="shared" si="6"/>
        <v>明細文書</v>
      </c>
      <c r="D418" s="56" t="str">
        <f>IF(LEN(K418)&gt;0,INDEX(core_japan!L:L,MATCH(sme_syntax_binding!K418,core_japan!Q:Q,0),1),"")</f>
        <v>IID233</v>
      </c>
      <c r="E418" s="55" t="s">
        <v>369</v>
      </c>
      <c r="F418" s="55" t="s">
        <v>12</v>
      </c>
      <c r="G418" s="55" t="s">
        <v>5509</v>
      </c>
      <c r="H418" s="55" t="s">
        <v>5510</v>
      </c>
      <c r="I418" s="56" t="s">
        <v>17</v>
      </c>
      <c r="J418" s="55" t="s">
        <v>5119</v>
      </c>
      <c r="K418" s="55" t="s">
        <v>6147</v>
      </c>
    </row>
    <row r="419" spans="1:11">
      <c r="A419" s="56" t="str">
        <f>IF(OR(F419="ABIE",MID(F419,1,2)="AS"),"",INDEX(core_japan!C:C,MATCH(K419,core_japan!Q:Q,0),1))</f>
        <v>JBT-306</v>
      </c>
      <c r="B419" s="55">
        <v>418</v>
      </c>
      <c r="C419" s="55" t="str">
        <f t="shared" si="6"/>
        <v>明細文書</v>
      </c>
      <c r="D419" s="56" t="str">
        <f>IF(LEN(K419)&gt;0,INDEX(core_japan!L:L,MATCH(sme_syntax_binding!K419,core_japan!Q:Q,0),1),"")</f>
        <v>IID234</v>
      </c>
      <c r="E419" s="55" t="s">
        <v>96</v>
      </c>
      <c r="F419" s="55" t="s">
        <v>12</v>
      </c>
      <c r="G419" s="55" t="s">
        <v>5511</v>
      </c>
      <c r="H419" s="55" t="s">
        <v>5512</v>
      </c>
      <c r="I419" s="56" t="s">
        <v>22</v>
      </c>
      <c r="J419" s="55" t="s">
        <v>5121</v>
      </c>
      <c r="K419" s="55" t="s">
        <v>6148</v>
      </c>
    </row>
    <row r="420" spans="1:11">
      <c r="A420" s="56" t="str">
        <f>IF(OR(F420="ABIE",MID(F420,1,2)="AS"),"",INDEX(core_japan!C:C,MATCH(K420,core_japan!Q:Q,0),1))</f>
        <v/>
      </c>
      <c r="B420" s="55">
        <v>419</v>
      </c>
      <c r="C420" s="55" t="str">
        <f t="shared" si="6"/>
        <v>明細文書</v>
      </c>
      <c r="D420" s="56" t="str">
        <f>IF(LEN(K420)&gt;0,INDEX(core_japan!L:L,MATCH(sme_syntax_binding!K420,core_japan!Q:Q,0),1),"")</f>
        <v>ICL56</v>
      </c>
      <c r="E420" s="55" t="s">
        <v>5513</v>
      </c>
      <c r="F420" s="55" t="s">
        <v>20</v>
      </c>
      <c r="G420" s="55" t="s">
        <v>5514</v>
      </c>
      <c r="H420" s="55" t="s">
        <v>5515</v>
      </c>
      <c r="I420" s="56" t="s">
        <v>71</v>
      </c>
      <c r="J420" s="55" t="s">
        <v>5516</v>
      </c>
      <c r="K420" s="55" t="s">
        <v>6149</v>
      </c>
    </row>
    <row r="421" spans="1:11">
      <c r="A421" s="56" t="str">
        <f>IF(OR(F421="ABIE",MID(F421,1,2)="AS"),"",INDEX(core_japan!C:C,MATCH(K421,core_japan!Q:Q,0),1))</f>
        <v/>
      </c>
      <c r="B421" s="55">
        <v>420</v>
      </c>
      <c r="C421" s="55" t="str">
        <f t="shared" si="6"/>
        <v/>
      </c>
      <c r="D421" s="56" t="str">
        <f>IF(LEN(K421)&gt;0,INDEX(core_japan!L:L,MATCH(sme_syntax_binding!K421,core_japan!Q:Q,0),1),"")</f>
        <v/>
      </c>
      <c r="E421" s="55" t="s">
        <v>416</v>
      </c>
      <c r="F421" s="55" t="s">
        <v>23</v>
      </c>
      <c r="G421" s="55" t="s">
        <v>5517</v>
      </c>
      <c r="H421" s="55" t="s">
        <v>5518</v>
      </c>
      <c r="I421" s="56" t="s">
        <v>3</v>
      </c>
      <c r="J421" s="55" t="s">
        <v>5128</v>
      </c>
    </row>
    <row r="422" spans="1:11">
      <c r="A422" s="56" t="str">
        <f>IF(OR(F422="ABIE",MID(F422,1,2)="AS"),"",INDEX(core_japan!C:C,MATCH(K422,core_japan!Q:Q,0),1))</f>
        <v>JBT-298</v>
      </c>
      <c r="B422" s="55">
        <v>421</v>
      </c>
      <c r="C422" s="55" t="str">
        <f t="shared" si="6"/>
        <v>明細文書</v>
      </c>
      <c r="D422" s="56" t="str">
        <f>IF(LEN(K422)&gt;0,INDEX(core_japan!L:L,MATCH(sme_syntax_binding!K422,core_japan!Q:Q,0),1),"")</f>
        <v>IID235</v>
      </c>
      <c r="E422" s="55" t="s">
        <v>80</v>
      </c>
      <c r="F422" s="55" t="s">
        <v>12</v>
      </c>
      <c r="G422" s="55" t="s">
        <v>5519</v>
      </c>
      <c r="H422" s="55" t="s">
        <v>5520</v>
      </c>
      <c r="I422" s="56" t="s">
        <v>22</v>
      </c>
      <c r="J422" s="55" t="s">
        <v>5130</v>
      </c>
      <c r="K422" s="55" t="s">
        <v>6150</v>
      </c>
    </row>
    <row r="423" spans="1:11">
      <c r="A423" s="56" t="str">
        <f>IF(OR(F423="ABIE",MID(F423,1,2)="AS"),"",INDEX(core_japan!C:C,MATCH(K423,core_japan!Q:Q,0),1))</f>
        <v>JBT-299</v>
      </c>
      <c r="B423" s="55">
        <v>422</v>
      </c>
      <c r="C423" s="55" t="str">
        <f t="shared" si="6"/>
        <v>明細文書</v>
      </c>
      <c r="D423" s="56" t="str">
        <f>IF(LEN(K423)&gt;0,INDEX(core_japan!L:L,MATCH(sme_syntax_binding!K423,core_japan!Q:Q,0),1),"")</f>
        <v>IID236</v>
      </c>
      <c r="E423" s="55" t="s">
        <v>85</v>
      </c>
      <c r="F423" s="55" t="s">
        <v>12</v>
      </c>
      <c r="G423" s="55" t="s">
        <v>5521</v>
      </c>
      <c r="H423" s="55" t="s">
        <v>5522</v>
      </c>
      <c r="I423" s="56" t="s">
        <v>17</v>
      </c>
      <c r="J423" s="55" t="s">
        <v>5136</v>
      </c>
      <c r="K423" s="55" t="s">
        <v>6151</v>
      </c>
    </row>
    <row r="424" spans="1:11">
      <c r="A424" s="56" t="str">
        <f>IF(OR(F424="ABIE",MID(F424,1,2)="AS"),"",INDEX(core_japan!C:C,MATCH(K424,core_japan!Q:Q,0),1))</f>
        <v>JBT-300</v>
      </c>
      <c r="B424" s="55">
        <v>423</v>
      </c>
      <c r="C424" s="55" t="str">
        <f t="shared" si="6"/>
        <v>明細文書</v>
      </c>
      <c r="D424" s="56" t="str">
        <f>IF(LEN(K424)&gt;0,INDEX(core_japan!L:L,MATCH(sme_syntax_binding!K424,core_japan!Q:Q,0),1),"")</f>
        <v>IID237</v>
      </c>
      <c r="E424" s="55" t="s">
        <v>89</v>
      </c>
      <c r="F424" s="55" t="s">
        <v>12</v>
      </c>
      <c r="G424" s="55" t="s">
        <v>5523</v>
      </c>
      <c r="H424" s="55" t="s">
        <v>5524</v>
      </c>
      <c r="I424" s="56" t="s">
        <v>22</v>
      </c>
      <c r="J424" s="55" t="s">
        <v>5111</v>
      </c>
      <c r="K424" s="55" t="s">
        <v>6152</v>
      </c>
    </row>
    <row r="425" spans="1:11">
      <c r="A425" s="56" t="str">
        <f>IF(OR(F425="ABIE",MID(F425,1,2)="AS"),"",INDEX(core_japan!C:C,MATCH(K425,core_japan!Q:Q,0),1))</f>
        <v>JBT-301</v>
      </c>
      <c r="B425" s="55">
        <v>424</v>
      </c>
      <c r="C425" s="55" t="str">
        <f t="shared" si="6"/>
        <v>明細文書</v>
      </c>
      <c r="D425" s="56" t="str">
        <f>IF(LEN(K425)&gt;0,INDEX(core_japan!L:L,MATCH(sme_syntax_binding!K425,core_japan!Q:Q,0),1),"")</f>
        <v>IID238</v>
      </c>
      <c r="E425" s="55" t="s">
        <v>96</v>
      </c>
      <c r="F425" s="55" t="s">
        <v>12</v>
      </c>
      <c r="G425" s="55" t="s">
        <v>5511</v>
      </c>
      <c r="H425" s="55" t="s">
        <v>5525</v>
      </c>
      <c r="I425" s="56" t="s">
        <v>22</v>
      </c>
      <c r="J425" s="55" t="s">
        <v>5121</v>
      </c>
      <c r="K425" s="55" t="s">
        <v>6153</v>
      </c>
    </row>
    <row r="426" spans="1:11">
      <c r="A426" s="56" t="str">
        <f>IF(OR(F426="ABIE",MID(F426,1,2)="AS"),"",INDEX(core_japan!C:C,MATCH(K426,core_japan!Q:Q,0),1))</f>
        <v/>
      </c>
      <c r="B426" s="55">
        <v>425</v>
      </c>
      <c r="C426" s="55" t="str">
        <f t="shared" si="6"/>
        <v>明細文書</v>
      </c>
      <c r="D426" s="56" t="e">
        <f>IF(LEN(K426)&gt;0,INDEX(core_japan!L:L,MATCH(sme_syntax_binding!K426,core_japan!Q:Q,0),1),"")</f>
        <v>#N/A</v>
      </c>
      <c r="E426" s="55" t="s">
        <v>1398</v>
      </c>
      <c r="F426" s="55" t="s">
        <v>20</v>
      </c>
      <c r="G426" s="55" t="s">
        <v>5526</v>
      </c>
      <c r="H426" s="55" t="s">
        <v>5527</v>
      </c>
      <c r="I426" s="56" t="s">
        <v>17</v>
      </c>
      <c r="J426" s="55" t="s">
        <v>5528</v>
      </c>
      <c r="K426" s="55" t="s">
        <v>6154</v>
      </c>
    </row>
    <row r="427" spans="1:11">
      <c r="A427" s="56" t="str">
        <f>IF(OR(F427="ABIE",MID(F427,1,2)="AS"),"",INDEX(core_japan!C:C,MATCH(K427,core_japan!Q:Q,0),1))</f>
        <v/>
      </c>
      <c r="B427" s="55">
        <v>426</v>
      </c>
      <c r="C427" s="55" t="str">
        <f t="shared" si="6"/>
        <v/>
      </c>
      <c r="D427" s="56" t="str">
        <f>IF(LEN(K427)&gt;0,INDEX(core_japan!L:L,MATCH(sme_syntax_binding!K427,core_japan!Q:Q,0),1),"")</f>
        <v/>
      </c>
      <c r="E427" s="55" t="s">
        <v>1401</v>
      </c>
      <c r="F427" s="55" t="s">
        <v>23</v>
      </c>
      <c r="G427" s="55" t="s">
        <v>5529</v>
      </c>
      <c r="H427" s="55" t="s">
        <v>5530</v>
      </c>
      <c r="I427" s="56" t="s">
        <v>3</v>
      </c>
      <c r="J427" s="55" t="s">
        <v>5531</v>
      </c>
    </row>
    <row r="428" spans="1:11">
      <c r="A428" s="56" t="e">
        <f>IF(OR(F428="ABIE",MID(F428,1,2)="AS"),"",INDEX(core_japan!C:C,MATCH(K428,core_japan!Q:Q,0),1))</f>
        <v>#N/A</v>
      </c>
      <c r="B428" s="55">
        <v>427</v>
      </c>
      <c r="C428" s="55" t="str">
        <f t="shared" si="6"/>
        <v>明細文書</v>
      </c>
      <c r="D428" s="56" t="e">
        <f>IF(LEN(K428)&gt;0,INDEX(core_japan!L:L,MATCH(sme_syntax_binding!K428,core_japan!Q:Q,0),1),"")</f>
        <v>#N/A</v>
      </c>
      <c r="E428" s="55" t="s">
        <v>374</v>
      </c>
      <c r="F428" s="55" t="s">
        <v>12</v>
      </c>
      <c r="G428" s="55" t="s">
        <v>5532</v>
      </c>
      <c r="H428" s="55" t="s">
        <v>5533</v>
      </c>
      <c r="I428" s="56" t="s">
        <v>22</v>
      </c>
      <c r="J428" s="55" t="s">
        <v>5357</v>
      </c>
      <c r="K428" s="55" t="s">
        <v>6155</v>
      </c>
    </row>
    <row r="429" spans="1:11">
      <c r="A429" s="56" t="str">
        <f>IF(OR(F429="ABIE",MID(F429,1,2)="AS"),"",INDEX(core_japan!C:C,MATCH(K429,core_japan!Q:Q,0),1))</f>
        <v/>
      </c>
      <c r="B429" s="55">
        <v>428</v>
      </c>
      <c r="C429" s="55" t="str">
        <f t="shared" si="6"/>
        <v>明細文書</v>
      </c>
      <c r="D429" s="56" t="str">
        <f>IF(LEN(K429)&gt;0,INDEX(core_japan!L:L,MATCH(sme_syntax_binding!K429,core_japan!Q:Q,0),1),"")</f>
        <v>ICL58</v>
      </c>
      <c r="E429" s="55" t="s">
        <v>375</v>
      </c>
      <c r="F429" s="55" t="s">
        <v>20</v>
      </c>
      <c r="G429" s="55" t="s">
        <v>5534</v>
      </c>
      <c r="H429" s="55" t="s">
        <v>5535</v>
      </c>
      <c r="I429" s="56" t="s">
        <v>71</v>
      </c>
      <c r="J429" s="55" t="s">
        <v>5536</v>
      </c>
      <c r="K429" s="55" t="s">
        <v>6156</v>
      </c>
    </row>
    <row r="430" spans="1:11">
      <c r="A430" s="56" t="str">
        <f>IF(OR(F430="ABIE",MID(F430,1,2)="AS"),"",INDEX(core_japan!C:C,MATCH(K430,core_japan!Q:Q,0),1))</f>
        <v/>
      </c>
      <c r="B430" s="55">
        <v>429</v>
      </c>
      <c r="C430" s="55" t="str">
        <f t="shared" si="6"/>
        <v/>
      </c>
      <c r="D430" s="56" t="str">
        <f>IF(LEN(K430)&gt;0,INDEX(core_japan!L:L,MATCH(sme_syntax_binding!K430,core_japan!Q:Q,0),1),"")</f>
        <v/>
      </c>
      <c r="E430" s="55" t="s">
        <v>260</v>
      </c>
      <c r="F430" s="55" t="s">
        <v>23</v>
      </c>
      <c r="G430" s="55" t="s">
        <v>5537</v>
      </c>
      <c r="H430" s="55" t="s">
        <v>5538</v>
      </c>
      <c r="I430" s="56" t="s">
        <v>74</v>
      </c>
      <c r="J430" s="55" t="s">
        <v>5539</v>
      </c>
    </row>
    <row r="431" spans="1:11">
      <c r="A431" s="56">
        <f>IF(OR(F431="ABIE",MID(F431,1,2)="AS"),"",INDEX(core_japan!C:C,MATCH(K431,core_japan!Q:Q,0),1))</f>
        <v>0</v>
      </c>
      <c r="B431" s="55">
        <v>430</v>
      </c>
      <c r="C431" s="55" t="str">
        <f t="shared" si="6"/>
        <v>明細文書</v>
      </c>
      <c r="D431" s="56" t="str">
        <f>IF(LEN(K431)&gt;0,INDEX(core_japan!L:L,MATCH(sme_syntax_binding!K431,core_japan!Q:Q,0),1),"")</f>
        <v>IID240</v>
      </c>
      <c r="E431" s="55" t="s">
        <v>378</v>
      </c>
      <c r="F431" s="55" t="s">
        <v>12</v>
      </c>
      <c r="G431" s="55" t="s">
        <v>5540</v>
      </c>
      <c r="H431" s="55" t="s">
        <v>5541</v>
      </c>
      <c r="I431" s="56" t="s">
        <v>22</v>
      </c>
      <c r="J431" s="55" t="s">
        <v>5542</v>
      </c>
      <c r="K431" s="55" t="s">
        <v>6157</v>
      </c>
    </row>
    <row r="432" spans="1:11">
      <c r="A432" s="56" t="str">
        <f>IF(OR(F432="ABIE",MID(F432,1,2)="AS"),"",INDEX(core_japan!C:C,MATCH(K432,core_japan!Q:Q,0),1))</f>
        <v>JBT-267</v>
      </c>
      <c r="B432" s="55">
        <v>431</v>
      </c>
      <c r="C432" s="55" t="str">
        <f t="shared" si="6"/>
        <v>明細文書</v>
      </c>
      <c r="D432" s="56" t="str">
        <f>IF(LEN(K432)&gt;0,INDEX(core_japan!L:L,MATCH(sme_syntax_binding!K432,core_japan!Q:Q,0),1),"")</f>
        <v>IID241</v>
      </c>
      <c r="E432" s="55" t="s">
        <v>4352</v>
      </c>
      <c r="F432" s="55" t="s">
        <v>12</v>
      </c>
      <c r="G432" s="55" t="s">
        <v>5543</v>
      </c>
      <c r="H432" s="55" t="s">
        <v>5544</v>
      </c>
      <c r="I432" s="56" t="s">
        <v>17</v>
      </c>
      <c r="J432" s="55" t="s">
        <v>5545</v>
      </c>
      <c r="K432" s="55" t="s">
        <v>6158</v>
      </c>
    </row>
    <row r="433" spans="1:11">
      <c r="A433" s="56" t="str">
        <f>IF(OR(F433="ABIE",MID(F433,1,2)="AS"),"",INDEX(core_japan!C:C,MATCH(K433,core_japan!Q:Q,0),1))</f>
        <v>JBT-268</v>
      </c>
      <c r="B433" s="55">
        <v>432</v>
      </c>
      <c r="C433" s="55" t="str">
        <f t="shared" si="6"/>
        <v>明細文書</v>
      </c>
      <c r="D433" s="56" t="str">
        <f>IF(LEN(K433)&gt;0,INDEX(core_japan!L:L,MATCH(sme_syntax_binding!K433,core_japan!Q:Q,0),1),"")</f>
        <v>IID242</v>
      </c>
      <c r="E433" s="55" t="s">
        <v>454</v>
      </c>
      <c r="F433" s="55" t="s">
        <v>12</v>
      </c>
      <c r="G433" s="55" t="s">
        <v>5546</v>
      </c>
      <c r="H433" s="55" t="s">
        <v>5854</v>
      </c>
      <c r="I433" s="56" t="s">
        <v>17</v>
      </c>
      <c r="J433" s="55" t="s">
        <v>5354</v>
      </c>
      <c r="K433" s="55" t="s">
        <v>6159</v>
      </c>
    </row>
    <row r="434" spans="1:11">
      <c r="A434" s="56" t="str">
        <f>IF(OR(F434="ABIE",MID(F434,1,2)="AS"),"",INDEX(core_japan!C:C,MATCH(K434,core_japan!Q:Q,0),1))</f>
        <v>JBT-269</v>
      </c>
      <c r="B434" s="55">
        <v>433</v>
      </c>
      <c r="C434" s="55" t="str">
        <f t="shared" si="6"/>
        <v>明細文書</v>
      </c>
      <c r="D434" s="56" t="str">
        <f>IF(LEN(K434)&gt;0,INDEX(core_japan!L:L,MATCH(sme_syntax_binding!K434,core_japan!Q:Q,0),1),"")</f>
        <v>IID243</v>
      </c>
      <c r="E434" s="55" t="s">
        <v>457</v>
      </c>
      <c r="F434" s="55" t="s">
        <v>12</v>
      </c>
      <c r="G434" s="55" t="s">
        <v>5547</v>
      </c>
      <c r="H434" s="55" t="s">
        <v>5548</v>
      </c>
      <c r="I434" s="56" t="s">
        <v>17</v>
      </c>
      <c r="J434" s="55" t="s">
        <v>5348</v>
      </c>
      <c r="K434" s="55" t="s">
        <v>6160</v>
      </c>
    </row>
    <row r="435" spans="1:11">
      <c r="A435" s="56" t="str">
        <f>IF(OR(F435="ABIE",MID(F435,1,2)="AS"),"",INDEX(core_japan!C:C,MATCH(K435,core_japan!Q:Q,0),1))</f>
        <v>JBT-270</v>
      </c>
      <c r="B435" s="55">
        <v>434</v>
      </c>
      <c r="C435" s="55" t="str">
        <f t="shared" si="6"/>
        <v>明細文書</v>
      </c>
      <c r="D435" s="56" t="str">
        <f>IF(LEN(K435)&gt;0,INDEX(core_japan!L:L,MATCH(sme_syntax_binding!K435,core_japan!Q:Q,0),1),"")</f>
        <v>IID244</v>
      </c>
      <c r="E435" s="55" t="s">
        <v>460</v>
      </c>
      <c r="F435" s="55" t="s">
        <v>12</v>
      </c>
      <c r="G435" s="55" t="s">
        <v>5549</v>
      </c>
      <c r="H435" s="55" t="s">
        <v>5550</v>
      </c>
      <c r="I435" s="56" t="s">
        <v>17</v>
      </c>
      <c r="J435" s="55" t="s">
        <v>5351</v>
      </c>
      <c r="K435" s="55" t="s">
        <v>6161</v>
      </c>
    </row>
    <row r="436" spans="1:11">
      <c r="A436" s="56" t="str">
        <f>IF(OR(F436="ABIE",MID(F436,1,2)="AS"),"",INDEX(core_japan!C:C,MATCH(K436,core_japan!Q:Q,0),1))</f>
        <v>JBT-271</v>
      </c>
      <c r="B436" s="55">
        <v>435</v>
      </c>
      <c r="C436" s="55" t="str">
        <f t="shared" si="6"/>
        <v>明細文書</v>
      </c>
      <c r="D436" s="56" t="str">
        <f>IF(LEN(K436)&gt;0,INDEX(core_japan!L:L,MATCH(sme_syntax_binding!K436,core_japan!Q:Q,0),1),"")</f>
        <v>IID245</v>
      </c>
      <c r="E436" s="55" t="s">
        <v>4354</v>
      </c>
      <c r="F436" s="55" t="s">
        <v>12</v>
      </c>
      <c r="G436" s="55" t="s">
        <v>5551</v>
      </c>
      <c r="H436" s="55" t="s">
        <v>5552</v>
      </c>
      <c r="I436" s="56" t="s">
        <v>17</v>
      </c>
      <c r="J436" s="55" t="s">
        <v>5553</v>
      </c>
      <c r="K436" s="55" t="s">
        <v>6162</v>
      </c>
    </row>
    <row r="437" spans="1:11">
      <c r="A437" s="56" t="str">
        <f>IF(OR(F437="ABIE",MID(F437,1,2)="AS"),"",INDEX(core_japan!C:C,MATCH(K437,core_japan!Q:Q,0),1))</f>
        <v/>
      </c>
      <c r="B437" s="55">
        <v>436</v>
      </c>
      <c r="C437" s="55" t="str">
        <f t="shared" si="6"/>
        <v>明細文書</v>
      </c>
      <c r="D437" s="56" t="str">
        <f>IF(LEN(K437)&gt;0,INDEX(core_japan!L:L,MATCH(sme_syntax_binding!K437,core_japan!Q:Q,0),1),"")</f>
        <v>ICL59</v>
      </c>
      <c r="E437" s="55" t="s">
        <v>262</v>
      </c>
      <c r="F437" s="55" t="s">
        <v>20</v>
      </c>
      <c r="G437" s="55" t="s">
        <v>5554</v>
      </c>
      <c r="H437" s="55" t="s">
        <v>5555</v>
      </c>
      <c r="I437" s="56" t="s">
        <v>71</v>
      </c>
      <c r="J437" s="55" t="s">
        <v>5556</v>
      </c>
      <c r="K437" s="55" t="s">
        <v>6163</v>
      </c>
    </row>
    <row r="438" spans="1:11">
      <c r="A438" s="56" t="str">
        <f>IF(OR(F438="ABIE",MID(F438,1,2)="AS"),"",INDEX(core_japan!C:C,MATCH(K438,core_japan!Q:Q,0),1))</f>
        <v/>
      </c>
      <c r="B438" s="55">
        <v>437</v>
      </c>
      <c r="C438" s="55" t="str">
        <f t="shared" si="6"/>
        <v/>
      </c>
      <c r="D438" s="56" t="str">
        <f>IF(LEN(K438)&gt;0,INDEX(core_japan!L:L,MATCH(sme_syntax_binding!K438,core_japan!Q:Q,0),1),"")</f>
        <v/>
      </c>
      <c r="E438" s="55" t="s">
        <v>264</v>
      </c>
      <c r="F438" s="55" t="s">
        <v>23</v>
      </c>
      <c r="G438" s="55" t="s">
        <v>5557</v>
      </c>
      <c r="H438" s="55" t="s">
        <v>5558</v>
      </c>
      <c r="I438" s="56" t="s">
        <v>3</v>
      </c>
      <c r="J438" s="55" t="s">
        <v>5286</v>
      </c>
    </row>
    <row r="439" spans="1:11">
      <c r="A439" s="56" t="str">
        <f>IF(OR(F439="ABIE",MID(F439,1,2)="AS"),"",INDEX(core_japan!C:C,MATCH(K439,core_japan!Q:Q,0),1))</f>
        <v>JBT-272</v>
      </c>
      <c r="B439" s="55">
        <v>438</v>
      </c>
      <c r="C439" s="55" t="str">
        <f t="shared" si="6"/>
        <v>明細文書</v>
      </c>
      <c r="D439" s="56" t="str">
        <f>IF(LEN(K439)&gt;0,INDEX(core_japan!L:L,MATCH(sme_syntax_binding!K439,core_japan!Q:Q,0),1),"")</f>
        <v>IID246</v>
      </c>
      <c r="E439" s="55" t="s">
        <v>268</v>
      </c>
      <c r="F439" s="55" t="s">
        <v>12</v>
      </c>
      <c r="G439" s="55" t="s">
        <v>5559</v>
      </c>
      <c r="H439" s="55" t="s">
        <v>5560</v>
      </c>
      <c r="I439" s="56" t="s">
        <v>22</v>
      </c>
      <c r="J439" s="55" t="s">
        <v>5383</v>
      </c>
      <c r="K439" s="55" t="s">
        <v>6164</v>
      </c>
    </row>
    <row r="440" spans="1:11">
      <c r="A440" s="56" t="str">
        <f>IF(OR(F440="ABIE",MID(F440,1,2)="AS"),"",INDEX(core_japan!C:C,MATCH(K440,core_japan!Q:Q,0),1))</f>
        <v>JBT-273</v>
      </c>
      <c r="B440" s="55">
        <v>439</v>
      </c>
      <c r="C440" s="55" t="str">
        <f t="shared" si="6"/>
        <v>明細文書</v>
      </c>
      <c r="D440" s="56" t="str">
        <f>IF(LEN(K440)&gt;0,INDEX(core_japan!L:L,MATCH(sme_syntax_binding!K440,core_japan!Q:Q,0),1),"")</f>
        <v>IID247</v>
      </c>
      <c r="E440" s="55" t="s">
        <v>273</v>
      </c>
      <c r="F440" s="55" t="s">
        <v>12</v>
      </c>
      <c r="G440" s="55" t="s">
        <v>5561</v>
      </c>
      <c r="H440" s="55" t="s">
        <v>5562</v>
      </c>
      <c r="I440" s="56" t="s">
        <v>22</v>
      </c>
      <c r="J440" s="55" t="s">
        <v>5119</v>
      </c>
      <c r="K440" s="55" t="s">
        <v>6165</v>
      </c>
    </row>
    <row r="441" spans="1:11">
      <c r="A441" s="56" t="str">
        <f>IF(OR(F441="ABIE",MID(F441,1,2)="AS"),"",INDEX(core_japan!C:C,MATCH(K441,core_japan!Q:Q,0),1))</f>
        <v/>
      </c>
      <c r="B441" s="55">
        <v>440</v>
      </c>
      <c r="C441" s="55" t="str">
        <f t="shared" si="6"/>
        <v>明細文書</v>
      </c>
      <c r="D441" s="56" t="str">
        <f>IF(LEN(K441)&gt;0,INDEX(core_japan!L:L,MATCH(sme_syntax_binding!K441,core_japan!Q:Q,0),1),"")</f>
        <v>ICL60</v>
      </c>
      <c r="E441" s="55" t="s">
        <v>375</v>
      </c>
      <c r="F441" s="55" t="s">
        <v>20</v>
      </c>
      <c r="G441" s="55" t="s">
        <v>5563</v>
      </c>
      <c r="H441" s="55" t="s">
        <v>5564</v>
      </c>
      <c r="I441" s="56" t="s">
        <v>71</v>
      </c>
      <c r="J441" s="55" t="s">
        <v>5536</v>
      </c>
      <c r="K441" s="55" t="s">
        <v>6166</v>
      </c>
    </row>
    <row r="442" spans="1:11">
      <c r="A442" s="56" t="str">
        <f>IF(OR(F442="ABIE",MID(F442,1,2)="AS"),"",INDEX(core_japan!C:C,MATCH(K442,core_japan!Q:Q,0),1))</f>
        <v/>
      </c>
      <c r="B442" s="55">
        <v>441</v>
      </c>
      <c r="C442" s="55" t="str">
        <f t="shared" si="6"/>
        <v/>
      </c>
      <c r="D442" s="56" t="str">
        <f>IF(LEN(K442)&gt;0,INDEX(core_japan!L:L,MATCH(sme_syntax_binding!K442,core_japan!Q:Q,0),1),"")</f>
        <v/>
      </c>
      <c r="E442" s="55" t="s">
        <v>260</v>
      </c>
      <c r="F442" s="55" t="s">
        <v>23</v>
      </c>
      <c r="G442" s="55" t="s">
        <v>5565</v>
      </c>
      <c r="H442" s="55" t="s">
        <v>5566</v>
      </c>
      <c r="I442" s="56" t="s">
        <v>74</v>
      </c>
      <c r="J442" s="55" t="s">
        <v>5539</v>
      </c>
    </row>
    <row r="443" spans="1:11">
      <c r="A443" s="56">
        <f>IF(OR(F443="ABIE",MID(F443,1,2)="AS"),"",INDEX(core_japan!C:C,MATCH(K443,core_japan!Q:Q,0),1))</f>
        <v>0</v>
      </c>
      <c r="B443" s="55">
        <v>442</v>
      </c>
      <c r="C443" s="55" t="str">
        <f t="shared" si="6"/>
        <v>明細文書</v>
      </c>
      <c r="D443" s="56" t="str">
        <f>IF(LEN(K443)&gt;0,INDEX(core_japan!L:L,MATCH(sme_syntax_binding!K443,core_japan!Q:Q,0),1),"")</f>
        <v>IID248</v>
      </c>
      <c r="E443" s="55" t="s">
        <v>378</v>
      </c>
      <c r="F443" s="55" t="s">
        <v>12</v>
      </c>
      <c r="G443" s="55" t="s">
        <v>5567</v>
      </c>
      <c r="H443" s="55" t="s">
        <v>5568</v>
      </c>
      <c r="I443" s="56" t="s">
        <v>22</v>
      </c>
      <c r="J443" s="55" t="s">
        <v>5542</v>
      </c>
      <c r="K443" s="55" t="s">
        <v>6167</v>
      </c>
    </row>
    <row r="444" spans="1:11">
      <c r="A444" s="56" t="str">
        <f>IF(OR(F444="ABIE",MID(F444,1,2)="AS"),"",INDEX(core_japan!C:C,MATCH(K444,core_japan!Q:Q,0),1))</f>
        <v>JBT-274</v>
      </c>
      <c r="B444" s="55">
        <v>443</v>
      </c>
      <c r="C444" s="55" t="str">
        <f t="shared" si="6"/>
        <v>明細文書</v>
      </c>
      <c r="D444" s="56" t="str">
        <f>IF(LEN(K444)&gt;0,INDEX(core_japan!L:L,MATCH(sme_syntax_binding!K444,core_japan!Q:Q,0),1),"")</f>
        <v>IID249</v>
      </c>
      <c r="E444" s="55" t="s">
        <v>4352</v>
      </c>
      <c r="F444" s="55" t="s">
        <v>12</v>
      </c>
      <c r="G444" s="55" t="s">
        <v>5569</v>
      </c>
      <c r="H444" s="55" t="s">
        <v>5570</v>
      </c>
      <c r="I444" s="56" t="s">
        <v>17</v>
      </c>
      <c r="J444" s="55" t="s">
        <v>5545</v>
      </c>
      <c r="K444" s="55" t="s">
        <v>6168</v>
      </c>
    </row>
    <row r="445" spans="1:11">
      <c r="A445" s="56" t="str">
        <f>IF(OR(F445="ABIE",MID(F445,1,2)="AS"),"",INDEX(core_japan!C:C,MATCH(K445,core_japan!Q:Q,0),1))</f>
        <v>JBT-275</v>
      </c>
      <c r="B445" s="55">
        <v>444</v>
      </c>
      <c r="C445" s="55" t="str">
        <f t="shared" si="6"/>
        <v>明細文書</v>
      </c>
      <c r="D445" s="56" t="str">
        <f>IF(LEN(K445)&gt;0,INDEX(core_japan!L:L,MATCH(sme_syntax_binding!K445,core_japan!Q:Q,0),1),"")</f>
        <v>IID250</v>
      </c>
      <c r="E445" s="55" t="s">
        <v>454</v>
      </c>
      <c r="F445" s="55" t="s">
        <v>12</v>
      </c>
      <c r="G445" s="55" t="s">
        <v>5571</v>
      </c>
      <c r="H445" s="55" t="s">
        <v>5855</v>
      </c>
      <c r="I445" s="56" t="s">
        <v>17</v>
      </c>
      <c r="J445" s="55" t="s">
        <v>5354</v>
      </c>
      <c r="K445" s="55" t="s">
        <v>6169</v>
      </c>
    </row>
    <row r="446" spans="1:11">
      <c r="A446" s="56" t="str">
        <f>IF(OR(F446="ABIE",MID(F446,1,2)="AS"),"",INDEX(core_japan!C:C,MATCH(K446,core_japan!Q:Q,0),1))</f>
        <v>JBT-276</v>
      </c>
      <c r="B446" s="55">
        <v>445</v>
      </c>
      <c r="C446" s="55" t="str">
        <f t="shared" si="6"/>
        <v>明細文書</v>
      </c>
      <c r="D446" s="56" t="str">
        <f>IF(LEN(K446)&gt;0,INDEX(core_japan!L:L,MATCH(sme_syntax_binding!K446,core_japan!Q:Q,0),1),"")</f>
        <v>IID251</v>
      </c>
      <c r="E446" s="55" t="s">
        <v>457</v>
      </c>
      <c r="F446" s="55" t="s">
        <v>12</v>
      </c>
      <c r="G446" s="55" t="s">
        <v>5572</v>
      </c>
      <c r="H446" s="55" t="s">
        <v>5573</v>
      </c>
      <c r="I446" s="56" t="s">
        <v>17</v>
      </c>
      <c r="J446" s="55" t="s">
        <v>5348</v>
      </c>
      <c r="K446" s="55" t="s">
        <v>6170</v>
      </c>
    </row>
    <row r="447" spans="1:11">
      <c r="A447" s="56" t="str">
        <f>IF(OR(F447="ABIE",MID(F447,1,2)="AS"),"",INDEX(core_japan!C:C,MATCH(K447,core_japan!Q:Q,0),1))</f>
        <v>JBT-277</v>
      </c>
      <c r="B447" s="55">
        <v>446</v>
      </c>
      <c r="C447" s="55" t="str">
        <f t="shared" si="6"/>
        <v>明細文書</v>
      </c>
      <c r="D447" s="56" t="str">
        <f>IF(LEN(K447)&gt;0,INDEX(core_japan!L:L,MATCH(sme_syntax_binding!K447,core_japan!Q:Q,0),1),"")</f>
        <v>IID252</v>
      </c>
      <c r="E447" s="55" t="s">
        <v>460</v>
      </c>
      <c r="F447" s="55" t="s">
        <v>12</v>
      </c>
      <c r="G447" s="55" t="s">
        <v>5574</v>
      </c>
      <c r="H447" s="55" t="s">
        <v>5575</v>
      </c>
      <c r="I447" s="56" t="s">
        <v>17</v>
      </c>
      <c r="J447" s="55" t="s">
        <v>5351</v>
      </c>
      <c r="K447" s="55" t="s">
        <v>6171</v>
      </c>
    </row>
    <row r="448" spans="1:11">
      <c r="A448" s="56" t="str">
        <f>IF(OR(F448="ABIE",MID(F448,1,2)="AS"),"",INDEX(core_japan!C:C,MATCH(K448,core_japan!Q:Q,0),1))</f>
        <v>JBT-278</v>
      </c>
      <c r="B448" s="55">
        <v>447</v>
      </c>
      <c r="C448" s="55" t="str">
        <f t="shared" si="6"/>
        <v>明細文書</v>
      </c>
      <c r="D448" s="56" t="str">
        <f>IF(LEN(K448)&gt;0,INDEX(core_japan!L:L,MATCH(sme_syntax_binding!K448,core_japan!Q:Q,0),1),"")</f>
        <v>IID253</v>
      </c>
      <c r="E448" s="55" t="s">
        <v>4354</v>
      </c>
      <c r="F448" s="55" t="s">
        <v>12</v>
      </c>
      <c r="G448" s="55" t="s">
        <v>5576</v>
      </c>
      <c r="H448" s="55" t="s">
        <v>5577</v>
      </c>
      <c r="I448" s="56" t="s">
        <v>17</v>
      </c>
      <c r="J448" s="55" t="s">
        <v>5553</v>
      </c>
      <c r="K448" s="55" t="s">
        <v>6172</v>
      </c>
    </row>
    <row r="449" spans="1:11">
      <c r="A449" s="56" t="str">
        <f>IF(OR(F449="ABIE",MID(F449,1,2)="AS"),"",INDEX(core_japan!C:C,MATCH(K449,core_japan!Q:Q,0),1))</f>
        <v/>
      </c>
      <c r="B449" s="55">
        <v>448</v>
      </c>
      <c r="C449" s="55" t="str">
        <f t="shared" si="6"/>
        <v>明細文書</v>
      </c>
      <c r="D449" s="56" t="str">
        <f>IF(LEN(K449)&gt;0,INDEX(core_japan!L:L,MATCH(sme_syntax_binding!K449,core_japan!Q:Q,0),1),"")</f>
        <v>ICL61</v>
      </c>
      <c r="E449" s="55" t="s">
        <v>262</v>
      </c>
      <c r="F449" s="55" t="s">
        <v>20</v>
      </c>
      <c r="G449" s="55" t="s">
        <v>5578</v>
      </c>
      <c r="H449" s="55" t="s">
        <v>5579</v>
      </c>
      <c r="I449" s="56" t="s">
        <v>71</v>
      </c>
      <c r="J449" s="55" t="s">
        <v>5556</v>
      </c>
      <c r="K449" s="55" t="s">
        <v>6173</v>
      </c>
    </row>
    <row r="450" spans="1:11">
      <c r="A450" s="56" t="str">
        <f>IF(OR(F450="ABIE",MID(F450,1,2)="AS"),"",INDEX(core_japan!C:C,MATCH(K450,core_japan!Q:Q,0),1))</f>
        <v/>
      </c>
      <c r="B450" s="55">
        <v>449</v>
      </c>
      <c r="C450" s="55" t="str">
        <f t="shared" si="6"/>
        <v/>
      </c>
      <c r="D450" s="56" t="str">
        <f>IF(LEN(K450)&gt;0,INDEX(core_japan!L:L,MATCH(sme_syntax_binding!K450,core_japan!Q:Q,0),1),"")</f>
        <v/>
      </c>
      <c r="E450" s="55" t="s">
        <v>264</v>
      </c>
      <c r="F450" s="55" t="s">
        <v>23</v>
      </c>
      <c r="G450" s="55" t="s">
        <v>5580</v>
      </c>
      <c r="H450" s="55" t="s">
        <v>5581</v>
      </c>
      <c r="I450" s="56" t="s">
        <v>3</v>
      </c>
      <c r="J450" s="55" t="s">
        <v>5286</v>
      </c>
    </row>
    <row r="451" spans="1:11">
      <c r="A451" s="56" t="str">
        <f>IF(OR(F451="ABIE",MID(F451,1,2)="AS"),"",INDEX(core_japan!C:C,MATCH(K451,core_japan!Q:Q,0),1))</f>
        <v>JBT-279</v>
      </c>
      <c r="B451" s="55">
        <v>450</v>
      </c>
      <c r="C451" s="55" t="str">
        <f t="shared" ref="C451:C514" si="7">IF(ISNUMBER(SEARCH("Subordinate",K451)),"明細行",IF(ISNUMBER(SEARCH("LineItem",K451)),"明細文書",IF("ABIE"=F451,"","ヘッダ")))</f>
        <v>明細文書</v>
      </c>
      <c r="D451" s="56" t="str">
        <f>IF(LEN(K451)&gt;0,INDEX(core_japan!L:L,MATCH(sme_syntax_binding!K451,core_japan!Q:Q,0),1),"")</f>
        <v>IID254</v>
      </c>
      <c r="E451" s="55" t="s">
        <v>268</v>
      </c>
      <c r="F451" s="55" t="s">
        <v>12</v>
      </c>
      <c r="G451" s="55" t="s">
        <v>5582</v>
      </c>
      <c r="H451" s="55" t="s">
        <v>5583</v>
      </c>
      <c r="I451" s="56" t="s">
        <v>22</v>
      </c>
      <c r="J451" s="55" t="s">
        <v>5383</v>
      </c>
      <c r="K451" s="55" t="s">
        <v>6174</v>
      </c>
    </row>
    <row r="452" spans="1:11">
      <c r="A452" s="56" t="str">
        <f>IF(OR(F452="ABIE",MID(F452,1,2)="AS"),"",INDEX(core_japan!C:C,MATCH(K452,core_japan!Q:Q,0),1))</f>
        <v>JBT-280</v>
      </c>
      <c r="B452" s="55">
        <v>451</v>
      </c>
      <c r="C452" s="55" t="str">
        <f t="shared" si="7"/>
        <v>明細文書</v>
      </c>
      <c r="D452" s="56" t="str">
        <f>IF(LEN(K452)&gt;0,INDEX(core_japan!L:L,MATCH(sme_syntax_binding!K452,core_japan!Q:Q,0),1),"")</f>
        <v>IID255</v>
      </c>
      <c r="E452" s="55" t="s">
        <v>273</v>
      </c>
      <c r="F452" s="55" t="s">
        <v>12</v>
      </c>
      <c r="G452" s="55" t="s">
        <v>5584</v>
      </c>
      <c r="H452" s="55" t="s">
        <v>5585</v>
      </c>
      <c r="I452" s="56" t="s">
        <v>22</v>
      </c>
      <c r="J452" s="55" t="s">
        <v>5119</v>
      </c>
      <c r="K452" s="55" t="s">
        <v>6175</v>
      </c>
    </row>
    <row r="453" spans="1:11">
      <c r="A453" s="56" t="str">
        <f>IF(OR(F453="ABIE",MID(F453,1,2)="AS"),"",INDEX(core_japan!C:C,MATCH(K453,core_japan!Q:Q,0),1))</f>
        <v/>
      </c>
      <c r="B453" s="55">
        <v>452</v>
      </c>
      <c r="C453" s="55" t="str">
        <f t="shared" si="7"/>
        <v>明細文書</v>
      </c>
      <c r="D453" s="56" t="str">
        <f>IF(LEN(K453)&gt;0,INDEX(core_japan!L:L,MATCH(sme_syntax_binding!K453,core_japan!Q:Q,0),1),"")</f>
        <v>ICL62</v>
      </c>
      <c r="E453" s="55" t="s">
        <v>1411</v>
      </c>
      <c r="F453" s="55" t="s">
        <v>20</v>
      </c>
      <c r="G453" s="55" t="s">
        <v>5586</v>
      </c>
      <c r="H453" s="55" t="s">
        <v>5587</v>
      </c>
      <c r="I453" s="56" t="s">
        <v>942</v>
      </c>
      <c r="J453" s="55" t="s">
        <v>5283</v>
      </c>
      <c r="K453" s="55" t="s">
        <v>6176</v>
      </c>
    </row>
    <row r="454" spans="1:11">
      <c r="A454" s="56" t="str">
        <f>IF(OR(F454="ABIE",MID(F454,1,2)="AS"),"",INDEX(core_japan!C:C,MATCH(K454,core_japan!Q:Q,0),1))</f>
        <v/>
      </c>
      <c r="B454" s="55">
        <v>453</v>
      </c>
      <c r="C454" s="55" t="str">
        <f t="shared" si="7"/>
        <v/>
      </c>
      <c r="D454" s="56" t="str">
        <f>IF(LEN(K454)&gt;0,INDEX(core_japan!L:L,MATCH(sme_syntax_binding!K454,core_japan!Q:Q,0),1),"")</f>
        <v/>
      </c>
      <c r="E454" s="55" t="s">
        <v>264</v>
      </c>
      <c r="F454" s="55" t="s">
        <v>23</v>
      </c>
      <c r="G454" s="55" t="s">
        <v>5588</v>
      </c>
      <c r="H454" s="55" t="s">
        <v>5589</v>
      </c>
      <c r="I454" s="56" t="s">
        <v>74</v>
      </c>
      <c r="J454" s="55" t="s">
        <v>5286</v>
      </c>
    </row>
    <row r="455" spans="1:11">
      <c r="A455" s="56" t="str">
        <f>IF(OR(F455="ABIE",MID(F455,1,2)="AS"),"",INDEX(core_japan!C:C,MATCH(K455,core_japan!Q:Q,0),1))</f>
        <v>JBT-328</v>
      </c>
      <c r="B455" s="55">
        <v>454</v>
      </c>
      <c r="C455" s="55" t="str">
        <f t="shared" si="7"/>
        <v>明細文書</v>
      </c>
      <c r="D455" s="56" t="str">
        <f>IF(LEN(K455)&gt;0,INDEX(core_japan!L:L,MATCH(sme_syntax_binding!K455,core_japan!Q:Q,0),1),"")</f>
        <v>IID256</v>
      </c>
      <c r="E455" s="55" t="s">
        <v>266</v>
      </c>
      <c r="F455" s="55" t="s">
        <v>12</v>
      </c>
      <c r="G455" s="55" t="s">
        <v>5590</v>
      </c>
      <c r="H455" s="55" t="s">
        <v>5591</v>
      </c>
      <c r="I455" s="56" t="s">
        <v>22</v>
      </c>
      <c r="J455" s="55" t="s">
        <v>5289</v>
      </c>
      <c r="K455" s="55" t="s">
        <v>6177</v>
      </c>
    </row>
    <row r="456" spans="1:11">
      <c r="A456" s="56" t="str">
        <f>IF(OR(F456="ABIE",MID(F456,1,2)="AS"),"",INDEX(core_japan!C:C,MATCH(K456,core_japan!Q:Q,0),1))</f>
        <v>JBT-329</v>
      </c>
      <c r="B456" s="55">
        <v>455</v>
      </c>
      <c r="C456" s="55" t="str">
        <f t="shared" si="7"/>
        <v>明細文書</v>
      </c>
      <c r="D456" s="56" t="str">
        <f>IF(LEN(K456)&gt;0,INDEX(core_japan!L:L,MATCH(sme_syntax_binding!K456,core_japan!Q:Q,0),1),"")</f>
        <v>IID257</v>
      </c>
      <c r="E456" s="55" t="s">
        <v>393</v>
      </c>
      <c r="F456" s="55" t="s">
        <v>12</v>
      </c>
      <c r="G456" s="55" t="s">
        <v>5592</v>
      </c>
      <c r="H456" s="55" t="s">
        <v>813</v>
      </c>
      <c r="I456" s="56" t="s">
        <v>17</v>
      </c>
      <c r="J456" s="55" t="s">
        <v>5111</v>
      </c>
      <c r="K456" s="55" t="s">
        <v>6178</v>
      </c>
    </row>
    <row r="457" spans="1:11">
      <c r="A457" s="56" t="str">
        <f>IF(OR(F457="ABIE",MID(F457,1,2)="AS"),"",INDEX(core_japan!C:C,MATCH(K457,core_japan!Q:Q,0),1))</f>
        <v>JBT-330</v>
      </c>
      <c r="B457" s="55">
        <v>456</v>
      </c>
      <c r="C457" s="55" t="str">
        <f t="shared" si="7"/>
        <v>明細文書</v>
      </c>
      <c r="D457" s="56" t="str">
        <f>IF(LEN(K457)&gt;0,INDEX(core_japan!L:L,MATCH(sme_syntax_binding!K457,core_japan!Q:Q,0),1),"")</f>
        <v>IID258</v>
      </c>
      <c r="E457" s="55" t="s">
        <v>271</v>
      </c>
      <c r="F457" s="55" t="s">
        <v>12</v>
      </c>
      <c r="G457" s="55" t="s">
        <v>5593</v>
      </c>
      <c r="H457" s="55" t="s">
        <v>5594</v>
      </c>
      <c r="I457" s="56" t="s">
        <v>22</v>
      </c>
      <c r="J457" s="55" t="s">
        <v>5553</v>
      </c>
      <c r="K457" s="55" t="s">
        <v>6179</v>
      </c>
    </row>
    <row r="458" spans="1:11">
      <c r="A458" s="56" t="str">
        <f>IF(OR(F458="ABIE",MID(F458,1,2)="AS"),"",INDEX(core_japan!C:C,MATCH(K458,core_japan!Q:Q,0),1))</f>
        <v>JBT-331</v>
      </c>
      <c r="B458" s="55">
        <v>457</v>
      </c>
      <c r="C458" s="55" t="str">
        <f t="shared" si="7"/>
        <v>明細文書</v>
      </c>
      <c r="D458" s="56" t="str">
        <f>IF(LEN(K458)&gt;0,INDEX(core_japan!L:L,MATCH(sme_syntax_binding!K458,core_japan!Q:Q,0),1),"")</f>
        <v>IID259</v>
      </c>
      <c r="E458" s="55" t="s">
        <v>273</v>
      </c>
      <c r="F458" s="55" t="s">
        <v>12</v>
      </c>
      <c r="G458" s="55" t="s">
        <v>5595</v>
      </c>
      <c r="H458" s="55" t="s">
        <v>5596</v>
      </c>
      <c r="I458" s="56" t="s">
        <v>22</v>
      </c>
      <c r="J458" s="55" t="s">
        <v>5119</v>
      </c>
      <c r="K458" s="55" t="s">
        <v>6180</v>
      </c>
    </row>
    <row r="459" spans="1:11">
      <c r="A459" s="56" t="str">
        <f>IF(OR(F459="ABIE",MID(F459,1,2)="AS"),"",INDEX(core_japan!C:C,MATCH(K459,core_japan!Q:Q,0),1))</f>
        <v>JBT-332</v>
      </c>
      <c r="B459" s="55">
        <v>458</v>
      </c>
      <c r="C459" s="55" t="str">
        <f t="shared" si="7"/>
        <v>明細文書</v>
      </c>
      <c r="D459" s="56" t="str">
        <f>IF(LEN(K459)&gt;0,INDEX(core_japan!L:L,MATCH(sme_syntax_binding!K459,core_japan!Q:Q,0),1),"")</f>
        <v>IID260</v>
      </c>
      <c r="E459" s="55" t="s">
        <v>281</v>
      </c>
      <c r="F459" s="55" t="s">
        <v>12</v>
      </c>
      <c r="G459" s="55" t="s">
        <v>818</v>
      </c>
      <c r="H459" s="55" t="s">
        <v>5597</v>
      </c>
      <c r="I459" s="56" t="s">
        <v>22</v>
      </c>
      <c r="J459" s="55" t="s">
        <v>5598</v>
      </c>
      <c r="K459" s="55" t="s">
        <v>6181</v>
      </c>
    </row>
    <row r="460" spans="1:11">
      <c r="A460" s="56" t="str">
        <f>IF(OR(F460="ABIE",MID(F460,1,2)="AS"),"",INDEX(core_japan!C:C,MATCH(K460,core_japan!Q:Q,0),1))</f>
        <v>JBT-333</v>
      </c>
      <c r="B460" s="55">
        <v>459</v>
      </c>
      <c r="C460" s="55" t="str">
        <f t="shared" si="7"/>
        <v>明細文書</v>
      </c>
      <c r="D460" s="56" t="str">
        <f>IF(LEN(K460)&gt;0,INDEX(core_japan!L:L,MATCH(sme_syntax_binding!K460,core_japan!Q:Q,0),1),"")</f>
        <v>IID261</v>
      </c>
      <c r="E460" s="55" t="s">
        <v>820</v>
      </c>
      <c r="F460" s="55" t="s">
        <v>12</v>
      </c>
      <c r="G460" s="55" t="s">
        <v>5599</v>
      </c>
      <c r="H460" s="55" t="s">
        <v>5600</v>
      </c>
      <c r="I460" s="56" t="s">
        <v>17</v>
      </c>
      <c r="J460" s="55" t="s">
        <v>5292</v>
      </c>
      <c r="K460" s="55" t="s">
        <v>6182</v>
      </c>
    </row>
    <row r="461" spans="1:11">
      <c r="A461" s="56" t="str">
        <f>IF(OR(F461="ABIE",MID(F461,1,2)="AS"),"",INDEX(core_japan!C:C,MATCH(K461,core_japan!Q:Q,0),1))</f>
        <v>JBT-334</v>
      </c>
      <c r="B461" s="55">
        <v>460</v>
      </c>
      <c r="C461" s="55" t="str">
        <f t="shared" si="7"/>
        <v>明細文書</v>
      </c>
      <c r="D461" s="56" t="str">
        <f>IF(LEN(K461)&gt;0,INDEX(core_japan!L:L,MATCH(sme_syntax_binding!K461,core_japan!Q:Q,0),1),"")</f>
        <v>IID262</v>
      </c>
      <c r="E461" s="55" t="s">
        <v>396</v>
      </c>
      <c r="F461" s="55" t="s">
        <v>12</v>
      </c>
      <c r="G461" s="55" t="s">
        <v>5601</v>
      </c>
      <c r="H461" s="55" t="s">
        <v>5602</v>
      </c>
      <c r="I461" s="56" t="s">
        <v>22</v>
      </c>
      <c r="J461" s="55" t="s">
        <v>5295</v>
      </c>
      <c r="K461" s="55" t="s">
        <v>6183</v>
      </c>
    </row>
    <row r="462" spans="1:11">
      <c r="A462" s="56" t="str">
        <f>IF(OR(F462="ABIE",MID(F462,1,2)="AS"),"",INDEX(core_japan!C:C,MATCH(K462,core_japan!Q:Q,0),1))</f>
        <v>JBT-335</v>
      </c>
      <c r="B462" s="55">
        <v>461</v>
      </c>
      <c r="C462" s="55" t="str">
        <f t="shared" si="7"/>
        <v>明細文書</v>
      </c>
      <c r="D462" s="56" t="str">
        <f>IF(LEN(K462)&gt;0,INDEX(core_japan!L:L,MATCH(sme_syntax_binding!K462,core_japan!Q:Q,0),1),"")</f>
        <v>IID263</v>
      </c>
      <c r="E462" s="55" t="s">
        <v>825</v>
      </c>
      <c r="F462" s="55" t="s">
        <v>12</v>
      </c>
      <c r="G462" s="55" t="s">
        <v>5603</v>
      </c>
      <c r="H462" s="55" t="s">
        <v>1428</v>
      </c>
      <c r="I462" s="56" t="s">
        <v>22</v>
      </c>
      <c r="J462" s="55" t="s">
        <v>5329</v>
      </c>
      <c r="K462" s="55" t="s">
        <v>6184</v>
      </c>
    </row>
    <row r="463" spans="1:11">
      <c r="A463" s="56" t="str">
        <f>IF(OR(F463="ABIE",MID(F463,1,2)="AS"),"",INDEX(core_japan!C:C,MATCH(K463,core_japan!Q:Q,0),1))</f>
        <v>JBT-336</v>
      </c>
      <c r="B463" s="55">
        <v>462</v>
      </c>
      <c r="C463" s="55" t="str">
        <f t="shared" si="7"/>
        <v>明細文書</v>
      </c>
      <c r="D463" s="56" t="str">
        <f>IF(LEN(K463)&gt;0,INDEX(core_japan!L:L,MATCH(sme_syntax_binding!K463,core_japan!Q:Q,0),1),"")</f>
        <v>IID264</v>
      </c>
      <c r="E463" s="55" t="s">
        <v>284</v>
      </c>
      <c r="F463" s="55" t="s">
        <v>12</v>
      </c>
      <c r="G463" s="55" t="s">
        <v>5604</v>
      </c>
      <c r="H463" s="55" t="s">
        <v>5605</v>
      </c>
      <c r="I463" s="56" t="s">
        <v>22</v>
      </c>
      <c r="J463" s="55" t="s">
        <v>5298</v>
      </c>
      <c r="K463" s="55" t="s">
        <v>6185</v>
      </c>
    </row>
    <row r="464" spans="1:11">
      <c r="A464" s="56" t="str">
        <f>IF(OR(F464="ABIE",MID(F464,1,2)="AS"),"",INDEX(core_japan!C:C,MATCH(K464,core_japan!Q:Q,0),1))</f>
        <v>JBT-337</v>
      </c>
      <c r="B464" s="55">
        <v>463</v>
      </c>
      <c r="C464" s="55" t="str">
        <f t="shared" si="7"/>
        <v>明細文書</v>
      </c>
      <c r="D464" s="56" t="str">
        <f>IF(LEN(K464)&gt;0,INDEX(core_japan!L:L,MATCH(sme_syntax_binding!K464,core_japan!Q:Q,0),1),"")</f>
        <v>IID265</v>
      </c>
      <c r="E464" s="55" t="s">
        <v>285</v>
      </c>
      <c r="F464" s="55" t="s">
        <v>12</v>
      </c>
      <c r="G464" s="55" t="s">
        <v>5606</v>
      </c>
      <c r="H464" s="55" t="s">
        <v>5300</v>
      </c>
      <c r="I464" s="56" t="s">
        <v>17</v>
      </c>
      <c r="J464" s="55" t="s">
        <v>5301</v>
      </c>
      <c r="K464" s="55" t="s">
        <v>6186</v>
      </c>
    </row>
    <row r="465" spans="1:11">
      <c r="A465" s="56" t="str">
        <f>IF(OR(F465="ABIE",MID(F465,1,2)="AS"),"",INDEX(core_japan!C:C,MATCH(K465,core_japan!Q:Q,0),1))</f>
        <v/>
      </c>
      <c r="B465" s="55">
        <v>464</v>
      </c>
      <c r="C465" s="55" t="str">
        <f t="shared" si="7"/>
        <v>明細文書</v>
      </c>
      <c r="D465" s="56" t="str">
        <f>IF(LEN(K465)&gt;0,INDEX(core_japan!L:L,MATCH(sme_syntax_binding!K465,core_japan!Q:Q,0),1),"")</f>
        <v>ICL62</v>
      </c>
      <c r="E465" s="55" t="s">
        <v>1411</v>
      </c>
      <c r="F465" s="55" t="s">
        <v>20</v>
      </c>
      <c r="G465" s="55" t="s">
        <v>5607</v>
      </c>
      <c r="H465" s="55" t="s">
        <v>5608</v>
      </c>
      <c r="I465" s="56" t="s">
        <v>71</v>
      </c>
      <c r="J465" s="55" t="s">
        <v>5283</v>
      </c>
      <c r="K465" s="55" t="s">
        <v>6176</v>
      </c>
    </row>
    <row r="466" spans="1:11">
      <c r="A466" s="56" t="str">
        <f>IF(OR(F466="ABIE",MID(F466,1,2)="AS"),"",INDEX(core_japan!C:C,MATCH(K466,core_japan!Q:Q,0),1))</f>
        <v/>
      </c>
      <c r="B466" s="55">
        <v>465</v>
      </c>
      <c r="C466" s="55" t="str">
        <f t="shared" si="7"/>
        <v/>
      </c>
      <c r="D466" s="56" t="str">
        <f>IF(LEN(K466)&gt;0,INDEX(core_japan!L:L,MATCH(sme_syntax_binding!K466,core_japan!Q:Q,0),1),"")</f>
        <v/>
      </c>
      <c r="E466" s="55" t="s">
        <v>264</v>
      </c>
      <c r="F466" s="55" t="s">
        <v>23</v>
      </c>
      <c r="G466" s="55" t="s">
        <v>5609</v>
      </c>
      <c r="H466" s="55" t="s">
        <v>5610</v>
      </c>
      <c r="I466" s="56" t="s">
        <v>74</v>
      </c>
      <c r="J466" s="55" t="s">
        <v>5286</v>
      </c>
    </row>
    <row r="467" spans="1:11">
      <c r="A467" s="56" t="str">
        <f>IF(OR(F467="ABIE",MID(F467,1,2)="AS"),"",INDEX(core_japan!C:C,MATCH(K467,core_japan!Q:Q,0),1))</f>
        <v>JBT-328</v>
      </c>
      <c r="B467" s="55">
        <v>466</v>
      </c>
      <c r="C467" s="55" t="str">
        <f t="shared" si="7"/>
        <v>明細文書</v>
      </c>
      <c r="D467" s="56" t="str">
        <f>IF(LEN(K467)&gt;0,INDEX(core_japan!L:L,MATCH(sme_syntax_binding!K467,core_japan!Q:Q,0),1),"")</f>
        <v>IID256</v>
      </c>
      <c r="E467" s="55" t="s">
        <v>266</v>
      </c>
      <c r="F467" s="55" t="s">
        <v>12</v>
      </c>
      <c r="G467" s="55" t="s">
        <v>5611</v>
      </c>
      <c r="H467" s="55" t="s">
        <v>5612</v>
      </c>
      <c r="I467" s="56" t="s">
        <v>22</v>
      </c>
      <c r="J467" s="55" t="s">
        <v>5289</v>
      </c>
      <c r="K467" s="55" t="s">
        <v>6177</v>
      </c>
    </row>
    <row r="468" spans="1:11">
      <c r="A468" s="56" t="str">
        <f>IF(OR(F468="ABIE",MID(F468,1,2)="AS"),"",INDEX(core_japan!C:C,MATCH(K468,core_japan!Q:Q,0),1))</f>
        <v>JBT-330</v>
      </c>
      <c r="B468" s="55">
        <v>467</v>
      </c>
      <c r="C468" s="55" t="str">
        <f t="shared" si="7"/>
        <v>明細文書</v>
      </c>
      <c r="D468" s="56" t="str">
        <f>IF(LEN(K468)&gt;0,INDEX(core_japan!L:L,MATCH(sme_syntax_binding!K468,core_japan!Q:Q,0),1),"")</f>
        <v>IID258</v>
      </c>
      <c r="E468" s="55" t="s">
        <v>271</v>
      </c>
      <c r="F468" s="55" t="s">
        <v>12</v>
      </c>
      <c r="G468" s="55" t="s">
        <v>5613</v>
      </c>
      <c r="H468" s="55" t="s">
        <v>5594</v>
      </c>
      <c r="I468" s="56" t="s">
        <v>22</v>
      </c>
      <c r="J468" s="55" t="s">
        <v>5553</v>
      </c>
      <c r="K468" s="55" t="s">
        <v>6179</v>
      </c>
    </row>
    <row r="469" spans="1:11">
      <c r="A469" s="56" t="str">
        <f>IF(OR(F469="ABIE",MID(F469,1,2)="AS"),"",INDEX(core_japan!C:C,MATCH(K469,core_japan!Q:Q,0),1))</f>
        <v>JBT-331</v>
      </c>
      <c r="B469" s="55">
        <v>468</v>
      </c>
      <c r="C469" s="55" t="str">
        <f t="shared" si="7"/>
        <v>明細文書</v>
      </c>
      <c r="D469" s="56" t="str">
        <f>IF(LEN(K469)&gt;0,INDEX(core_japan!L:L,MATCH(sme_syntax_binding!K469,core_japan!Q:Q,0),1),"")</f>
        <v>IID259</v>
      </c>
      <c r="E469" s="55" t="s">
        <v>273</v>
      </c>
      <c r="F469" s="55" t="s">
        <v>12</v>
      </c>
      <c r="G469" s="55" t="s">
        <v>5614</v>
      </c>
      <c r="H469" s="55" t="s">
        <v>5615</v>
      </c>
      <c r="I469" s="56" t="s">
        <v>22</v>
      </c>
      <c r="J469" s="55" t="s">
        <v>5119</v>
      </c>
      <c r="K469" s="55" t="s">
        <v>6180</v>
      </c>
    </row>
    <row r="470" spans="1:11">
      <c r="A470" s="56" t="str">
        <f>IF(OR(F470="ABIE",MID(F470,1,2)="AS"),"",INDEX(core_japan!C:C,MATCH(K470,core_japan!Q:Q,0),1))</f>
        <v>JBT-332</v>
      </c>
      <c r="B470" s="55">
        <v>469</v>
      </c>
      <c r="C470" s="55" t="str">
        <f t="shared" si="7"/>
        <v>明細文書</v>
      </c>
      <c r="D470" s="56" t="str">
        <f>IF(LEN(K470)&gt;0,INDEX(core_japan!L:L,MATCH(sme_syntax_binding!K470,core_japan!Q:Q,0),1),"")</f>
        <v>IID260</v>
      </c>
      <c r="E470" s="55" t="s">
        <v>281</v>
      </c>
      <c r="F470" s="55" t="s">
        <v>12</v>
      </c>
      <c r="G470" s="55" t="s">
        <v>5616</v>
      </c>
      <c r="H470" s="55" t="s">
        <v>5617</v>
      </c>
      <c r="I470" s="56" t="s">
        <v>17</v>
      </c>
      <c r="J470" s="55" t="s">
        <v>5598</v>
      </c>
      <c r="K470" s="55" t="s">
        <v>6181</v>
      </c>
    </row>
    <row r="471" spans="1:11">
      <c r="A471" s="56" t="str">
        <f>IF(OR(F471="ABIE",MID(F471,1,2)="AS"),"",INDEX(core_japan!C:C,MATCH(K471,core_japan!Q:Q,0),1))</f>
        <v>JBT-334</v>
      </c>
      <c r="B471" s="55">
        <v>470</v>
      </c>
      <c r="C471" s="55" t="str">
        <f t="shared" si="7"/>
        <v>明細文書</v>
      </c>
      <c r="D471" s="56" t="str">
        <f>IF(LEN(K471)&gt;0,INDEX(core_japan!L:L,MATCH(sme_syntax_binding!K471,core_japan!Q:Q,0),1),"")</f>
        <v>IID262</v>
      </c>
      <c r="E471" s="55" t="s">
        <v>396</v>
      </c>
      <c r="F471" s="55" t="s">
        <v>12</v>
      </c>
      <c r="G471" s="55" t="s">
        <v>5618</v>
      </c>
      <c r="H471" s="55" t="s">
        <v>5619</v>
      </c>
      <c r="I471" s="56" t="s">
        <v>22</v>
      </c>
      <c r="J471" s="55" t="s">
        <v>5295</v>
      </c>
      <c r="K471" s="55" t="s">
        <v>6183</v>
      </c>
    </row>
    <row r="472" spans="1:11">
      <c r="A472" s="56" t="str">
        <f>IF(OR(F472="ABIE",MID(F472,1,2)="AS"),"",INDEX(core_japan!C:C,MATCH(K472,core_japan!Q:Q,0),1))</f>
        <v>JBT-337</v>
      </c>
      <c r="B472" s="55">
        <v>471</v>
      </c>
      <c r="C472" s="55" t="str">
        <f t="shared" si="7"/>
        <v>明細文書</v>
      </c>
      <c r="D472" s="56" t="str">
        <f>IF(LEN(K472)&gt;0,INDEX(core_japan!L:L,MATCH(sme_syntax_binding!K472,core_japan!Q:Q,0),1),"")</f>
        <v>IID265</v>
      </c>
      <c r="E472" s="55" t="s">
        <v>285</v>
      </c>
      <c r="F472" s="55" t="s">
        <v>12</v>
      </c>
      <c r="G472" s="55" t="s">
        <v>5606</v>
      </c>
      <c r="H472" s="55" t="s">
        <v>5300</v>
      </c>
      <c r="I472" s="56" t="s">
        <v>17</v>
      </c>
      <c r="J472" s="55" t="s">
        <v>5301</v>
      </c>
      <c r="K472" s="55" t="s">
        <v>6186</v>
      </c>
    </row>
    <row r="473" spans="1:11">
      <c r="A473" s="56" t="str">
        <f>IF(OR(F473="ABIE",MID(F473,1,2)="AS"),"",INDEX(core_japan!C:C,MATCH(K473,core_japan!Q:Q,0),1))</f>
        <v/>
      </c>
      <c r="B473" s="55">
        <v>472</v>
      </c>
      <c r="C473" s="55" t="str">
        <f t="shared" si="7"/>
        <v>明細文書</v>
      </c>
      <c r="D473" s="56" t="str">
        <f>IF(LEN(K473)&gt;0,INDEX(core_japan!L:L,MATCH(sme_syntax_binding!K473,core_japan!Q:Q,0),1),"")</f>
        <v>ICL64</v>
      </c>
      <c r="E473" s="55" t="s">
        <v>1432</v>
      </c>
      <c r="F473" s="55" t="s">
        <v>20</v>
      </c>
      <c r="G473" s="55" t="s">
        <v>5620</v>
      </c>
      <c r="H473" s="55" t="s">
        <v>5621</v>
      </c>
      <c r="I473" s="56" t="s">
        <v>17</v>
      </c>
      <c r="J473" s="55" t="s">
        <v>5303</v>
      </c>
      <c r="K473" s="55" t="s">
        <v>6187</v>
      </c>
    </row>
    <row r="474" spans="1:11">
      <c r="A474" s="56" t="str">
        <f>IF(OR(F474="ABIE",MID(F474,1,2)="AS"),"",INDEX(core_japan!C:C,MATCH(K474,core_japan!Q:Q,0),1))</f>
        <v/>
      </c>
      <c r="B474" s="55">
        <v>473</v>
      </c>
      <c r="C474" s="55" t="str">
        <f t="shared" si="7"/>
        <v/>
      </c>
      <c r="D474" s="56" t="str">
        <f>IF(LEN(K474)&gt;0,INDEX(core_japan!L:L,MATCH(sme_syntax_binding!K474,core_japan!Q:Q,0),1),"")</f>
        <v/>
      </c>
      <c r="E474" s="55" t="s">
        <v>287</v>
      </c>
      <c r="F474" s="55" t="s">
        <v>23</v>
      </c>
      <c r="G474" s="55" t="s">
        <v>5622</v>
      </c>
      <c r="H474" s="55" t="s">
        <v>1436</v>
      </c>
      <c r="I474" s="56" t="s">
        <v>3</v>
      </c>
      <c r="J474" s="55" t="s">
        <v>5306</v>
      </c>
    </row>
    <row r="475" spans="1:11">
      <c r="A475" s="56" t="str">
        <f>IF(OR(F475="ABIE",MID(F475,1,2)="AS"),"",INDEX(core_japan!C:C,MATCH(K475,core_japan!Q:Q,0),1))</f>
        <v>JBT-318</v>
      </c>
      <c r="B475" s="55">
        <v>474</v>
      </c>
      <c r="C475" s="55" t="str">
        <f t="shared" si="7"/>
        <v>明細文書</v>
      </c>
      <c r="D475" s="56" t="str">
        <f>IF(LEN(K475)&gt;0,INDEX(core_japan!L:L,MATCH(sme_syntax_binding!K475,core_japan!Q:Q,0),1),"")</f>
        <v>IID272</v>
      </c>
      <c r="E475" s="55" t="s">
        <v>289</v>
      </c>
      <c r="F475" s="55" t="s">
        <v>12</v>
      </c>
      <c r="G475" s="55" t="s">
        <v>5623</v>
      </c>
      <c r="H475" s="55" t="s">
        <v>5624</v>
      </c>
      <c r="I475" s="56" t="s">
        <v>22</v>
      </c>
      <c r="J475" s="55" t="s">
        <v>5308</v>
      </c>
      <c r="K475" s="55" t="s">
        <v>6188</v>
      </c>
    </row>
    <row r="476" spans="1:11">
      <c r="A476" s="56" t="str">
        <f>IF(OR(F476="ABIE",MID(F476,1,2)="AS"),"",INDEX(core_japan!C:C,MATCH(K476,core_japan!Q:Q,0),1))</f>
        <v>JBT-319</v>
      </c>
      <c r="B476" s="55">
        <v>475</v>
      </c>
      <c r="C476" s="55" t="str">
        <f t="shared" si="7"/>
        <v>明細文書</v>
      </c>
      <c r="D476" s="56" t="str">
        <f>IF(LEN(K476)&gt;0,INDEX(core_japan!L:L,MATCH(sme_syntax_binding!K476,core_japan!Q:Q,0),1),"")</f>
        <v>IID273</v>
      </c>
      <c r="E476" s="55" t="s">
        <v>291</v>
      </c>
      <c r="F476" s="55" t="s">
        <v>12</v>
      </c>
      <c r="G476" s="55" t="s">
        <v>5625</v>
      </c>
      <c r="H476" s="55" t="s">
        <v>5626</v>
      </c>
      <c r="I476" s="56" t="s">
        <v>22</v>
      </c>
      <c r="J476" s="55" t="s">
        <v>5310</v>
      </c>
      <c r="K476" s="55" t="s">
        <v>6189</v>
      </c>
    </row>
    <row r="477" spans="1:11">
      <c r="A477" s="56" t="str">
        <f>IF(OR(F477="ABIE",MID(F477,1,2)="AS"),"",INDEX(core_japan!C:C,MATCH(K477,core_japan!Q:Q,0),1))</f>
        <v/>
      </c>
      <c r="B477" s="55">
        <v>476</v>
      </c>
      <c r="C477" s="55" t="str">
        <f t="shared" si="7"/>
        <v>明細文書</v>
      </c>
      <c r="D477" s="56" t="e">
        <f>IF(LEN(K477)&gt;0,INDEX(core_japan!L:L,MATCH(sme_syntax_binding!K477,core_japan!Q:Q,0),1),"")</f>
        <v>#VALUE!</v>
      </c>
      <c r="E477" s="55" t="s">
        <v>400</v>
      </c>
      <c r="F477" s="55" t="s">
        <v>20</v>
      </c>
      <c r="G477" s="55" t="s">
        <v>5627</v>
      </c>
      <c r="H477" s="55" t="s">
        <v>5628</v>
      </c>
      <c r="I477" s="56" t="s">
        <v>17</v>
      </c>
      <c r="J477" s="55" t="s">
        <v>5629</v>
      </c>
      <c r="K477" s="55" t="s">
        <v>6844</v>
      </c>
    </row>
    <row r="478" spans="1:11">
      <c r="A478" s="56" t="str">
        <f>IF(OR(F478="ABIE",MID(F478,1,2)="AS"),"",INDEX(core_japan!C:C,MATCH(K478,core_japan!Q:Q,0),1))</f>
        <v/>
      </c>
      <c r="B478" s="55">
        <v>477</v>
      </c>
      <c r="C478" s="55" t="str">
        <f t="shared" si="7"/>
        <v/>
      </c>
      <c r="D478" s="56" t="str">
        <f>IF(LEN(K478)&gt;0,INDEX(core_japan!L:L,MATCH(sme_syntax_binding!K478,core_japan!Q:Q,0),1),"")</f>
        <v/>
      </c>
      <c r="E478" s="55" t="s">
        <v>1443</v>
      </c>
      <c r="F478" s="55" t="s">
        <v>23</v>
      </c>
      <c r="G478" s="55" t="s">
        <v>5630</v>
      </c>
      <c r="H478" s="55" t="s">
        <v>5631</v>
      </c>
      <c r="I478" s="56" t="s">
        <v>3</v>
      </c>
      <c r="J478" s="55" t="s">
        <v>5632</v>
      </c>
    </row>
    <row r="479" spans="1:11">
      <c r="A479" s="56" t="e">
        <f>IF(OR(F479="ABIE",MID(F479,1,2)="AS"),"",INDEX(core_japan!C:C,MATCH(K479,core_japan!Q:Q,0),1))</f>
        <v>#VALUE!</v>
      </c>
      <c r="B479" s="55">
        <v>478</v>
      </c>
      <c r="C479" s="55" t="str">
        <f t="shared" si="7"/>
        <v>明細文書</v>
      </c>
      <c r="D479" s="56" t="e">
        <f>IF(LEN(K479)&gt;0,INDEX(core_japan!L:L,MATCH(sme_syntax_binding!K479,core_japan!Q:Q,0),1),"")</f>
        <v>#VALUE!</v>
      </c>
      <c r="E479" s="55" t="s">
        <v>5633</v>
      </c>
      <c r="F479" s="55" t="s">
        <v>12</v>
      </c>
      <c r="G479" s="55" t="s">
        <v>5634</v>
      </c>
      <c r="H479" s="55" t="s">
        <v>5635</v>
      </c>
      <c r="I479" s="56" t="s">
        <v>17</v>
      </c>
      <c r="J479" s="55" t="s">
        <v>5414</v>
      </c>
      <c r="K479" s="55" t="s">
        <v>6845</v>
      </c>
    </row>
    <row r="480" spans="1:11">
      <c r="A480" s="56" t="e">
        <f>IF(OR(F480="ABIE",MID(F480,1,2)="AS"),"",INDEX(core_japan!C:C,MATCH(K480,core_japan!Q:Q,0),1))</f>
        <v>#VALUE!</v>
      </c>
      <c r="B480" s="55">
        <v>479</v>
      </c>
      <c r="C480" s="55" t="str">
        <f t="shared" si="7"/>
        <v>明細文書</v>
      </c>
      <c r="D480" s="56" t="e">
        <f>IF(LEN(K480)&gt;0,INDEX(core_japan!L:L,MATCH(sme_syntax_binding!K480,core_japan!Q:Q,0),1),"")</f>
        <v>#VALUE!</v>
      </c>
      <c r="E480" s="55" t="s">
        <v>5636</v>
      </c>
      <c r="F480" s="55" t="s">
        <v>12</v>
      </c>
      <c r="G480" s="55" t="s">
        <v>5637</v>
      </c>
      <c r="H480" s="55" t="s">
        <v>5638</v>
      </c>
      <c r="I480" s="56" t="s">
        <v>17</v>
      </c>
      <c r="J480" s="55" t="s">
        <v>5416</v>
      </c>
      <c r="K480" s="55" t="s">
        <v>6846</v>
      </c>
    </row>
    <row r="481" spans="1:11">
      <c r="A481" s="56" t="e">
        <f>IF(OR(F481="ABIE",MID(F481,1,2)="AS"),"",INDEX(core_japan!C:C,MATCH(K481,core_japan!Q:Q,0),1))</f>
        <v>#VALUE!</v>
      </c>
      <c r="B481" s="55">
        <v>480</v>
      </c>
      <c r="C481" s="55" t="str">
        <f t="shared" si="7"/>
        <v>明細文書</v>
      </c>
      <c r="D481" s="56" t="e">
        <f>IF(LEN(K481)&gt;0,INDEX(core_japan!L:L,MATCH(sme_syntax_binding!K481,core_japan!Q:Q,0),1),"")</f>
        <v>#VALUE!</v>
      </c>
      <c r="E481" s="55" t="s">
        <v>404</v>
      </c>
      <c r="F481" s="55" t="s">
        <v>12</v>
      </c>
      <c r="G481" s="55" t="s">
        <v>5639</v>
      </c>
      <c r="H481" s="55" t="s">
        <v>5640</v>
      </c>
      <c r="I481" s="56" t="s">
        <v>22</v>
      </c>
      <c r="J481" s="55" t="s">
        <v>5327</v>
      </c>
      <c r="K481" s="55" t="s">
        <v>6711</v>
      </c>
    </row>
    <row r="482" spans="1:11">
      <c r="A482" s="56" t="e">
        <f>IF(OR(F482="ABIE",MID(F482,1,2)="AS"),"",INDEX(core_japan!C:C,MATCH(K482,core_japan!Q:Q,0),1))</f>
        <v>#VALUE!</v>
      </c>
      <c r="B482" s="55">
        <v>481</v>
      </c>
      <c r="C482" s="55" t="str">
        <f t="shared" si="7"/>
        <v>明細文書</v>
      </c>
      <c r="D482" s="56" t="e">
        <f>IF(LEN(K482)&gt;0,INDEX(core_japan!L:L,MATCH(sme_syntax_binding!K482,core_japan!Q:Q,0),1),"")</f>
        <v>#VALUE!</v>
      </c>
      <c r="E482" s="55" t="s">
        <v>5641</v>
      </c>
      <c r="F482" s="55" t="s">
        <v>12</v>
      </c>
      <c r="G482" s="55" t="s">
        <v>5642</v>
      </c>
      <c r="H482" s="55" t="s">
        <v>5643</v>
      </c>
      <c r="I482" s="56" t="s">
        <v>22</v>
      </c>
      <c r="J482" s="55" t="s">
        <v>5644</v>
      </c>
      <c r="K482" s="55" t="s">
        <v>6850</v>
      </c>
    </row>
    <row r="483" spans="1:11">
      <c r="A483" s="56" t="e">
        <f>IF(OR(F483="ABIE",MID(F483,1,2)="AS"),"",INDEX(core_japan!C:C,MATCH(K483,core_japan!Q:Q,0),1))</f>
        <v>#VALUE!</v>
      </c>
      <c r="B483" s="55">
        <v>482</v>
      </c>
      <c r="C483" s="55" t="str">
        <f t="shared" si="7"/>
        <v>明細文書</v>
      </c>
      <c r="D483" s="56" t="e">
        <f>IF(LEN(K483)&gt;0,INDEX(core_japan!L:L,MATCH(sme_syntax_binding!K483,core_japan!Q:Q,0),1),"")</f>
        <v>#VALUE!</v>
      </c>
      <c r="E483" s="55" t="s">
        <v>406</v>
      </c>
      <c r="F483" s="55" t="s">
        <v>12</v>
      </c>
      <c r="G483" s="55" t="s">
        <v>5645</v>
      </c>
      <c r="H483" s="55" t="s">
        <v>5646</v>
      </c>
      <c r="I483" s="56" t="s">
        <v>22</v>
      </c>
      <c r="J483" s="55" t="s">
        <v>5336</v>
      </c>
      <c r="K483" s="55" t="s">
        <v>6847</v>
      </c>
    </row>
    <row r="484" spans="1:11">
      <c r="A484" s="56" t="e">
        <f>IF(OR(F484="ABIE",MID(F484,1,2)="AS"),"",INDEX(core_japan!C:C,MATCH(K484,core_japan!Q:Q,0),1))</f>
        <v>#VALUE!</v>
      </c>
      <c r="B484" s="55">
        <v>483</v>
      </c>
      <c r="C484" s="55" t="str">
        <f t="shared" si="7"/>
        <v>明細文書</v>
      </c>
      <c r="D484" s="56" t="e">
        <f>IF(LEN(K484)&gt;0,INDEX(core_japan!L:L,MATCH(sme_syntax_binding!K484,core_japan!Q:Q,0),1),"")</f>
        <v>#VALUE!</v>
      </c>
      <c r="E484" s="55" t="s">
        <v>408</v>
      </c>
      <c r="F484" s="55" t="s">
        <v>12</v>
      </c>
      <c r="G484" s="55" t="s">
        <v>5647</v>
      </c>
      <c r="H484" s="55" t="s">
        <v>5648</v>
      </c>
      <c r="I484" s="56" t="s">
        <v>17</v>
      </c>
      <c r="J484" s="55" t="s">
        <v>5649</v>
      </c>
      <c r="K484" s="55" t="s">
        <v>6848</v>
      </c>
    </row>
    <row r="485" spans="1:11">
      <c r="A485" s="56" t="e">
        <f>IF(OR(F485="ABIE",MID(F485,1,2)="AS"),"",INDEX(core_japan!C:C,MATCH(K485,core_japan!Q:Q,0),1))</f>
        <v>#VALUE!</v>
      </c>
      <c r="B485" s="55">
        <v>484</v>
      </c>
      <c r="C485" s="55" t="str">
        <f t="shared" si="7"/>
        <v>明細文書</v>
      </c>
      <c r="D485" s="56" t="e">
        <f>IF(LEN(K485)&gt;0,INDEX(core_japan!L:L,MATCH(sme_syntax_binding!K485,core_japan!Q:Q,0),1),"")</f>
        <v>#VALUE!</v>
      </c>
      <c r="E485" s="55" t="s">
        <v>410</v>
      </c>
      <c r="F485" s="55" t="s">
        <v>12</v>
      </c>
      <c r="G485" s="55" t="s">
        <v>5650</v>
      </c>
      <c r="H485" s="55" t="s">
        <v>5651</v>
      </c>
      <c r="I485" s="56" t="s">
        <v>22</v>
      </c>
      <c r="J485" s="55" t="s">
        <v>5329</v>
      </c>
      <c r="K485" s="55" t="s">
        <v>6849</v>
      </c>
    </row>
    <row r="486" spans="1:11">
      <c r="A486" s="56" t="str">
        <f>IF(OR(F486="ABIE",MID(F486,1,2)="AS"),"",INDEX(core_japan!C:C,MATCH(K486,core_japan!Q:Q,0),1))</f>
        <v/>
      </c>
      <c r="B486" s="55">
        <v>485</v>
      </c>
      <c r="C486" s="55" t="str">
        <f t="shared" si="7"/>
        <v>明細文書</v>
      </c>
      <c r="D486" s="56" t="e">
        <f>IF(LEN(K486)&gt;0,INDEX(core_japan!L:L,MATCH(sme_syntax_binding!K486,core_japan!Q:Q,0),1),"")</f>
        <v>#VALUE!</v>
      </c>
      <c r="E486" s="55" t="s">
        <v>400</v>
      </c>
      <c r="F486" s="55" t="s">
        <v>20</v>
      </c>
      <c r="G486" s="55" t="s">
        <v>5652</v>
      </c>
      <c r="H486" s="55" t="s">
        <v>5653</v>
      </c>
      <c r="I486" s="56" t="s">
        <v>17</v>
      </c>
      <c r="J486" s="55" t="s">
        <v>5629</v>
      </c>
      <c r="K486" s="55" t="s">
        <v>6782</v>
      </c>
    </row>
    <row r="487" spans="1:11">
      <c r="A487" s="56" t="str">
        <f>IF(OR(F487="ABIE",MID(F487,1,2)="AS"),"",INDEX(core_japan!C:C,MATCH(K487,core_japan!Q:Q,0),1))</f>
        <v/>
      </c>
      <c r="B487" s="55">
        <v>486</v>
      </c>
      <c r="C487" s="55" t="str">
        <f t="shared" si="7"/>
        <v/>
      </c>
      <c r="D487" s="56" t="str">
        <f>IF(LEN(K487)&gt;0,INDEX(core_japan!L:L,MATCH(sme_syntax_binding!K487,core_japan!Q:Q,0),1),"")</f>
        <v/>
      </c>
      <c r="E487" s="55" t="s">
        <v>1443</v>
      </c>
      <c r="F487" s="55" t="s">
        <v>23</v>
      </c>
      <c r="G487" s="55" t="s">
        <v>5654</v>
      </c>
      <c r="H487" s="55" t="s">
        <v>5655</v>
      </c>
      <c r="I487" s="56" t="s">
        <v>3</v>
      </c>
      <c r="J487" s="55" t="s">
        <v>5632</v>
      </c>
    </row>
    <row r="488" spans="1:11">
      <c r="A488" s="56" t="e">
        <f>IF(OR(F488="ABIE",MID(F488,1,2)="AS"),"",INDEX(core_japan!C:C,MATCH(K488,core_japan!Q:Q,0),1))</f>
        <v>#VALUE!</v>
      </c>
      <c r="B488" s="55">
        <v>487</v>
      </c>
      <c r="C488" s="55" t="str">
        <f t="shared" si="7"/>
        <v>明細文書</v>
      </c>
      <c r="D488" s="56" t="e">
        <f>IF(LEN(K488)&gt;0,INDEX(core_japan!L:L,MATCH(sme_syntax_binding!K488,core_japan!Q:Q,0),1),"")</f>
        <v>#VALUE!</v>
      </c>
      <c r="E488" s="55" t="s">
        <v>404</v>
      </c>
      <c r="F488" s="55" t="s">
        <v>12</v>
      </c>
      <c r="G488" s="55" t="s">
        <v>5656</v>
      </c>
      <c r="H488" s="55" t="s">
        <v>5657</v>
      </c>
      <c r="I488" s="56" t="s">
        <v>17</v>
      </c>
      <c r="J488" s="55" t="s">
        <v>5327</v>
      </c>
      <c r="K488" s="55" t="s">
        <v>6712</v>
      </c>
    </row>
    <row r="489" spans="1:11">
      <c r="A489" s="56" t="str">
        <f>IF(OR(F489="ABIE",MID(F489,1,2)="AS"),"",INDEX(core_japan!C:C,MATCH(K489,core_japan!Q:Q,0),1))</f>
        <v/>
      </c>
      <c r="B489" s="55">
        <v>488</v>
      </c>
      <c r="C489" s="55" t="str">
        <f t="shared" si="7"/>
        <v>明細文書</v>
      </c>
      <c r="D489" s="56" t="str">
        <f>IF(LEN(K489)&gt;0,INDEX(core_japan!L:L,MATCH(sme_syntax_binding!K489,core_japan!Q:Q,0),1),"")</f>
        <v>ICL67</v>
      </c>
      <c r="E489" s="55" t="s">
        <v>1454</v>
      </c>
      <c r="F489" s="55" t="s">
        <v>20</v>
      </c>
      <c r="G489" s="55" t="s">
        <v>5658</v>
      </c>
      <c r="H489" s="55" t="s">
        <v>5659</v>
      </c>
      <c r="I489" s="56" t="s">
        <v>71</v>
      </c>
      <c r="J489" s="55" t="s">
        <v>5342</v>
      </c>
      <c r="K489" s="55" t="s">
        <v>6190</v>
      </c>
    </row>
    <row r="490" spans="1:11">
      <c r="A490" s="56" t="str">
        <f>IF(OR(F490="ABIE",MID(F490,1,2)="AS"),"",INDEX(core_japan!C:C,MATCH(K490,core_japan!Q:Q,0),1))</f>
        <v/>
      </c>
      <c r="B490" s="55">
        <v>489</v>
      </c>
      <c r="C490" s="55" t="str">
        <f t="shared" si="7"/>
        <v/>
      </c>
      <c r="D490" s="56" t="str">
        <f>IF(LEN(K490)&gt;0,INDEX(core_japan!L:L,MATCH(sme_syntax_binding!K490,core_japan!Q:Q,0),1),"")</f>
        <v/>
      </c>
      <c r="E490" s="55" t="s">
        <v>877</v>
      </c>
      <c r="F490" s="55" t="s">
        <v>23</v>
      </c>
      <c r="G490" s="55" t="s">
        <v>5660</v>
      </c>
      <c r="H490" s="55" t="s">
        <v>5661</v>
      </c>
      <c r="I490" s="56" t="s">
        <v>3</v>
      </c>
      <c r="J490" s="55" t="s">
        <v>5345</v>
      </c>
    </row>
    <row r="491" spans="1:11">
      <c r="A491" s="56" t="str">
        <f>IF(OR(F491="ABIE",MID(F491,1,2)="AS"),"",INDEX(core_japan!C:C,MATCH(K491,core_japan!Q:Q,0),1))</f>
        <v>JBT-344</v>
      </c>
      <c r="B491" s="55">
        <v>490</v>
      </c>
      <c r="C491" s="55" t="str">
        <f t="shared" si="7"/>
        <v>明細文書</v>
      </c>
      <c r="D491" s="56" t="str">
        <f>IF(LEN(K491)&gt;0,INDEX(core_japan!L:L,MATCH(sme_syntax_binding!K491,core_japan!Q:Q,0),1),"")</f>
        <v>IID282</v>
      </c>
      <c r="E491" s="55" t="s">
        <v>412</v>
      </c>
      <c r="F491" s="55" t="s">
        <v>12</v>
      </c>
      <c r="G491" s="55" t="s">
        <v>5662</v>
      </c>
      <c r="H491" s="55" t="s">
        <v>5663</v>
      </c>
      <c r="I491" s="56" t="s">
        <v>17</v>
      </c>
      <c r="J491" s="55" t="s">
        <v>5348</v>
      </c>
      <c r="K491" s="55" t="s">
        <v>6191</v>
      </c>
    </row>
    <row r="492" spans="1:11">
      <c r="A492" s="56" t="str">
        <f>IF(OR(F492="ABIE",MID(F492,1,2)="AS"),"",INDEX(core_japan!C:C,MATCH(K492,core_japan!Q:Q,0),1))</f>
        <v>JBT-345</v>
      </c>
      <c r="B492" s="55">
        <v>491</v>
      </c>
      <c r="C492" s="55" t="str">
        <f t="shared" si="7"/>
        <v>明細文書</v>
      </c>
      <c r="D492" s="56" t="str">
        <f>IF(LEN(K492)&gt;0,INDEX(core_japan!L:L,MATCH(sme_syntax_binding!K492,core_japan!Q:Q,0),1),"")</f>
        <v>IID283</v>
      </c>
      <c r="E492" s="55" t="s">
        <v>319</v>
      </c>
      <c r="F492" s="55" t="s">
        <v>12</v>
      </c>
      <c r="G492" s="55" t="s">
        <v>5664</v>
      </c>
      <c r="H492" s="55" t="s">
        <v>5665</v>
      </c>
      <c r="I492" s="56" t="s">
        <v>17</v>
      </c>
      <c r="J492" s="55" t="s">
        <v>5351</v>
      </c>
      <c r="K492" s="55" t="s">
        <v>6192</v>
      </c>
    </row>
    <row r="493" spans="1:11">
      <c r="A493" s="56" t="str">
        <f>IF(OR(F493="ABIE",MID(F493,1,2)="AS"),"",INDEX(core_japan!C:C,MATCH(K493,core_japan!Q:Q,0),1))</f>
        <v>JBT-346</v>
      </c>
      <c r="B493" s="55">
        <v>492</v>
      </c>
      <c r="C493" s="55" t="str">
        <f t="shared" si="7"/>
        <v>明細文書</v>
      </c>
      <c r="D493" s="56" t="str">
        <f>IF(LEN(K493)&gt;0,INDEX(core_japan!L:L,MATCH(sme_syntax_binding!K493,core_japan!Q:Q,0),1),"")</f>
        <v>IID284</v>
      </c>
      <c r="E493" s="55" t="s">
        <v>320</v>
      </c>
      <c r="F493" s="55" t="s">
        <v>12</v>
      </c>
      <c r="G493" s="55" t="s">
        <v>5666</v>
      </c>
      <c r="H493" s="55" t="s">
        <v>5667</v>
      </c>
      <c r="I493" s="56" t="s">
        <v>22</v>
      </c>
      <c r="J493" s="55" t="s">
        <v>5354</v>
      </c>
      <c r="K493" s="55" t="s">
        <v>6193</v>
      </c>
    </row>
    <row r="494" spans="1:11">
      <c r="A494" s="56" t="str">
        <f>IF(OR(F494="ABIE",MID(F494,1,2)="AS"),"",INDEX(core_japan!C:C,MATCH(K494,core_japan!Q:Q,0),1))</f>
        <v>JBT-347</v>
      </c>
      <c r="B494" s="55">
        <v>493</v>
      </c>
      <c r="C494" s="55" t="str">
        <f t="shared" si="7"/>
        <v>明細文書</v>
      </c>
      <c r="D494" s="56" t="str">
        <f>IF(LEN(K494)&gt;0,INDEX(core_japan!L:L,MATCH(sme_syntax_binding!K494,core_japan!Q:Q,0),1),"")</f>
        <v>IID285</v>
      </c>
      <c r="E494" s="55" t="s">
        <v>321</v>
      </c>
      <c r="F494" s="55" t="s">
        <v>12</v>
      </c>
      <c r="G494" s="55" t="s">
        <v>5668</v>
      </c>
      <c r="H494" s="55" t="s">
        <v>5669</v>
      </c>
      <c r="I494" s="56" t="s">
        <v>22</v>
      </c>
      <c r="J494" s="55" t="s">
        <v>5357</v>
      </c>
      <c r="K494" s="55" t="s">
        <v>6194</v>
      </c>
    </row>
    <row r="495" spans="1:11">
      <c r="A495" s="56" t="str">
        <f>IF(OR(F495="ABIE",MID(F495,1,2)="AS"),"",INDEX(core_japan!C:C,MATCH(K495,core_japan!Q:Q,0),1))</f>
        <v/>
      </c>
      <c r="B495" s="55">
        <v>494</v>
      </c>
      <c r="C495" s="55" t="str">
        <f t="shared" si="7"/>
        <v>明細文書</v>
      </c>
      <c r="D495" s="56" t="str">
        <f>IF(LEN(K495)&gt;0,INDEX(core_japan!L:L,MATCH(sme_syntax_binding!K495,core_japan!Q:Q,0),1),"")</f>
        <v>ICL67</v>
      </c>
      <c r="E495" s="55" t="s">
        <v>325</v>
      </c>
      <c r="F495" s="55" t="s">
        <v>20</v>
      </c>
      <c r="G495" s="55" t="s">
        <v>5670</v>
      </c>
      <c r="H495" s="55" t="s">
        <v>5671</v>
      </c>
      <c r="I495" s="56" t="s">
        <v>71</v>
      </c>
      <c r="J495" s="55" t="s">
        <v>5376</v>
      </c>
      <c r="K495" s="55" t="s">
        <v>6195</v>
      </c>
    </row>
    <row r="496" spans="1:11">
      <c r="A496" s="56" t="str">
        <f>IF(OR(F496="ABIE",MID(F496,1,2)="AS"),"",INDEX(core_japan!C:C,MATCH(K496,core_japan!Q:Q,0),1))</f>
        <v/>
      </c>
      <c r="B496" s="55">
        <v>495</v>
      </c>
      <c r="C496" s="55" t="str">
        <f t="shared" si="7"/>
        <v/>
      </c>
      <c r="D496" s="56" t="str">
        <f>IF(LEN(K496)&gt;0,INDEX(core_japan!L:L,MATCH(sme_syntax_binding!K496,core_japan!Q:Q,0),1),"")</f>
        <v/>
      </c>
      <c r="E496" s="55" t="s">
        <v>264</v>
      </c>
      <c r="F496" s="55" t="s">
        <v>23</v>
      </c>
      <c r="G496" s="55" t="s">
        <v>5672</v>
      </c>
      <c r="H496" s="55" t="s">
        <v>5673</v>
      </c>
      <c r="I496" s="56" t="s">
        <v>3</v>
      </c>
      <c r="J496" s="55" t="s">
        <v>5286</v>
      </c>
    </row>
    <row r="497" spans="1:11">
      <c r="A497" s="56" t="str">
        <f>IF(OR(F497="ABIE",MID(F497,1,2)="AS"),"",INDEX(core_japan!C:C,MATCH(K497,core_japan!Q:Q,0),1))</f>
        <v>JBT-348</v>
      </c>
      <c r="B497" s="55">
        <v>496</v>
      </c>
      <c r="C497" s="55" t="str">
        <f t="shared" si="7"/>
        <v>明細文書</v>
      </c>
      <c r="D497" s="56" t="str">
        <f>IF(LEN(K497)&gt;0,INDEX(core_japan!L:L,MATCH(sme_syntax_binding!K497,core_japan!Q:Q,0),1),"")</f>
        <v>IID282</v>
      </c>
      <c r="E497" s="55" t="s">
        <v>266</v>
      </c>
      <c r="F497" s="55" t="s">
        <v>12</v>
      </c>
      <c r="G497" s="55" t="s">
        <v>5674</v>
      </c>
      <c r="H497" s="55" t="s">
        <v>5675</v>
      </c>
      <c r="I497" s="56" t="s">
        <v>22</v>
      </c>
      <c r="J497" s="55" t="s">
        <v>5289</v>
      </c>
      <c r="K497" s="55" t="s">
        <v>6196</v>
      </c>
    </row>
    <row r="498" spans="1:11">
      <c r="A498" s="56" t="str">
        <f>IF(OR(F498="ABIE",MID(F498,1,2)="AS"),"",INDEX(core_japan!C:C,MATCH(K498,core_japan!Q:Q,0),1))</f>
        <v>JBT-349</v>
      </c>
      <c r="B498" s="55">
        <v>497</v>
      </c>
      <c r="C498" s="55" t="str">
        <f t="shared" si="7"/>
        <v>明細文書</v>
      </c>
      <c r="D498" s="56" t="str">
        <f>IF(LEN(K498)&gt;0,INDEX(core_japan!L:L,MATCH(sme_syntax_binding!K498,core_japan!Q:Q,0),1),"")</f>
        <v>IID283</v>
      </c>
      <c r="E498" s="55" t="s">
        <v>268</v>
      </c>
      <c r="F498" s="55" t="s">
        <v>12</v>
      </c>
      <c r="G498" s="55" t="s">
        <v>5676</v>
      </c>
      <c r="H498" s="55" t="s">
        <v>5677</v>
      </c>
      <c r="I498" s="56" t="s">
        <v>22</v>
      </c>
      <c r="J498" s="55" t="s">
        <v>5383</v>
      </c>
      <c r="K498" s="55" t="s">
        <v>6197</v>
      </c>
    </row>
    <row r="499" spans="1:11">
      <c r="A499" s="56" t="str">
        <f>IF(OR(F499="ABIE",MID(F499,1,2)="AS"),"",INDEX(core_japan!C:C,MATCH(K499,core_japan!Q:Q,0),1))</f>
        <v>JBT-350</v>
      </c>
      <c r="B499" s="55">
        <v>498</v>
      </c>
      <c r="C499" s="55" t="str">
        <f t="shared" si="7"/>
        <v>明細文書</v>
      </c>
      <c r="D499" s="56" t="str">
        <f>IF(LEN(K499)&gt;0,INDEX(core_japan!L:L,MATCH(sme_syntax_binding!K499,core_japan!Q:Q,0),1),"")</f>
        <v>IID284</v>
      </c>
      <c r="E499" s="55" t="s">
        <v>273</v>
      </c>
      <c r="F499" s="55" t="s">
        <v>12</v>
      </c>
      <c r="G499" s="55" t="s">
        <v>5678</v>
      </c>
      <c r="H499" s="55" t="s">
        <v>5679</v>
      </c>
      <c r="I499" s="56" t="s">
        <v>22</v>
      </c>
      <c r="J499" s="55" t="s">
        <v>5119</v>
      </c>
      <c r="K499" s="55" t="s">
        <v>6198</v>
      </c>
    </row>
    <row r="500" spans="1:11">
      <c r="A500" s="56" t="str">
        <f>IF(OR(F500="ABIE",MID(F500,1,2)="AS"),"",INDEX(core_japan!C:C,MATCH(K500,core_japan!Q:Q,0),1))</f>
        <v/>
      </c>
      <c r="B500" s="55">
        <v>499</v>
      </c>
      <c r="C500" s="55" t="str">
        <f t="shared" si="7"/>
        <v>明細文書</v>
      </c>
      <c r="D500" s="56" t="str">
        <f>IF(LEN(K500)&gt;0,INDEX(core_japan!L:L,MATCH(sme_syntax_binding!K500,core_japan!Q:Q,0),1),"")</f>
        <v>ICL69</v>
      </c>
      <c r="E500" s="55" t="s">
        <v>1494</v>
      </c>
      <c r="F500" s="55" t="s">
        <v>20</v>
      </c>
      <c r="G500" s="55" t="s">
        <v>5680</v>
      </c>
      <c r="H500" s="55" t="s">
        <v>5681</v>
      </c>
      <c r="I500" s="56" t="s">
        <v>71</v>
      </c>
      <c r="J500" s="55" t="s">
        <v>5682</v>
      </c>
      <c r="K500" s="55" t="s">
        <v>6199</v>
      </c>
    </row>
    <row r="501" spans="1:11">
      <c r="A501" s="56" t="str">
        <f>IF(OR(F501="ABIE",MID(F501,1,2)="AS"),"",INDEX(core_japan!C:C,MATCH(K501,core_japan!Q:Q,0),1))</f>
        <v/>
      </c>
      <c r="B501" s="55">
        <v>500</v>
      </c>
      <c r="C501" s="55" t="str">
        <f t="shared" si="7"/>
        <v/>
      </c>
      <c r="D501" s="56" t="str">
        <f>IF(LEN(K501)&gt;0,INDEX(core_japan!L:L,MATCH(sme_syntax_binding!K501,core_japan!Q:Q,0),1),"")</f>
        <v/>
      </c>
      <c r="E501" s="55" t="s">
        <v>416</v>
      </c>
      <c r="F501" s="55" t="s">
        <v>23</v>
      </c>
      <c r="G501" s="55" t="s">
        <v>6362</v>
      </c>
      <c r="H501" s="55" t="s">
        <v>5683</v>
      </c>
      <c r="I501" s="56" t="s">
        <v>3</v>
      </c>
      <c r="J501" s="55" t="s">
        <v>5128</v>
      </c>
    </row>
    <row r="502" spans="1:11">
      <c r="A502" s="56" t="str">
        <f>IF(OR(F502="ABIE",MID(F502,1,2)="AS"),"",INDEX(core_japan!C:C,MATCH(K502,core_japan!Q:Q,0),1))</f>
        <v>JBT-283</v>
      </c>
      <c r="B502" s="55">
        <v>501</v>
      </c>
      <c r="C502" s="55" t="str">
        <f t="shared" si="7"/>
        <v>明細文書</v>
      </c>
      <c r="D502" s="56" t="str">
        <f>IF(LEN(K502)&gt;0,INDEX(core_japan!L:L,MATCH(sme_syntax_binding!K502,core_japan!Q:Q,0),1),"")</f>
        <v>IID289</v>
      </c>
      <c r="E502" s="55" t="s">
        <v>80</v>
      </c>
      <c r="F502" s="55" t="s">
        <v>12</v>
      </c>
      <c r="G502" s="55" t="s">
        <v>5684</v>
      </c>
      <c r="H502" s="55" t="s">
        <v>5685</v>
      </c>
      <c r="I502" s="56" t="s">
        <v>22</v>
      </c>
      <c r="J502" s="55" t="s">
        <v>5130</v>
      </c>
      <c r="K502" s="55" t="s">
        <v>6200</v>
      </c>
    </row>
    <row r="503" spans="1:11">
      <c r="A503" s="56" t="str">
        <f>IF(OR(F503="ABIE",MID(F503,1,2)="AS"),"",INDEX(core_japan!C:C,MATCH(K503,core_japan!Q:Q,0),1))</f>
        <v>JBT-285</v>
      </c>
      <c r="B503" s="55">
        <v>502</v>
      </c>
      <c r="C503" s="55" t="str">
        <f t="shared" si="7"/>
        <v>明細文書</v>
      </c>
      <c r="D503" s="56" t="str">
        <f>IF(LEN(K503)&gt;0,INDEX(core_japan!L:L,MATCH(sme_syntax_binding!K503,core_japan!Q:Q,0),1),"")</f>
        <v>IID290</v>
      </c>
      <c r="E503" s="55" t="s">
        <v>82</v>
      </c>
      <c r="F503" s="55" t="s">
        <v>12</v>
      </c>
      <c r="G503" s="55" t="s">
        <v>5686</v>
      </c>
      <c r="H503" s="55" t="s">
        <v>5687</v>
      </c>
      <c r="I503" s="56" t="s">
        <v>17</v>
      </c>
      <c r="J503" s="55" t="s">
        <v>5105</v>
      </c>
      <c r="K503" s="55" t="s">
        <v>6201</v>
      </c>
    </row>
    <row r="504" spans="1:11">
      <c r="A504" s="56" t="str">
        <f>IF(OR(F504="ABIE",MID(F504,1,2)="AS"),"",INDEX(core_japan!C:C,MATCH(K504,core_japan!Q:Q,0),1))</f>
        <v>JBT-286</v>
      </c>
      <c r="B504" s="55">
        <v>503</v>
      </c>
      <c r="C504" s="55" t="str">
        <f t="shared" si="7"/>
        <v>明細文書</v>
      </c>
      <c r="D504" s="56" t="str">
        <f>IF(LEN(K504)&gt;0,INDEX(core_japan!L:L,MATCH(sme_syntax_binding!K504,core_japan!Q:Q,0),1),"")</f>
        <v>IID291</v>
      </c>
      <c r="E504" s="55" t="s">
        <v>413</v>
      </c>
      <c r="F504" s="55" t="s">
        <v>12</v>
      </c>
      <c r="G504" s="55" t="s">
        <v>5688</v>
      </c>
      <c r="H504" s="55" t="s">
        <v>5689</v>
      </c>
      <c r="I504" s="56" t="s">
        <v>17</v>
      </c>
      <c r="J504" s="55" t="s">
        <v>5134</v>
      </c>
      <c r="K504" s="55" t="s">
        <v>6202</v>
      </c>
    </row>
    <row r="505" spans="1:11">
      <c r="A505" s="56" t="str">
        <f>IF(OR(F505="ABIE",MID(F505,1,2)="AS"),"",INDEX(core_japan!C:C,MATCH(K505,core_japan!Q:Q,0),1))</f>
        <v>JBT-287</v>
      </c>
      <c r="B505" s="55">
        <v>504</v>
      </c>
      <c r="C505" s="55" t="str">
        <f t="shared" si="7"/>
        <v>明細文書</v>
      </c>
      <c r="D505" s="56" t="str">
        <f>IF(LEN(K505)&gt;0,INDEX(core_japan!L:L,MATCH(sme_syntax_binding!K505,core_japan!Q:Q,0),1),"")</f>
        <v>IID292</v>
      </c>
      <c r="E505" s="55" t="s">
        <v>85</v>
      </c>
      <c r="F505" s="55" t="s">
        <v>12</v>
      </c>
      <c r="G505" s="55" t="s">
        <v>5690</v>
      </c>
      <c r="H505" s="55" t="s">
        <v>5691</v>
      </c>
      <c r="I505" s="56" t="s">
        <v>17</v>
      </c>
      <c r="J505" s="55" t="s">
        <v>5136</v>
      </c>
      <c r="K505" s="55" t="s">
        <v>6203</v>
      </c>
    </row>
    <row r="506" spans="1:11">
      <c r="A506" s="56" t="str">
        <f>IF(OR(F506="ABIE",MID(F506,1,2)="AS"),"",INDEX(core_japan!C:C,MATCH(K506,core_japan!Q:Q,0),1))</f>
        <v>JBT-288</v>
      </c>
      <c r="B506" s="55">
        <v>505</v>
      </c>
      <c r="C506" s="55" t="str">
        <f t="shared" si="7"/>
        <v>明細文書</v>
      </c>
      <c r="D506" s="56" t="str">
        <f>IF(LEN(K506)&gt;0,INDEX(core_japan!L:L,MATCH(sme_syntax_binding!K506,core_japan!Q:Q,0),1),"")</f>
        <v>IID293</v>
      </c>
      <c r="E506" s="55" t="s">
        <v>89</v>
      </c>
      <c r="F506" s="55" t="s">
        <v>12</v>
      </c>
      <c r="G506" s="55" t="s">
        <v>5692</v>
      </c>
      <c r="H506" s="55" t="s">
        <v>5693</v>
      </c>
      <c r="I506" s="56" t="s">
        <v>17</v>
      </c>
      <c r="J506" s="55" t="s">
        <v>5111</v>
      </c>
      <c r="K506" s="55" t="s">
        <v>6204</v>
      </c>
    </row>
    <row r="507" spans="1:11">
      <c r="A507" s="56" t="str">
        <f>IF(OR(F507="ABIE",MID(F507,1,2)="AS"),"",INDEX(core_japan!C:C,MATCH(K507,core_japan!Q:Q,0),1))</f>
        <v>JBT-289</v>
      </c>
      <c r="B507" s="55">
        <v>506</v>
      </c>
      <c r="C507" s="55" t="str">
        <f t="shared" si="7"/>
        <v>明細文書</v>
      </c>
      <c r="D507" s="56" t="str">
        <f>IF(LEN(K507)&gt;0,INDEX(core_japan!L:L,MATCH(sme_syntax_binding!K507,core_japan!Q:Q,0),1),"")</f>
        <v>IID294</v>
      </c>
      <c r="E507" s="55" t="s">
        <v>96</v>
      </c>
      <c r="F507" s="55" t="s">
        <v>12</v>
      </c>
      <c r="G507" s="55" t="s">
        <v>5694</v>
      </c>
      <c r="H507" s="55" t="s">
        <v>5695</v>
      </c>
      <c r="I507" s="56" t="s">
        <v>22</v>
      </c>
      <c r="J507" s="55" t="s">
        <v>5121</v>
      </c>
      <c r="K507" s="55" t="s">
        <v>6205</v>
      </c>
    </row>
    <row r="508" spans="1:11">
      <c r="A508" s="56" t="str">
        <f>IF(OR(F508="ABIE",MID(F508,1,2)="AS"),"",INDEX(core_japan!C:C,MATCH(K508,core_japan!Q:Q,0),1))</f>
        <v/>
      </c>
      <c r="B508" s="55">
        <v>507</v>
      </c>
      <c r="C508" s="55" t="str">
        <f t="shared" si="7"/>
        <v>明細文書</v>
      </c>
      <c r="D508" s="56" t="str">
        <f>IF(LEN(K508)&gt;0,INDEX(core_japan!L:L,MATCH(sme_syntax_binding!K508,core_japan!Q:Q,0),1),"")</f>
        <v>ICL70</v>
      </c>
      <c r="E508" s="55" t="s">
        <v>417</v>
      </c>
      <c r="F508" s="55" t="s">
        <v>20</v>
      </c>
      <c r="G508" s="55" t="s">
        <v>5696</v>
      </c>
      <c r="H508" s="55" t="s">
        <v>5697</v>
      </c>
      <c r="I508" s="56" t="s">
        <v>17</v>
      </c>
      <c r="J508" s="55" t="s">
        <v>5698</v>
      </c>
      <c r="K508" s="55" t="s">
        <v>6206</v>
      </c>
    </row>
    <row r="509" spans="1:11">
      <c r="A509" s="56" t="str">
        <f>IF(OR(F509="ABIE",MID(F509,1,2)="AS"),"",INDEX(core_japan!C:C,MATCH(K509,core_japan!Q:Q,0),1))</f>
        <v/>
      </c>
      <c r="B509" s="55">
        <v>508</v>
      </c>
      <c r="C509" s="55" t="str">
        <f t="shared" si="7"/>
        <v/>
      </c>
      <c r="D509" s="56" t="str">
        <f>IF(LEN(K509)&gt;0,INDEX(core_japan!L:L,MATCH(sme_syntax_binding!K509,core_japan!Q:Q,0),1),"")</f>
        <v/>
      </c>
      <c r="E509" s="55" t="s">
        <v>416</v>
      </c>
      <c r="F509" s="55" t="s">
        <v>23</v>
      </c>
      <c r="G509" s="55" t="s">
        <v>5699</v>
      </c>
      <c r="H509" s="55" t="s">
        <v>5700</v>
      </c>
      <c r="I509" s="56" t="s">
        <v>3</v>
      </c>
      <c r="J509" s="55" t="s">
        <v>5128</v>
      </c>
    </row>
    <row r="510" spans="1:11">
      <c r="A510" s="56" t="str">
        <f>IF(OR(F510="ABIE",MID(F510,1,2)="AS"),"",INDEX(core_japan!C:C,MATCH(K510,core_japan!Q:Q,0),1))</f>
        <v>JBT-290</v>
      </c>
      <c r="B510" s="55">
        <v>509</v>
      </c>
      <c r="C510" s="55" t="str">
        <f t="shared" si="7"/>
        <v>明細文書</v>
      </c>
      <c r="D510" s="56" t="str">
        <f>IF(LEN(K510)&gt;0,INDEX(core_japan!L:L,MATCH(sme_syntax_binding!K510,core_japan!Q:Q,0),1),"")</f>
        <v>IID295</v>
      </c>
      <c r="E510" s="55" t="s">
        <v>80</v>
      </c>
      <c r="F510" s="55" t="s">
        <v>12</v>
      </c>
      <c r="G510" s="55" t="s">
        <v>5701</v>
      </c>
      <c r="H510" s="55" t="s">
        <v>5702</v>
      </c>
      <c r="I510" s="56" t="s">
        <v>22</v>
      </c>
      <c r="J510" s="55" t="s">
        <v>5130</v>
      </c>
      <c r="K510" s="55" t="s">
        <v>6207</v>
      </c>
    </row>
    <row r="511" spans="1:11">
      <c r="A511" s="56" t="str">
        <f>IF(OR(F511="ABIE",MID(F511,1,2)="AS"),"",INDEX(core_japan!C:C,MATCH(K511,core_japan!Q:Q,0),1))</f>
        <v>JBT-291</v>
      </c>
      <c r="B511" s="55">
        <v>510</v>
      </c>
      <c r="C511" s="55" t="str">
        <f t="shared" si="7"/>
        <v>明細文書</v>
      </c>
      <c r="D511" s="56" t="str">
        <f>IF(LEN(K511)&gt;0,INDEX(core_japan!L:L,MATCH(sme_syntax_binding!K511,core_japan!Q:Q,0),1),"")</f>
        <v>IID296</v>
      </c>
      <c r="E511" s="55" t="s">
        <v>82</v>
      </c>
      <c r="F511" s="55" t="s">
        <v>12</v>
      </c>
      <c r="G511" s="55" t="s">
        <v>5703</v>
      </c>
      <c r="H511" s="55" t="s">
        <v>5704</v>
      </c>
      <c r="I511" s="56" t="s">
        <v>17</v>
      </c>
      <c r="J511" s="55" t="s">
        <v>5105</v>
      </c>
      <c r="K511" s="55" t="s">
        <v>6208</v>
      </c>
    </row>
    <row r="512" spans="1:11">
      <c r="A512" s="56" t="str">
        <f>IF(OR(F512="ABIE",MID(F512,1,2)="AS"),"",INDEX(core_japan!C:C,MATCH(K512,core_japan!Q:Q,0),1))</f>
        <v>JBT-292</v>
      </c>
      <c r="B512" s="55">
        <v>511</v>
      </c>
      <c r="C512" s="55" t="str">
        <f t="shared" si="7"/>
        <v>明細文書</v>
      </c>
      <c r="D512" s="56" t="str">
        <f>IF(LEN(K512)&gt;0,INDEX(core_japan!L:L,MATCH(sme_syntax_binding!K512,core_japan!Q:Q,0),1),"")</f>
        <v>IID297</v>
      </c>
      <c r="E512" s="55" t="s">
        <v>413</v>
      </c>
      <c r="F512" s="55" t="s">
        <v>12</v>
      </c>
      <c r="G512" s="55" t="s">
        <v>5705</v>
      </c>
      <c r="H512" s="55" t="s">
        <v>5706</v>
      </c>
      <c r="I512" s="56" t="s">
        <v>17</v>
      </c>
      <c r="J512" s="55" t="s">
        <v>5134</v>
      </c>
      <c r="K512" s="55" t="s">
        <v>6209</v>
      </c>
    </row>
    <row r="513" spans="1:11">
      <c r="A513" s="56" t="str">
        <f>IF(OR(F513="ABIE",MID(F513,1,2)="AS"),"",INDEX(core_japan!C:C,MATCH(K513,core_japan!Q:Q,0),1))</f>
        <v>JBT-293</v>
      </c>
      <c r="B513" s="55">
        <v>512</v>
      </c>
      <c r="C513" s="55" t="str">
        <f t="shared" si="7"/>
        <v>明細文書</v>
      </c>
      <c r="D513" s="56" t="str">
        <f>IF(LEN(K513)&gt;0,INDEX(core_japan!L:L,MATCH(sme_syntax_binding!K513,core_japan!Q:Q,0),1),"")</f>
        <v>IID298</v>
      </c>
      <c r="E513" s="55" t="s">
        <v>85</v>
      </c>
      <c r="F513" s="55" t="s">
        <v>12</v>
      </c>
      <c r="G513" s="55" t="s">
        <v>5707</v>
      </c>
      <c r="H513" s="55" t="s">
        <v>5708</v>
      </c>
      <c r="I513" s="56" t="s">
        <v>17</v>
      </c>
      <c r="J513" s="55" t="s">
        <v>5136</v>
      </c>
      <c r="K513" s="55" t="s">
        <v>6210</v>
      </c>
    </row>
    <row r="514" spans="1:11">
      <c r="A514" s="56" t="str">
        <f>IF(OR(F514="ABIE",MID(F514,1,2)="AS"),"",INDEX(core_japan!C:C,MATCH(K514,core_japan!Q:Q,0),1))</f>
        <v>JBT-294</v>
      </c>
      <c r="B514" s="55">
        <v>513</v>
      </c>
      <c r="C514" s="55" t="str">
        <f t="shared" si="7"/>
        <v>明細文書</v>
      </c>
      <c r="D514" s="56" t="str">
        <f>IF(LEN(K514)&gt;0,INDEX(core_japan!L:L,MATCH(sme_syntax_binding!K514,core_japan!Q:Q,0),1),"")</f>
        <v>IID299</v>
      </c>
      <c r="E514" s="55" t="s">
        <v>87</v>
      </c>
      <c r="F514" s="55" t="s">
        <v>12</v>
      </c>
      <c r="G514" s="55" t="s">
        <v>5709</v>
      </c>
      <c r="H514" s="55" t="s">
        <v>5710</v>
      </c>
      <c r="I514" s="56" t="s">
        <v>17</v>
      </c>
      <c r="J514" s="55" t="s">
        <v>5264</v>
      </c>
      <c r="K514" s="55" t="s">
        <v>6211</v>
      </c>
    </row>
    <row r="515" spans="1:11">
      <c r="A515" s="56" t="str">
        <f>IF(OR(F515="ABIE",MID(F515,1,2)="AS"),"",INDEX(core_japan!C:C,MATCH(K515,core_japan!Q:Q,0),1))</f>
        <v>JBT-295</v>
      </c>
      <c r="B515" s="55">
        <v>514</v>
      </c>
      <c r="C515" s="55" t="str">
        <f t="shared" ref="C515:C578" si="8">IF(ISNUMBER(SEARCH("Subordinate",K515)),"明細行",IF(ISNUMBER(SEARCH("LineItem",K515)),"明細文書",IF("ABIE"=F515,"","ヘッダ")))</f>
        <v>明細文書</v>
      </c>
      <c r="D515" s="56" t="str">
        <f>IF(LEN(K515)&gt;0,INDEX(core_japan!L:L,MATCH(sme_syntax_binding!K515,core_japan!Q:Q,0),1),"")</f>
        <v>IID300</v>
      </c>
      <c r="E515" s="55" t="s">
        <v>89</v>
      </c>
      <c r="F515" s="55" t="s">
        <v>12</v>
      </c>
      <c r="G515" s="55" t="s">
        <v>5711</v>
      </c>
      <c r="H515" s="55" t="s">
        <v>5712</v>
      </c>
      <c r="I515" s="56" t="s">
        <v>22</v>
      </c>
      <c r="J515" s="55" t="s">
        <v>5111</v>
      </c>
      <c r="K515" s="55" t="s">
        <v>6212</v>
      </c>
    </row>
    <row r="516" spans="1:11">
      <c r="A516" s="56" t="str">
        <f>IF(OR(F516="ABIE",MID(F516,1,2)="AS"),"",INDEX(core_japan!C:C,MATCH(K516,core_japan!Q:Q,0),1))</f>
        <v>JBT-296</v>
      </c>
      <c r="B516" s="55">
        <v>515</v>
      </c>
      <c r="C516" s="55" t="str">
        <f t="shared" si="8"/>
        <v>明細文書</v>
      </c>
      <c r="D516" s="56" t="str">
        <f>IF(LEN(K516)&gt;0,INDEX(core_japan!L:L,MATCH(sme_syntax_binding!K516,core_japan!Q:Q,0),1),"")</f>
        <v>IID301</v>
      </c>
      <c r="E516" s="55" t="s">
        <v>92</v>
      </c>
      <c r="F516" s="55" t="s">
        <v>12</v>
      </c>
      <c r="G516" s="55" t="s">
        <v>5713</v>
      </c>
      <c r="H516" s="55" t="s">
        <v>5714</v>
      </c>
      <c r="I516" s="56" t="s">
        <v>17</v>
      </c>
      <c r="J516" s="55" t="s">
        <v>5140</v>
      </c>
      <c r="K516" s="55" t="s">
        <v>6213</v>
      </c>
    </row>
    <row r="517" spans="1:11">
      <c r="A517" s="56" t="str">
        <f>IF(OR(F517="ABIE",MID(F517,1,2)="AS"),"",INDEX(core_japan!C:C,MATCH(K517,core_japan!Q:Q,0),1))</f>
        <v>JBT-297</v>
      </c>
      <c r="B517" s="55">
        <v>516</v>
      </c>
      <c r="C517" s="55" t="str">
        <f t="shared" si="8"/>
        <v>明細文書</v>
      </c>
      <c r="D517" s="56" t="str">
        <f>IF(LEN(K517)&gt;0,INDEX(core_japan!L:L,MATCH(sme_syntax_binding!K517,core_japan!Q:Q,0),1),"")</f>
        <v>IID302</v>
      </c>
      <c r="E517" s="55" t="s">
        <v>96</v>
      </c>
      <c r="F517" s="55" t="s">
        <v>12</v>
      </c>
      <c r="G517" s="55" t="s">
        <v>5715</v>
      </c>
      <c r="H517" s="55" t="s">
        <v>5716</v>
      </c>
      <c r="I517" s="56" t="s">
        <v>22</v>
      </c>
      <c r="J517" s="55" t="s">
        <v>5121</v>
      </c>
      <c r="K517" s="55" t="s">
        <v>6214</v>
      </c>
    </row>
    <row r="518" spans="1:11">
      <c r="A518" s="56" t="str">
        <f>IF(OR(F518="ABIE",MID(F518,1,2)="AS"),"",INDEX(core_japan!C:C,MATCH(K518,core_japan!Q:Q,0),1))</f>
        <v/>
      </c>
      <c r="B518" s="55">
        <v>517</v>
      </c>
      <c r="C518" s="55" t="str">
        <f t="shared" si="8"/>
        <v>明細文書</v>
      </c>
      <c r="D518" s="56" t="str">
        <f>IF(LEN(K518)&gt;0,INDEX(core_japan!L:L,MATCH(sme_syntax_binding!K518,core_japan!Q:Q,0),1),"")</f>
        <v>ICL70</v>
      </c>
      <c r="E518" s="55" t="s">
        <v>417</v>
      </c>
      <c r="F518" s="55" t="s">
        <v>20</v>
      </c>
      <c r="G518" s="55" t="s">
        <v>5696</v>
      </c>
      <c r="H518" s="55" t="s">
        <v>5697</v>
      </c>
      <c r="I518" s="56" t="s">
        <v>17</v>
      </c>
      <c r="J518" s="55" t="s">
        <v>5698</v>
      </c>
      <c r="K518" s="55" t="s">
        <v>6206</v>
      </c>
    </row>
    <row r="519" spans="1:11">
      <c r="A519" s="56" t="str">
        <f>IF(OR(F519="ABIE",MID(F519,1,2)="AS"),"",INDEX(core_japan!C:C,MATCH(K519,core_japan!Q:Q,0),1))</f>
        <v/>
      </c>
      <c r="B519" s="55">
        <v>518</v>
      </c>
      <c r="C519" s="55" t="str">
        <f t="shared" si="8"/>
        <v/>
      </c>
      <c r="D519" s="56" t="str">
        <f>IF(LEN(K519)&gt;0,INDEX(core_japan!L:L,MATCH(sme_syntax_binding!K519,core_japan!Q:Q,0),1),"")</f>
        <v/>
      </c>
      <c r="E519" s="55" t="s">
        <v>416</v>
      </c>
      <c r="F519" s="55" t="s">
        <v>23</v>
      </c>
      <c r="G519" s="55" t="s">
        <v>5699</v>
      </c>
      <c r="H519" s="55" t="s">
        <v>5717</v>
      </c>
      <c r="I519" s="56" t="s">
        <v>3</v>
      </c>
      <c r="J519" s="55" t="s">
        <v>5128</v>
      </c>
    </row>
    <row r="520" spans="1:11">
      <c r="A520" s="56" t="str">
        <f>IF(OR(F520="ABIE",MID(F520,1,2)="AS"),"",INDEX(core_japan!C:C,MATCH(K520,core_japan!Q:Q,0),1))</f>
        <v>JBT-290</v>
      </c>
      <c r="B520" s="55">
        <v>519</v>
      </c>
      <c r="C520" s="55" t="str">
        <f t="shared" si="8"/>
        <v>明細文書</v>
      </c>
      <c r="D520" s="56" t="str">
        <f>IF(LEN(K520)&gt;0,INDEX(core_japan!L:L,MATCH(sme_syntax_binding!K520,core_japan!Q:Q,0),1),"")</f>
        <v>IID295</v>
      </c>
      <c r="E520" s="55" t="s">
        <v>80</v>
      </c>
      <c r="F520" s="55" t="s">
        <v>12</v>
      </c>
      <c r="G520" s="55" t="s">
        <v>5701</v>
      </c>
      <c r="H520" s="55" t="s">
        <v>5702</v>
      </c>
      <c r="I520" s="56" t="s">
        <v>22</v>
      </c>
      <c r="J520" s="55" t="s">
        <v>5130</v>
      </c>
      <c r="K520" s="55" t="s">
        <v>6207</v>
      </c>
    </row>
    <row r="521" spans="1:11">
      <c r="A521" s="56" t="str">
        <f>IF(OR(F521="ABIE",MID(F521,1,2)="AS"),"",INDEX(core_japan!C:C,MATCH(K521,core_japan!Q:Q,0),1))</f>
        <v>JBT-291</v>
      </c>
      <c r="B521" s="55">
        <v>520</v>
      </c>
      <c r="C521" s="55" t="str">
        <f t="shared" si="8"/>
        <v>明細文書</v>
      </c>
      <c r="D521" s="56" t="str">
        <f>IF(LEN(K521)&gt;0,INDEX(core_japan!L:L,MATCH(sme_syntax_binding!K521,core_japan!Q:Q,0),1),"")</f>
        <v>IID296</v>
      </c>
      <c r="E521" s="55" t="s">
        <v>82</v>
      </c>
      <c r="F521" s="55" t="s">
        <v>12</v>
      </c>
      <c r="G521" s="55" t="s">
        <v>5703</v>
      </c>
      <c r="H521" s="55" t="s">
        <v>5704</v>
      </c>
      <c r="I521" s="56" t="s">
        <v>17</v>
      </c>
      <c r="J521" s="55" t="s">
        <v>5105</v>
      </c>
      <c r="K521" s="55" t="s">
        <v>6208</v>
      </c>
    </row>
    <row r="522" spans="1:11">
      <c r="A522" s="56" t="str">
        <f>IF(OR(F522="ABIE",MID(F522,1,2)="AS"),"",INDEX(core_japan!C:C,MATCH(K522,core_japan!Q:Q,0),1))</f>
        <v>JBT-292</v>
      </c>
      <c r="B522" s="55">
        <v>521</v>
      </c>
      <c r="C522" s="55" t="str">
        <f t="shared" si="8"/>
        <v>明細文書</v>
      </c>
      <c r="D522" s="56" t="str">
        <f>IF(LEN(K522)&gt;0,INDEX(core_japan!L:L,MATCH(sme_syntax_binding!K522,core_japan!Q:Q,0),1),"")</f>
        <v>IID297</v>
      </c>
      <c r="E522" s="55" t="s">
        <v>413</v>
      </c>
      <c r="F522" s="55" t="s">
        <v>12</v>
      </c>
      <c r="G522" s="55" t="s">
        <v>5705</v>
      </c>
      <c r="H522" s="55" t="s">
        <v>5718</v>
      </c>
      <c r="I522" s="56" t="s">
        <v>22</v>
      </c>
      <c r="J522" s="55" t="s">
        <v>5134</v>
      </c>
      <c r="K522" s="55" t="s">
        <v>6209</v>
      </c>
    </row>
    <row r="523" spans="1:11">
      <c r="A523" s="56" t="str">
        <f>IF(OR(F523="ABIE",MID(F523,1,2)="AS"),"",INDEX(core_japan!C:C,MATCH(K523,core_japan!Q:Q,0),1))</f>
        <v>JBT-293</v>
      </c>
      <c r="B523" s="55">
        <v>522</v>
      </c>
      <c r="C523" s="55" t="str">
        <f t="shared" si="8"/>
        <v>明細文書</v>
      </c>
      <c r="D523" s="56" t="str">
        <f>IF(LEN(K523)&gt;0,INDEX(core_japan!L:L,MATCH(sme_syntax_binding!K523,core_japan!Q:Q,0),1),"")</f>
        <v>IID298</v>
      </c>
      <c r="E523" s="55" t="s">
        <v>85</v>
      </c>
      <c r="F523" s="55" t="s">
        <v>12</v>
      </c>
      <c r="G523" s="55" t="s">
        <v>5707</v>
      </c>
      <c r="H523" s="55" t="s">
        <v>5708</v>
      </c>
      <c r="I523" s="56" t="s">
        <v>17</v>
      </c>
      <c r="J523" s="55" t="s">
        <v>5136</v>
      </c>
      <c r="K523" s="55" t="s">
        <v>6210</v>
      </c>
    </row>
    <row r="524" spans="1:11">
      <c r="A524" s="56" t="str">
        <f>IF(OR(F524="ABIE",MID(F524,1,2)="AS"),"",INDEX(core_japan!C:C,MATCH(K524,core_japan!Q:Q,0),1))</f>
        <v>JBT-294</v>
      </c>
      <c r="B524" s="55">
        <v>523</v>
      </c>
      <c r="C524" s="55" t="str">
        <f t="shared" si="8"/>
        <v>明細文書</v>
      </c>
      <c r="D524" s="56" t="str">
        <f>IF(LEN(K524)&gt;0,INDEX(core_japan!L:L,MATCH(sme_syntax_binding!K524,core_japan!Q:Q,0),1),"")</f>
        <v>IID299</v>
      </c>
      <c r="E524" s="55" t="s">
        <v>87</v>
      </c>
      <c r="F524" s="55" t="s">
        <v>12</v>
      </c>
      <c r="G524" s="55" t="s">
        <v>5709</v>
      </c>
      <c r="H524" s="55" t="s">
        <v>5710</v>
      </c>
      <c r="I524" s="56" t="s">
        <v>17</v>
      </c>
      <c r="J524" s="55" t="s">
        <v>5264</v>
      </c>
      <c r="K524" s="55" t="s">
        <v>6211</v>
      </c>
    </row>
    <row r="525" spans="1:11">
      <c r="A525" s="56" t="str">
        <f>IF(OR(F525="ABIE",MID(F525,1,2)="AS"),"",INDEX(core_japan!C:C,MATCH(K525,core_japan!Q:Q,0),1))</f>
        <v>JBT-295</v>
      </c>
      <c r="B525" s="55">
        <v>524</v>
      </c>
      <c r="C525" s="55" t="str">
        <f t="shared" si="8"/>
        <v>明細文書</v>
      </c>
      <c r="D525" s="56" t="str">
        <f>IF(LEN(K525)&gt;0,INDEX(core_japan!L:L,MATCH(sme_syntax_binding!K525,core_japan!Q:Q,0),1),"")</f>
        <v>IID300</v>
      </c>
      <c r="E525" s="55" t="s">
        <v>89</v>
      </c>
      <c r="F525" s="55" t="s">
        <v>12</v>
      </c>
      <c r="G525" s="55" t="s">
        <v>5711</v>
      </c>
      <c r="H525" s="55" t="s">
        <v>5719</v>
      </c>
      <c r="I525" s="56" t="s">
        <v>17</v>
      </c>
      <c r="J525" s="55" t="s">
        <v>5111</v>
      </c>
      <c r="K525" s="55" t="s">
        <v>6212</v>
      </c>
    </row>
    <row r="526" spans="1:11">
      <c r="A526" s="56" t="str">
        <f>IF(OR(F526="ABIE",MID(F526,1,2)="AS"),"",INDEX(core_japan!C:C,MATCH(K526,core_japan!Q:Q,0),1))</f>
        <v>JBT-296</v>
      </c>
      <c r="B526" s="55">
        <v>525</v>
      </c>
      <c r="C526" s="55" t="str">
        <f t="shared" si="8"/>
        <v>明細文書</v>
      </c>
      <c r="D526" s="56" t="str">
        <f>IF(LEN(K526)&gt;0,INDEX(core_japan!L:L,MATCH(sme_syntax_binding!K526,core_japan!Q:Q,0),1),"")</f>
        <v>IID301</v>
      </c>
      <c r="E526" s="55" t="s">
        <v>92</v>
      </c>
      <c r="F526" s="55" t="s">
        <v>12</v>
      </c>
      <c r="G526" s="55" t="s">
        <v>5713</v>
      </c>
      <c r="H526" s="55" t="s">
        <v>5714</v>
      </c>
      <c r="I526" s="56" t="s">
        <v>17</v>
      </c>
      <c r="J526" s="55" t="s">
        <v>5140</v>
      </c>
      <c r="K526" s="55" t="s">
        <v>6213</v>
      </c>
    </row>
    <row r="527" spans="1:11">
      <c r="A527" s="56" t="str">
        <f>IF(OR(F527="ABIE",MID(F527,1,2)="AS"),"",INDEX(core_japan!C:C,MATCH(K527,core_japan!Q:Q,0),1))</f>
        <v>JBT-297</v>
      </c>
      <c r="B527" s="55">
        <v>526</v>
      </c>
      <c r="C527" s="55" t="str">
        <f t="shared" si="8"/>
        <v>明細文書</v>
      </c>
      <c r="D527" s="56" t="str">
        <f>IF(LEN(K527)&gt;0,INDEX(core_japan!L:L,MATCH(sme_syntax_binding!K527,core_japan!Q:Q,0),1),"")</f>
        <v>IID302</v>
      </c>
      <c r="E527" s="55" t="s">
        <v>96</v>
      </c>
      <c r="F527" s="55" t="s">
        <v>12</v>
      </c>
      <c r="G527" s="55" t="s">
        <v>5715</v>
      </c>
      <c r="H527" s="55" t="s">
        <v>5716</v>
      </c>
      <c r="I527" s="56" t="s">
        <v>17</v>
      </c>
      <c r="J527" s="55" t="s">
        <v>5121</v>
      </c>
      <c r="K527" s="55" t="s">
        <v>6214</v>
      </c>
    </row>
    <row r="528" spans="1:11">
      <c r="A528" s="56" t="str">
        <f>IF(OR(F528="ABIE",MID(F528,1,2)="AS"),"",INDEX(core_japan!C:C,MATCH(K528,core_japan!Q:Q,0),1))</f>
        <v/>
      </c>
      <c r="B528" s="55">
        <v>527</v>
      </c>
      <c r="C528" s="55" t="str">
        <f t="shared" si="8"/>
        <v>明細文書</v>
      </c>
      <c r="D528" s="56" t="str">
        <f>IF(LEN(K528)&gt;0,INDEX(core_japan!L:L,MATCH(sme_syntax_binding!K528,core_japan!Q:Q,0),1),"")</f>
        <v>ICL72</v>
      </c>
      <c r="E528" s="55" t="s">
        <v>5720</v>
      </c>
      <c r="F528" s="55" t="s">
        <v>20</v>
      </c>
      <c r="G528" s="55" t="s">
        <v>5721</v>
      </c>
      <c r="H528" s="55" t="s">
        <v>5722</v>
      </c>
      <c r="I528" s="56" t="s">
        <v>17</v>
      </c>
      <c r="J528" s="55" t="s">
        <v>5723</v>
      </c>
      <c r="K528" s="55" t="s">
        <v>6215</v>
      </c>
    </row>
    <row r="529" spans="1:11">
      <c r="A529" s="56" t="str">
        <f>IF(OR(F529="ABIE",MID(F529,1,2)="AS"),"",INDEX(core_japan!C:C,MATCH(K529,core_japan!Q:Q,0),1))</f>
        <v/>
      </c>
      <c r="B529" s="55">
        <v>528</v>
      </c>
      <c r="C529" s="55" t="str">
        <f t="shared" si="8"/>
        <v/>
      </c>
      <c r="D529" s="56" t="str">
        <f>IF(LEN(K529)&gt;0,INDEX(core_japan!L:L,MATCH(sme_syntax_binding!K529,core_japan!Q:Q,0),1),"")</f>
        <v/>
      </c>
      <c r="E529" s="55" t="s">
        <v>5724</v>
      </c>
      <c r="F529" s="55" t="s">
        <v>23</v>
      </c>
      <c r="G529" s="55" t="s">
        <v>5725</v>
      </c>
      <c r="H529" s="55" t="s">
        <v>5726</v>
      </c>
      <c r="I529" s="56" t="s">
        <v>3</v>
      </c>
      <c r="J529" s="55" t="s">
        <v>5727</v>
      </c>
    </row>
    <row r="530" spans="1:11">
      <c r="A530" s="56" t="str">
        <f>IF(OR(F530="ABIE",MID(F530,1,2)="AS"),"",INDEX(core_japan!C:C,MATCH(K530,core_japan!Q:Q,0),1))</f>
        <v>JBT-351</v>
      </c>
      <c r="B530" s="55">
        <v>529</v>
      </c>
      <c r="C530" s="55" t="str">
        <f t="shared" si="8"/>
        <v>明細文書</v>
      </c>
      <c r="D530" s="56" t="str">
        <f>IF(LEN(K530)&gt;0,INDEX(core_japan!L:L,MATCH(sme_syntax_binding!K530,core_japan!Q:Q,0),1),"")</f>
        <v>IID311</v>
      </c>
      <c r="E530" s="55" t="s">
        <v>5728</v>
      </c>
      <c r="F530" s="55" t="s">
        <v>12</v>
      </c>
      <c r="G530" s="55" t="s">
        <v>5729</v>
      </c>
      <c r="H530" s="55" t="s">
        <v>5730</v>
      </c>
      <c r="I530" s="56" t="s">
        <v>22</v>
      </c>
      <c r="J530" s="55" t="s">
        <v>5111</v>
      </c>
      <c r="K530" s="55" t="s">
        <v>6216</v>
      </c>
    </row>
    <row r="531" spans="1:11">
      <c r="A531" s="56" t="str">
        <f>IF(OR(F531="ABIE",MID(F531,1,2)="AS"),"",INDEX(core_japan!C:C,MATCH(K531,core_japan!Q:Q,0),1))</f>
        <v>JBT-352</v>
      </c>
      <c r="B531" s="55">
        <v>530</v>
      </c>
      <c r="C531" s="55" t="str">
        <f t="shared" si="8"/>
        <v>明細文書</v>
      </c>
      <c r="D531" s="56" t="str">
        <f>IF(LEN(K531)&gt;0,INDEX(core_japan!L:L,MATCH(sme_syntax_binding!K531,core_japan!Q:Q,0),1),"")</f>
        <v>IID312</v>
      </c>
      <c r="E531" s="55" t="s">
        <v>5731</v>
      </c>
      <c r="F531" s="55" t="s">
        <v>12</v>
      </c>
      <c r="G531" s="55" t="s">
        <v>5732</v>
      </c>
      <c r="H531" s="55" t="s">
        <v>5733</v>
      </c>
      <c r="I531" s="56" t="s">
        <v>17</v>
      </c>
      <c r="J531" s="55" t="s">
        <v>5109</v>
      </c>
      <c r="K531" s="55" t="s">
        <v>6217</v>
      </c>
    </row>
    <row r="532" spans="1:11">
      <c r="A532" s="56" t="str">
        <f>IF(OR(F532="ABIE",MID(F532,1,2)="AS"),"",INDEX(core_japan!C:C,MATCH(K532,core_japan!Q:Q,0),1))</f>
        <v/>
      </c>
      <c r="B532" s="55">
        <v>531</v>
      </c>
      <c r="C532" s="55" t="str">
        <f t="shared" si="8"/>
        <v>明細行</v>
      </c>
      <c r="D532" s="56" t="str">
        <f>IF(LEN(K532)&gt;0,INDEX(core_japan!L:L,MATCH(sme_syntax_binding!K532,core_japan!Q:Q,0),1),"")</f>
        <v>ICL73</v>
      </c>
      <c r="E532" s="55" t="s">
        <v>1019</v>
      </c>
      <c r="F532" s="55" t="s">
        <v>20</v>
      </c>
      <c r="G532" s="55" t="s">
        <v>5734</v>
      </c>
      <c r="H532" s="55" t="s">
        <v>5735</v>
      </c>
      <c r="I532" s="56" t="s">
        <v>942</v>
      </c>
      <c r="J532" s="55" t="s">
        <v>5736</v>
      </c>
      <c r="K532" s="55" t="s">
        <v>6218</v>
      </c>
    </row>
    <row r="533" spans="1:11">
      <c r="A533" s="56" t="str">
        <f>IF(OR(F533="ABIE",MID(F533,1,2)="AS"),"",INDEX(core_japan!C:C,MATCH(K533,core_japan!Q:Q,0),1))</f>
        <v/>
      </c>
      <c r="B533" s="55">
        <v>532</v>
      </c>
      <c r="C533" s="55" t="str">
        <f t="shared" si="8"/>
        <v/>
      </c>
      <c r="D533" s="56" t="str">
        <f>IF(LEN(K533)&gt;0,INDEX(core_japan!L:L,MATCH(sme_syntax_binding!K533,core_japan!Q:Q,0),1),"")</f>
        <v/>
      </c>
      <c r="E533" s="55" t="s">
        <v>1022</v>
      </c>
      <c r="F533" s="55" t="s">
        <v>23</v>
      </c>
      <c r="G533" s="55" t="s">
        <v>1023</v>
      </c>
      <c r="H533" s="55" t="s">
        <v>1024</v>
      </c>
      <c r="I533" s="56" t="s">
        <v>74</v>
      </c>
      <c r="J533" s="55" t="s">
        <v>5737</v>
      </c>
    </row>
    <row r="534" spans="1:11">
      <c r="A534" s="56" t="str">
        <f>IF(OR(F534="ABIE",MID(F534,1,2)="AS"),"",INDEX(core_japan!C:C,MATCH(K534,core_japan!Q:Q,0),1))</f>
        <v>JBT-353</v>
      </c>
      <c r="B534" s="55">
        <v>533</v>
      </c>
      <c r="C534" s="55" t="str">
        <f t="shared" si="8"/>
        <v>明細行</v>
      </c>
      <c r="D534" s="56" t="str">
        <f>IF(LEN(K534)&gt;0,INDEX(core_japan!L:L,MATCH(sme_syntax_binding!K534,core_japan!Q:Q,0),1),"")</f>
        <v>IID313</v>
      </c>
      <c r="E534" s="55" t="s">
        <v>425</v>
      </c>
      <c r="F534" s="55" t="s">
        <v>12</v>
      </c>
      <c r="G534" s="55" t="s">
        <v>1025</v>
      </c>
      <c r="H534" s="55" t="s">
        <v>1026</v>
      </c>
      <c r="I534" s="56" t="s">
        <v>22</v>
      </c>
      <c r="J534" s="55" t="s">
        <v>5101</v>
      </c>
      <c r="K534" s="55" t="s">
        <v>6219</v>
      </c>
    </row>
    <row r="535" spans="1:11">
      <c r="A535" s="56" t="str">
        <f>IF(OR(F535="ABIE",MID(F535,1,2)="AS"),"",INDEX(core_japan!C:C,MATCH(K535,core_japan!Q:Q,0),1))</f>
        <v>JBT-354</v>
      </c>
      <c r="B535" s="55">
        <v>534</v>
      </c>
      <c r="C535" s="55" t="str">
        <f t="shared" si="8"/>
        <v>明細行</v>
      </c>
      <c r="D535" s="56" t="str">
        <f>IF(LEN(K535)&gt;0,INDEX(core_japan!L:L,MATCH(sme_syntax_binding!K535,core_japan!Q:Q,0),1),"")</f>
        <v>IID314</v>
      </c>
      <c r="E535" s="55" t="s">
        <v>1027</v>
      </c>
      <c r="F535" s="55" t="s">
        <v>12</v>
      </c>
      <c r="G535" s="55" t="s">
        <v>1028</v>
      </c>
      <c r="H535" s="55" t="s">
        <v>5738</v>
      </c>
      <c r="I535" s="56" t="s">
        <v>17</v>
      </c>
      <c r="J535" s="55" t="s">
        <v>5119</v>
      </c>
      <c r="K535" s="55" t="s">
        <v>6220</v>
      </c>
    </row>
    <row r="536" spans="1:11">
      <c r="A536" s="56" t="str">
        <f>IF(OR(F536="ABIE",MID(F536,1,2)="AS"),"",INDEX(core_japan!C:C,MATCH(K536,core_japan!Q:Q,0),1))</f>
        <v/>
      </c>
      <c r="B536" s="55">
        <v>535</v>
      </c>
      <c r="C536" s="55" t="str">
        <f t="shared" si="8"/>
        <v>明細行</v>
      </c>
      <c r="D536" s="56" t="str">
        <f>IF(LEN(K536)&gt;0,INDEX(core_japan!L:L,MATCH(sme_syntax_binding!K536,core_japan!Q:Q,0),1),"")</f>
        <v>ICL74</v>
      </c>
      <c r="E536" s="55" t="s">
        <v>5739</v>
      </c>
      <c r="F536" s="55" t="s">
        <v>20</v>
      </c>
      <c r="G536" s="55" t="s">
        <v>5740</v>
      </c>
      <c r="H536" s="55" t="s">
        <v>5741</v>
      </c>
      <c r="I536" s="56" t="s">
        <v>71</v>
      </c>
      <c r="J536" s="55" t="s">
        <v>5122</v>
      </c>
      <c r="K536" s="55" t="s">
        <v>6221</v>
      </c>
    </row>
    <row r="537" spans="1:11">
      <c r="A537" s="56" t="str">
        <f>IF(OR(F537="ABIE",MID(F537,1,2)="AS"),"",INDEX(core_japan!C:C,MATCH(K537,core_japan!Q:Q,0),1))</f>
        <v/>
      </c>
      <c r="B537" s="55">
        <v>536</v>
      </c>
      <c r="C537" s="55" t="str">
        <f t="shared" si="8"/>
        <v/>
      </c>
      <c r="D537" s="56" t="str">
        <f>IF(LEN(K537)&gt;0,INDEX(core_japan!L:L,MATCH(sme_syntax_binding!K537,core_japan!Q:Q,0),1),"")</f>
        <v/>
      </c>
      <c r="E537" s="55" t="s">
        <v>72</v>
      </c>
      <c r="F537" s="55" t="s">
        <v>23</v>
      </c>
      <c r="G537" s="55" t="s">
        <v>5742</v>
      </c>
      <c r="H537" s="55" t="s">
        <v>5743</v>
      </c>
      <c r="I537" s="56" t="s">
        <v>74</v>
      </c>
      <c r="J537" s="55" t="s">
        <v>5123</v>
      </c>
    </row>
    <row r="538" spans="1:11">
      <c r="A538" s="56" t="str">
        <f>IF(OR(F538="ABIE",MID(F538,1,2)="AS"),"",INDEX(core_japan!C:C,MATCH(K538,core_japan!Q:Q,0),1))</f>
        <v>JBT-355</v>
      </c>
      <c r="B538" s="55">
        <v>537</v>
      </c>
      <c r="C538" s="55" t="str">
        <f t="shared" si="8"/>
        <v>明細行</v>
      </c>
      <c r="D538" s="56" t="str">
        <f>IF(LEN(K538)&gt;0,INDEX(core_japan!L:L,MATCH(sme_syntax_binding!K538,core_japan!Q:Q,0),1),"")</f>
        <v>IID315</v>
      </c>
      <c r="E538" s="55" t="s">
        <v>75</v>
      </c>
      <c r="F538" s="55" t="s">
        <v>12</v>
      </c>
      <c r="G538" s="55" t="s">
        <v>5744</v>
      </c>
      <c r="H538" s="55" t="s">
        <v>5745</v>
      </c>
      <c r="I538" s="56" t="s">
        <v>17</v>
      </c>
      <c r="J538" s="55" t="s">
        <v>5124</v>
      </c>
      <c r="K538" s="55" t="s">
        <v>6222</v>
      </c>
    </row>
    <row r="539" spans="1:11">
      <c r="A539" s="56" t="str">
        <f>IF(OR(F539="ABIE",MID(F539,1,2)="AS"),"",INDEX(core_japan!C:C,MATCH(K539,core_japan!Q:Q,0),1))</f>
        <v>JBT-356</v>
      </c>
      <c r="B539" s="55">
        <v>538</v>
      </c>
      <c r="C539" s="55" t="str">
        <f t="shared" si="8"/>
        <v>明細行</v>
      </c>
      <c r="D539" s="56" t="str">
        <f>IF(LEN(K539)&gt;0,INDEX(core_japan!L:L,MATCH(sme_syntax_binding!K539,core_japan!Q:Q,0),1),"")</f>
        <v>IID316</v>
      </c>
      <c r="E539" s="55" t="s">
        <v>76</v>
      </c>
      <c r="F539" s="55" t="s">
        <v>12</v>
      </c>
      <c r="G539" s="55" t="s">
        <v>5746</v>
      </c>
      <c r="H539" s="55" t="s">
        <v>5747</v>
      </c>
      <c r="I539" s="56" t="s">
        <v>17</v>
      </c>
      <c r="J539" s="55" t="s">
        <v>5125</v>
      </c>
      <c r="K539" s="55" t="s">
        <v>6223</v>
      </c>
    </row>
    <row r="540" spans="1:11">
      <c r="A540" s="56" t="str">
        <f>IF(OR(F540="ABIE",MID(F540,1,2)="AS"),"",INDEX(core_japan!C:C,MATCH(K540,core_japan!Q:Q,0),1))</f>
        <v>JBT-357</v>
      </c>
      <c r="B540" s="55">
        <v>539</v>
      </c>
      <c r="C540" s="55" t="str">
        <f t="shared" si="8"/>
        <v>明細行</v>
      </c>
      <c r="D540" s="56" t="str">
        <f>IF(LEN(K540)&gt;0,INDEX(core_japan!L:L,MATCH(sme_syntax_binding!K540,core_japan!Q:Q,0),1),"")</f>
        <v>IID317</v>
      </c>
      <c r="E540" s="55" t="s">
        <v>77</v>
      </c>
      <c r="F540" s="55" t="s">
        <v>12</v>
      </c>
      <c r="G540" s="55" t="s">
        <v>5748</v>
      </c>
      <c r="H540" s="55" t="s">
        <v>5749</v>
      </c>
      <c r="I540" s="56" t="s">
        <v>17</v>
      </c>
      <c r="J540" s="55" t="s">
        <v>5101</v>
      </c>
      <c r="K540" s="55" t="s">
        <v>6224</v>
      </c>
    </row>
    <row r="541" spans="1:11">
      <c r="A541" s="56" t="str">
        <f>IF(OR(F541="ABIE",MID(F541,1,2)="AS"),"",INDEX(core_japan!C:C,MATCH(K541,core_japan!Q:Q,0),1))</f>
        <v/>
      </c>
      <c r="B541" s="55">
        <v>540</v>
      </c>
      <c r="C541" s="55" t="str">
        <f t="shared" si="8"/>
        <v>明細行</v>
      </c>
      <c r="D541" s="56" t="e">
        <f>IF(LEN(K541)&gt;0,INDEX(core_japan!L:L,MATCH(sme_syntax_binding!K541,core_japan!Q:Q,0),1),"")</f>
        <v>#N/A</v>
      </c>
      <c r="E541" s="55" t="s">
        <v>1030</v>
      </c>
      <c r="F541" s="55" t="s">
        <v>20</v>
      </c>
      <c r="G541" s="55" t="s">
        <v>1031</v>
      </c>
      <c r="H541" s="55" t="s">
        <v>1032</v>
      </c>
      <c r="I541" s="56" t="s">
        <v>22</v>
      </c>
      <c r="J541" s="55" t="s">
        <v>5750</v>
      </c>
      <c r="K541" s="55" t="s">
        <v>6225</v>
      </c>
    </row>
    <row r="542" spans="1:11">
      <c r="A542" s="56" t="str">
        <f>IF(OR(F542="ABIE",MID(F542,1,2)="AS"),"",INDEX(core_japan!C:C,MATCH(K542,core_japan!Q:Q,0),1))</f>
        <v/>
      </c>
      <c r="B542" s="55">
        <v>541</v>
      </c>
      <c r="C542" s="55" t="str">
        <f t="shared" si="8"/>
        <v/>
      </c>
      <c r="D542" s="56" t="str">
        <f>IF(LEN(K542)&gt;0,INDEX(core_japan!L:L,MATCH(sme_syntax_binding!K542,core_japan!Q:Q,0),1),"")</f>
        <v/>
      </c>
      <c r="E542" s="55" t="s">
        <v>1033</v>
      </c>
      <c r="F542" s="55" t="s">
        <v>23</v>
      </c>
      <c r="G542" s="55" t="s">
        <v>1034</v>
      </c>
      <c r="H542" s="55" t="s">
        <v>1035</v>
      </c>
      <c r="I542" s="56" t="s">
        <v>3</v>
      </c>
      <c r="J542" s="55" t="s">
        <v>5751</v>
      </c>
    </row>
    <row r="543" spans="1:11">
      <c r="A543" s="56" t="str">
        <f>IF(OR(F543="ABIE",MID(F543,1,2)="AS"),"",INDEX(core_japan!C:C,MATCH(K543,core_japan!Q:Q,0),1))</f>
        <v/>
      </c>
      <c r="B543" s="55">
        <v>542</v>
      </c>
      <c r="C543" s="55" t="str">
        <f t="shared" si="8"/>
        <v>明細行</v>
      </c>
      <c r="D543" s="56" t="str">
        <f>IF(LEN(K543)&gt;0,INDEX(core_japan!L:L,MATCH(sme_syntax_binding!K543,core_japan!Q:Q,0),1),"")</f>
        <v>ICL75</v>
      </c>
      <c r="E543" s="55" t="s">
        <v>427</v>
      </c>
      <c r="F543" s="55" t="s">
        <v>20</v>
      </c>
      <c r="G543" s="55" t="s">
        <v>1036</v>
      </c>
      <c r="H543" s="55" t="s">
        <v>1037</v>
      </c>
      <c r="I543" s="56" t="s">
        <v>17</v>
      </c>
      <c r="J543" s="55" t="s">
        <v>5455</v>
      </c>
      <c r="K543" s="55" t="s">
        <v>6226</v>
      </c>
    </row>
    <row r="544" spans="1:11">
      <c r="A544" s="56" t="str">
        <f>IF(OR(F544="ABIE",MID(F544,1,2)="AS"),"",INDEX(core_japan!C:C,MATCH(K544,core_japan!Q:Q,0),1))</f>
        <v/>
      </c>
      <c r="B544" s="55">
        <v>543</v>
      </c>
      <c r="C544" s="55" t="str">
        <f t="shared" si="8"/>
        <v/>
      </c>
      <c r="D544" s="56" t="str">
        <f>IF(LEN(K544)&gt;0,INDEX(core_japan!L:L,MATCH(sme_syntax_binding!K544,core_japan!Q:Q,0),1),"")</f>
        <v/>
      </c>
      <c r="E544" s="55" t="s">
        <v>416</v>
      </c>
      <c r="F544" s="55" t="s">
        <v>23</v>
      </c>
      <c r="G544" s="55" t="s">
        <v>1038</v>
      </c>
      <c r="H544" s="55" t="s">
        <v>1039</v>
      </c>
      <c r="I544" s="56" t="s">
        <v>3</v>
      </c>
      <c r="J544" s="55" t="s">
        <v>5128</v>
      </c>
    </row>
    <row r="545" spans="1:11">
      <c r="A545" s="56" t="str">
        <f>IF(OR(F545="ABIE",MID(F545,1,2)="AS"),"",INDEX(core_japan!C:C,MATCH(K545,core_japan!Q:Q,0),1))</f>
        <v>JBT-358</v>
      </c>
      <c r="B545" s="55">
        <v>544</v>
      </c>
      <c r="C545" s="55" t="str">
        <f t="shared" si="8"/>
        <v>明細行</v>
      </c>
      <c r="D545" s="56" t="str">
        <f>IF(LEN(K545)&gt;0,INDEX(core_japan!L:L,MATCH(sme_syntax_binding!K545,core_japan!Q:Q,0),1),"")</f>
        <v>IID318</v>
      </c>
      <c r="E545" s="55" t="s">
        <v>80</v>
      </c>
      <c r="F545" s="55" t="s">
        <v>12</v>
      </c>
      <c r="G545" s="55" t="s">
        <v>1040</v>
      </c>
      <c r="H545" s="55" t="s">
        <v>1041</v>
      </c>
      <c r="I545" s="56" t="s">
        <v>17</v>
      </c>
      <c r="J545" s="55" t="s">
        <v>5130</v>
      </c>
      <c r="K545" s="55" t="s">
        <v>6227</v>
      </c>
    </row>
    <row r="546" spans="1:11">
      <c r="A546" s="56" t="str">
        <f>IF(OR(F546="ABIE",MID(F546,1,2)="AS"),"",INDEX(core_japan!C:C,MATCH(K546,core_japan!Q:Q,0),1))</f>
        <v>JBT-359</v>
      </c>
      <c r="B546" s="55">
        <v>545</v>
      </c>
      <c r="C546" s="55" t="str">
        <f t="shared" si="8"/>
        <v>明細行</v>
      </c>
      <c r="D546" s="56" t="str">
        <f>IF(LEN(K546)&gt;0,INDEX(core_japan!L:L,MATCH(sme_syntax_binding!K546,core_japan!Q:Q,0),1),"")</f>
        <v>IID319</v>
      </c>
      <c r="E546" s="55" t="s">
        <v>451</v>
      </c>
      <c r="F546" s="55" t="s">
        <v>12</v>
      </c>
      <c r="G546" s="55" t="s">
        <v>1527</v>
      </c>
      <c r="H546" s="55" t="s">
        <v>1528</v>
      </c>
      <c r="I546" s="56" t="s">
        <v>17</v>
      </c>
      <c r="J546" s="55" t="s">
        <v>5433</v>
      </c>
      <c r="K546" s="55" t="s">
        <v>6228</v>
      </c>
    </row>
    <row r="547" spans="1:11">
      <c r="A547" s="56" t="str">
        <f>IF(OR(F547="ABIE",MID(F547,1,2)="AS"),"",INDEX(core_japan!C:C,MATCH(K547,core_japan!Q:Q,0),1))</f>
        <v>JBT-360</v>
      </c>
      <c r="B547" s="55">
        <v>546</v>
      </c>
      <c r="C547" s="55" t="str">
        <f t="shared" si="8"/>
        <v>明細行</v>
      </c>
      <c r="D547" s="56" t="str">
        <f>IF(LEN(K547)&gt;0,INDEX(core_japan!L:L,MATCH(sme_syntax_binding!K547,core_japan!Q:Q,0),1),"")</f>
        <v>IID320</v>
      </c>
      <c r="E547" s="55" t="s">
        <v>85</v>
      </c>
      <c r="F547" s="55" t="s">
        <v>12</v>
      </c>
      <c r="G547" s="55" t="s">
        <v>1529</v>
      </c>
      <c r="H547" s="55" t="s">
        <v>1530</v>
      </c>
      <c r="I547" s="56" t="s">
        <v>17</v>
      </c>
      <c r="J547" s="55" t="s">
        <v>5136</v>
      </c>
      <c r="K547" s="55" t="s">
        <v>6229</v>
      </c>
    </row>
    <row r="548" spans="1:11">
      <c r="A548" s="56" t="str">
        <f>IF(OR(F548="ABIE",MID(F548,1,2)="AS"),"",INDEX(core_japan!C:C,MATCH(K548,core_japan!Q:Q,0),1))</f>
        <v/>
      </c>
      <c r="B548" s="55">
        <v>547</v>
      </c>
      <c r="C548" s="55" t="str">
        <f t="shared" si="8"/>
        <v>明細行</v>
      </c>
      <c r="D548" s="56" t="str">
        <f>IF(LEN(K548)&gt;0,INDEX(core_japan!L:L,MATCH(sme_syntax_binding!K548,core_japan!Q:Q,0),1),"")</f>
        <v>IID321</v>
      </c>
      <c r="E548" s="55" t="s">
        <v>429</v>
      </c>
      <c r="F548" s="55" t="s">
        <v>20</v>
      </c>
      <c r="G548" s="55" t="s">
        <v>1042</v>
      </c>
      <c r="H548" s="55" t="s">
        <v>1043</v>
      </c>
      <c r="I548" s="56" t="s">
        <v>17</v>
      </c>
      <c r="J548" s="55" t="s">
        <v>5464</v>
      </c>
      <c r="K548" s="55" t="s">
        <v>6230</v>
      </c>
    </row>
    <row r="549" spans="1:11">
      <c r="A549" s="56" t="str">
        <f>IF(OR(F549="ABIE",MID(F549,1,2)="AS"),"",INDEX(core_japan!C:C,MATCH(K549,core_japan!Q:Q,0),1))</f>
        <v/>
      </c>
      <c r="B549" s="55">
        <v>548</v>
      </c>
      <c r="C549" s="55" t="str">
        <f t="shared" si="8"/>
        <v/>
      </c>
      <c r="D549" s="56" t="str">
        <f>IF(LEN(K549)&gt;0,INDEX(core_japan!L:L,MATCH(sme_syntax_binding!K549,core_japan!Q:Q,0),1),"")</f>
        <v/>
      </c>
      <c r="E549" s="55" t="s">
        <v>416</v>
      </c>
      <c r="F549" s="55" t="s">
        <v>23</v>
      </c>
      <c r="G549" s="55" t="s">
        <v>1044</v>
      </c>
      <c r="H549" s="55" t="s">
        <v>1045</v>
      </c>
      <c r="I549" s="56" t="s">
        <v>3</v>
      </c>
      <c r="J549" s="55" t="s">
        <v>5128</v>
      </c>
    </row>
    <row r="550" spans="1:11">
      <c r="A550" s="56" t="str">
        <f>IF(OR(F550="ABIE",MID(F550,1,2)="AS"),"",INDEX(core_japan!C:C,MATCH(K550,core_japan!Q:Q,0),1))</f>
        <v>JBG-63</v>
      </c>
      <c r="B550" s="55">
        <v>549</v>
      </c>
      <c r="C550" s="55" t="str">
        <f t="shared" si="8"/>
        <v>明細行</v>
      </c>
      <c r="D550" s="56" t="str">
        <f>IF(LEN(K550)&gt;0,INDEX(core_japan!L:L,MATCH(sme_syntax_binding!K550,core_japan!Q:Q,0),1),"")</f>
        <v>ICL76</v>
      </c>
      <c r="E550" s="55" t="s">
        <v>80</v>
      </c>
      <c r="F550" s="55" t="s">
        <v>12</v>
      </c>
      <c r="G550" s="55" t="s">
        <v>1046</v>
      </c>
      <c r="H550" s="55" t="s">
        <v>1047</v>
      </c>
      <c r="I550" s="56" t="s">
        <v>17</v>
      </c>
      <c r="J550" s="55" t="s">
        <v>5130</v>
      </c>
      <c r="K550" s="55" t="s">
        <v>6231</v>
      </c>
    </row>
    <row r="551" spans="1:11">
      <c r="A551" s="56" t="str">
        <f>IF(OR(F551="ABIE",MID(F551,1,2)="AS"),"",INDEX(core_japan!C:C,MATCH(K551,core_japan!Q:Q,0),1))</f>
        <v>JBT-362</v>
      </c>
      <c r="B551" s="55">
        <v>550</v>
      </c>
      <c r="C551" s="55" t="str">
        <f t="shared" si="8"/>
        <v>明細行</v>
      </c>
      <c r="D551" s="56" t="str">
        <f>IF(LEN(K551)&gt;0,INDEX(core_japan!L:L,MATCH(sme_syntax_binding!K551,core_japan!Q:Q,0),1),"")</f>
        <v>IID322</v>
      </c>
      <c r="E551" s="55" t="s">
        <v>451</v>
      </c>
      <c r="F551" s="55" t="s">
        <v>12</v>
      </c>
      <c r="G551" s="55" t="s">
        <v>1048</v>
      </c>
      <c r="H551" s="55" t="s">
        <v>1049</v>
      </c>
      <c r="I551" s="56" t="s">
        <v>17</v>
      </c>
      <c r="J551" s="55" t="s">
        <v>5433</v>
      </c>
      <c r="K551" s="55" t="s">
        <v>6232</v>
      </c>
    </row>
    <row r="552" spans="1:11">
      <c r="A552" s="56" t="str">
        <f>IF(OR(F552="ABIE",MID(F552,1,2)="AS"),"",INDEX(core_japan!C:C,MATCH(K552,core_japan!Q:Q,0),1))</f>
        <v>JBT-363</v>
      </c>
      <c r="B552" s="55">
        <v>551</v>
      </c>
      <c r="C552" s="55" t="str">
        <f t="shared" si="8"/>
        <v>明細行</v>
      </c>
      <c r="D552" s="56" t="str">
        <f>IF(LEN(K552)&gt;0,INDEX(core_japan!L:L,MATCH(sme_syntax_binding!K552,core_japan!Q:Q,0),1),"")</f>
        <v>IID323</v>
      </c>
      <c r="E552" s="55" t="s">
        <v>85</v>
      </c>
      <c r="F552" s="55" t="s">
        <v>12</v>
      </c>
      <c r="G552" s="55" t="s">
        <v>1531</v>
      </c>
      <c r="H552" s="55" t="s">
        <v>1532</v>
      </c>
      <c r="I552" s="56" t="s">
        <v>17</v>
      </c>
      <c r="J552" s="55" t="s">
        <v>5136</v>
      </c>
      <c r="K552" s="55" t="s">
        <v>6233</v>
      </c>
    </row>
    <row r="553" spans="1:11">
      <c r="A553" s="56" t="str">
        <f>IF(OR(F553="ABIE",MID(F553,1,2)="AS"),"",INDEX(core_japan!C:C,MATCH(K553,core_japan!Q:Q,0),1))</f>
        <v/>
      </c>
      <c r="B553" s="55">
        <v>552</v>
      </c>
      <c r="C553" s="55" t="str">
        <f t="shared" si="8"/>
        <v>明細行</v>
      </c>
      <c r="D553" s="56" t="str">
        <f>IF(LEN(K553)&gt;0,INDEX(core_japan!L:L,MATCH(sme_syntax_binding!K553,core_japan!Q:Q,0),1),"")</f>
        <v>IID324</v>
      </c>
      <c r="E553" s="55" t="s">
        <v>1050</v>
      </c>
      <c r="F553" s="55" t="s">
        <v>20</v>
      </c>
      <c r="G553" s="55" t="s">
        <v>1051</v>
      </c>
      <c r="H553" s="55" t="s">
        <v>1052</v>
      </c>
      <c r="I553" s="56" t="s">
        <v>71</v>
      </c>
      <c r="J553" s="55" t="s">
        <v>5698</v>
      </c>
      <c r="K553" s="55" t="s">
        <v>6234</v>
      </c>
    </row>
    <row r="554" spans="1:11">
      <c r="A554" s="56" t="str">
        <f>IF(OR(F554="ABIE",MID(F554,1,2)="AS"),"",INDEX(core_japan!C:C,MATCH(K554,core_japan!Q:Q,0),1))</f>
        <v/>
      </c>
      <c r="B554" s="55">
        <v>553</v>
      </c>
      <c r="C554" s="55" t="str">
        <f t="shared" si="8"/>
        <v/>
      </c>
      <c r="D554" s="56" t="str">
        <f>IF(LEN(K554)&gt;0,INDEX(core_japan!L:L,MATCH(sme_syntax_binding!K554,core_japan!Q:Q,0),1),"")</f>
        <v/>
      </c>
      <c r="E554" s="55" t="s">
        <v>416</v>
      </c>
      <c r="F554" s="55" t="s">
        <v>23</v>
      </c>
      <c r="G554" s="55" t="s">
        <v>5752</v>
      </c>
      <c r="H554" s="55" t="s">
        <v>1054</v>
      </c>
      <c r="I554" s="56" t="s">
        <v>3</v>
      </c>
      <c r="J554" s="55" t="s">
        <v>5128</v>
      </c>
    </row>
    <row r="555" spans="1:11">
      <c r="A555" s="56" t="str">
        <f>IF(OR(F555="ABIE",MID(F555,1,2)="AS"),"",INDEX(core_japan!C:C,MATCH(K555,core_japan!Q:Q,0),1))</f>
        <v>JBG-64</v>
      </c>
      <c r="B555" s="55">
        <v>554</v>
      </c>
      <c r="C555" s="55" t="str">
        <f t="shared" si="8"/>
        <v>明細行</v>
      </c>
      <c r="D555" s="56" t="str">
        <f>IF(LEN(K555)&gt;0,INDEX(core_japan!L:L,MATCH(sme_syntax_binding!K555,core_japan!Q:Q,0),1),"")</f>
        <v>ICL77</v>
      </c>
      <c r="E555" s="55" t="s">
        <v>80</v>
      </c>
      <c r="F555" s="55" t="s">
        <v>12</v>
      </c>
      <c r="G555" s="55" t="s">
        <v>1055</v>
      </c>
      <c r="H555" s="55" t="s">
        <v>5753</v>
      </c>
      <c r="I555" s="56" t="s">
        <v>22</v>
      </c>
      <c r="J555" s="55" t="s">
        <v>5130</v>
      </c>
      <c r="K555" s="55" t="s">
        <v>6235</v>
      </c>
    </row>
    <row r="556" spans="1:11">
      <c r="A556" s="56" t="str">
        <f>IF(OR(F556="ABIE",MID(F556,1,2)="AS"),"",INDEX(core_japan!C:C,MATCH(K556,core_japan!Q:Q,0),1))</f>
        <v>JBT-365</v>
      </c>
      <c r="B556" s="55">
        <v>555</v>
      </c>
      <c r="C556" s="55" t="str">
        <f t="shared" si="8"/>
        <v>明細行</v>
      </c>
      <c r="D556" s="56" t="str">
        <f>IF(LEN(K556)&gt;0,INDEX(core_japan!L:L,MATCH(sme_syntax_binding!K556,core_japan!Q:Q,0),1),"")</f>
        <v>IID325</v>
      </c>
      <c r="E556" s="55" t="s">
        <v>451</v>
      </c>
      <c r="F556" s="55" t="s">
        <v>12</v>
      </c>
      <c r="G556" s="55" t="s">
        <v>1057</v>
      </c>
      <c r="H556" s="55" t="s">
        <v>5754</v>
      </c>
      <c r="I556" s="56" t="s">
        <v>17</v>
      </c>
      <c r="J556" s="55" t="s">
        <v>5433</v>
      </c>
      <c r="K556" s="55" t="s">
        <v>6236</v>
      </c>
    </row>
    <row r="557" spans="1:11">
      <c r="A557" s="56" t="e">
        <f>IF(OR(F557="ABIE",MID(F557,1,2)="AS"),"",INDEX(core_japan!C:C,MATCH(K557,core_japan!Q:Q,0),1))</f>
        <v>#N/A</v>
      </c>
      <c r="B557" s="55">
        <v>556</v>
      </c>
      <c r="C557" s="55" t="str">
        <f t="shared" si="8"/>
        <v>明細行</v>
      </c>
      <c r="D557" s="56" t="e">
        <f>IF(LEN(K557)&gt;0,INDEX(core_japan!L:L,MATCH(sme_syntax_binding!K557,core_japan!Q:Q,0),1),"")</f>
        <v>#N/A</v>
      </c>
      <c r="E557" s="55" t="s">
        <v>413</v>
      </c>
      <c r="F557" s="55" t="s">
        <v>12</v>
      </c>
      <c r="G557" s="55" t="s">
        <v>5755</v>
      </c>
      <c r="H557" s="55" t="s">
        <v>5756</v>
      </c>
      <c r="I557" s="56" t="s">
        <v>17</v>
      </c>
      <c r="J557" s="55" t="s">
        <v>5134</v>
      </c>
      <c r="K557" s="55" t="s">
        <v>6237</v>
      </c>
    </row>
    <row r="558" spans="1:11">
      <c r="A558" s="56" t="str">
        <f>IF(OR(F558="ABIE",MID(F558,1,2)="AS"),"",INDEX(core_japan!C:C,MATCH(K558,core_japan!Q:Q,0),1))</f>
        <v>JBT-366</v>
      </c>
      <c r="B558" s="55">
        <v>557</v>
      </c>
      <c r="C558" s="55" t="str">
        <f t="shared" si="8"/>
        <v>明細行</v>
      </c>
      <c r="D558" s="56" t="str">
        <f>IF(LEN(K558)&gt;0,INDEX(core_japan!L:L,MATCH(sme_syntax_binding!K558,core_japan!Q:Q,0),1),"")</f>
        <v>IID327</v>
      </c>
      <c r="E558" s="55" t="s">
        <v>85</v>
      </c>
      <c r="F558" s="55" t="s">
        <v>12</v>
      </c>
      <c r="G558" s="55" t="s">
        <v>1534</v>
      </c>
      <c r="H558" s="55" t="s">
        <v>1535</v>
      </c>
      <c r="I558" s="56" t="s">
        <v>17</v>
      </c>
      <c r="J558" s="55" t="s">
        <v>5136</v>
      </c>
      <c r="K558" s="55" t="s">
        <v>6238</v>
      </c>
    </row>
    <row r="559" spans="1:11">
      <c r="A559" s="56" t="str">
        <f>IF(OR(F559="ABIE",MID(F559,1,2)="AS"),"",INDEX(core_japan!C:C,MATCH(K559,core_japan!Q:Q,0),1))</f>
        <v>JBT-367</v>
      </c>
      <c r="B559" s="55">
        <v>558</v>
      </c>
      <c r="C559" s="55" t="str">
        <f t="shared" si="8"/>
        <v>明細行</v>
      </c>
      <c r="D559" s="56" t="str">
        <f>IF(LEN(K559)&gt;0,INDEX(core_japan!L:L,MATCH(sme_syntax_binding!K559,core_japan!Q:Q,0),1),"")</f>
        <v>IID328</v>
      </c>
      <c r="E559" s="55" t="s">
        <v>89</v>
      </c>
      <c r="F559" s="55" t="s">
        <v>12</v>
      </c>
      <c r="G559" s="55" t="s">
        <v>1059</v>
      </c>
      <c r="H559" s="55" t="s">
        <v>5757</v>
      </c>
      <c r="I559" s="56" t="s">
        <v>22</v>
      </c>
      <c r="J559" s="55" t="s">
        <v>5111</v>
      </c>
      <c r="K559" s="55" t="s">
        <v>6239</v>
      </c>
    </row>
    <row r="560" spans="1:11">
      <c r="A560" s="56" t="str">
        <f>IF(OR(F560="ABIE",MID(F560,1,2)="AS"),"",INDEX(core_japan!C:C,MATCH(K560,core_japan!Q:Q,0),1))</f>
        <v>JBT-368</v>
      </c>
      <c r="B560" s="55">
        <v>559</v>
      </c>
      <c r="C560" s="55" t="str">
        <f t="shared" si="8"/>
        <v>明細行</v>
      </c>
      <c r="D560" s="56" t="str">
        <f>IF(LEN(K560)&gt;0,INDEX(core_japan!L:L,MATCH(sme_syntax_binding!K560,core_japan!Q:Q,0),1),"")</f>
        <v>IID329</v>
      </c>
      <c r="E560" s="55" t="s">
        <v>92</v>
      </c>
      <c r="F560" s="55" t="s">
        <v>12</v>
      </c>
      <c r="G560" s="55" t="s">
        <v>1060</v>
      </c>
      <c r="H560" s="55" t="s">
        <v>5758</v>
      </c>
      <c r="I560" s="56" t="s">
        <v>17</v>
      </c>
      <c r="J560" s="55" t="s">
        <v>5140</v>
      </c>
      <c r="K560" s="55" t="s">
        <v>6240</v>
      </c>
    </row>
    <row r="561" spans="1:11">
      <c r="A561" s="56" t="str">
        <f>IF(OR(F561="ABIE",MID(F561,1,2)="AS"),"",INDEX(core_japan!C:C,MATCH(K561,core_japan!Q:Q,0),1))</f>
        <v>JBT-369</v>
      </c>
      <c r="B561" s="55">
        <v>560</v>
      </c>
      <c r="C561" s="55" t="str">
        <f t="shared" si="8"/>
        <v>明細行</v>
      </c>
      <c r="D561" s="56" t="str">
        <f>IF(LEN(K561)&gt;0,INDEX(core_japan!L:L,MATCH(sme_syntax_binding!K561,core_japan!Q:Q,0),1),"")</f>
        <v>IID330</v>
      </c>
      <c r="E561" s="55" t="s">
        <v>96</v>
      </c>
      <c r="F561" s="55" t="s">
        <v>12</v>
      </c>
      <c r="G561" s="55" t="s">
        <v>1064</v>
      </c>
      <c r="H561" s="55" t="s">
        <v>5757</v>
      </c>
      <c r="I561" s="56" t="s">
        <v>22</v>
      </c>
      <c r="J561" s="55" t="s">
        <v>5121</v>
      </c>
      <c r="K561" s="55" t="s">
        <v>6241</v>
      </c>
    </row>
    <row r="562" spans="1:11">
      <c r="A562" s="56" t="str">
        <f>IF(OR(F562="ABIE",MID(F562,1,2)="AS"),"",INDEX(core_japan!C:C,MATCH(K562,core_japan!Q:Q,0),1))</f>
        <v/>
      </c>
      <c r="B562" s="55">
        <v>561</v>
      </c>
      <c r="C562" s="55" t="str">
        <f t="shared" si="8"/>
        <v>明細行</v>
      </c>
      <c r="D562" s="56" t="str">
        <f>IF(LEN(K562)&gt;0,INDEX(core_japan!L:L,MATCH(sme_syntax_binding!K562,core_japan!Q:Q,0),1),"")</f>
        <v>IID324</v>
      </c>
      <c r="E562" s="55" t="s">
        <v>1050</v>
      </c>
      <c r="F562" s="55" t="s">
        <v>20</v>
      </c>
      <c r="G562" s="55" t="s">
        <v>1051</v>
      </c>
      <c r="H562" s="55" t="s">
        <v>1052</v>
      </c>
      <c r="I562" s="56" t="s">
        <v>17</v>
      </c>
      <c r="J562" s="55" t="s">
        <v>5698</v>
      </c>
      <c r="K562" s="55" t="s">
        <v>6234</v>
      </c>
    </row>
    <row r="563" spans="1:11">
      <c r="A563" s="56" t="str">
        <f>IF(OR(F563="ABIE",MID(F563,1,2)="AS"),"",INDEX(core_japan!C:C,MATCH(K563,core_japan!Q:Q,0),1))</f>
        <v/>
      </c>
      <c r="B563" s="55">
        <v>562</v>
      </c>
      <c r="C563" s="55" t="str">
        <f t="shared" si="8"/>
        <v/>
      </c>
      <c r="D563" s="56" t="str">
        <f>IF(LEN(K563)&gt;0,INDEX(core_japan!L:L,MATCH(sme_syntax_binding!K563,core_japan!Q:Q,0),1),"")</f>
        <v/>
      </c>
      <c r="E563" s="55" t="s">
        <v>416</v>
      </c>
      <c r="F563" s="55" t="s">
        <v>23</v>
      </c>
      <c r="G563" s="55" t="s">
        <v>5759</v>
      </c>
      <c r="H563" s="55" t="s">
        <v>5760</v>
      </c>
      <c r="I563" s="56" t="s">
        <v>3</v>
      </c>
      <c r="J563" s="55" t="s">
        <v>5128</v>
      </c>
    </row>
    <row r="564" spans="1:11">
      <c r="A564" s="56" t="str">
        <f>IF(OR(F564="ABIE",MID(F564,1,2)="AS"),"",INDEX(core_japan!C:C,MATCH(K564,core_japan!Q:Q,0),1))</f>
        <v>JBG-64</v>
      </c>
      <c r="B564" s="55">
        <v>563</v>
      </c>
      <c r="C564" s="55" t="str">
        <f t="shared" si="8"/>
        <v>明細行</v>
      </c>
      <c r="D564" s="56" t="str">
        <f>IF(LEN(K564)&gt;0,INDEX(core_japan!L:L,MATCH(sme_syntax_binding!K564,core_japan!Q:Q,0),1),"")</f>
        <v>ICL77</v>
      </c>
      <c r="E564" s="55" t="s">
        <v>80</v>
      </c>
      <c r="F564" s="55" t="s">
        <v>12</v>
      </c>
      <c r="G564" s="55" t="s">
        <v>1055</v>
      </c>
      <c r="H564" s="55" t="s">
        <v>5761</v>
      </c>
      <c r="I564" s="56" t="s">
        <v>22</v>
      </c>
      <c r="J564" s="55" t="s">
        <v>5130</v>
      </c>
      <c r="K564" s="55" t="s">
        <v>6235</v>
      </c>
    </row>
    <row r="565" spans="1:11">
      <c r="A565" s="56" t="str">
        <f>IF(OR(F565="ABIE",MID(F565,1,2)="AS"),"",INDEX(core_japan!C:C,MATCH(K565,core_japan!Q:Q,0),1))</f>
        <v>JBT-365</v>
      </c>
      <c r="B565" s="55">
        <v>564</v>
      </c>
      <c r="C565" s="55" t="str">
        <f t="shared" si="8"/>
        <v>明細行</v>
      </c>
      <c r="D565" s="56" t="str">
        <f>IF(LEN(K565)&gt;0,INDEX(core_japan!L:L,MATCH(sme_syntax_binding!K565,core_japan!Q:Q,0),1),"")</f>
        <v>IID325</v>
      </c>
      <c r="E565" s="55" t="s">
        <v>451</v>
      </c>
      <c r="F565" s="55" t="s">
        <v>12</v>
      </c>
      <c r="G565" s="55" t="s">
        <v>1057</v>
      </c>
      <c r="H565" s="55" t="s">
        <v>5754</v>
      </c>
      <c r="I565" s="56" t="s">
        <v>17</v>
      </c>
      <c r="J565" s="55" t="s">
        <v>5433</v>
      </c>
      <c r="K565" s="55" t="s">
        <v>6236</v>
      </c>
    </row>
    <row r="566" spans="1:11">
      <c r="A566" s="56" t="e">
        <f>IF(OR(F566="ABIE",MID(F566,1,2)="AS"),"",INDEX(core_japan!C:C,MATCH(K566,core_japan!Q:Q,0),1))</f>
        <v>#N/A</v>
      </c>
      <c r="B566" s="55">
        <v>565</v>
      </c>
      <c r="C566" s="55" t="str">
        <f t="shared" si="8"/>
        <v>明細行</v>
      </c>
      <c r="D566" s="56" t="e">
        <f>IF(LEN(K566)&gt;0,INDEX(core_japan!L:L,MATCH(sme_syntax_binding!K566,core_japan!Q:Q,0),1),"")</f>
        <v>#N/A</v>
      </c>
      <c r="E566" s="55" t="s">
        <v>413</v>
      </c>
      <c r="F566" s="55" t="s">
        <v>12</v>
      </c>
      <c r="G566" s="55" t="s">
        <v>5755</v>
      </c>
      <c r="H566" s="55" t="s">
        <v>5756</v>
      </c>
      <c r="I566" s="56" t="s">
        <v>17</v>
      </c>
      <c r="J566" s="55" t="s">
        <v>5134</v>
      </c>
      <c r="K566" s="55" t="s">
        <v>6237</v>
      </c>
    </row>
    <row r="567" spans="1:11">
      <c r="A567" s="56" t="str">
        <f>IF(OR(F567="ABIE",MID(F567,1,2)="AS"),"",INDEX(core_japan!C:C,MATCH(K567,core_japan!Q:Q,0),1))</f>
        <v>JBT-366</v>
      </c>
      <c r="B567" s="55">
        <v>566</v>
      </c>
      <c r="C567" s="55" t="str">
        <f t="shared" si="8"/>
        <v>明細行</v>
      </c>
      <c r="D567" s="56" t="str">
        <f>IF(LEN(K567)&gt;0,INDEX(core_japan!L:L,MATCH(sme_syntax_binding!K567,core_japan!Q:Q,0),1),"")</f>
        <v>IID327</v>
      </c>
      <c r="E567" s="55" t="s">
        <v>85</v>
      </c>
      <c r="F567" s="55" t="s">
        <v>12</v>
      </c>
      <c r="G567" s="55" t="s">
        <v>1534</v>
      </c>
      <c r="H567" s="55" t="s">
        <v>1535</v>
      </c>
      <c r="I567" s="56" t="s">
        <v>17</v>
      </c>
      <c r="J567" s="55" t="s">
        <v>5136</v>
      </c>
      <c r="K567" s="55" t="s">
        <v>6238</v>
      </c>
    </row>
    <row r="568" spans="1:11">
      <c r="A568" s="56" t="str">
        <f>IF(OR(F568="ABIE",MID(F568,1,2)="AS"),"",INDEX(core_japan!C:C,MATCH(K568,core_japan!Q:Q,0),1))</f>
        <v>JBT-367</v>
      </c>
      <c r="B568" s="55">
        <v>567</v>
      </c>
      <c r="C568" s="55" t="str">
        <f t="shared" si="8"/>
        <v>明細行</v>
      </c>
      <c r="D568" s="56" t="str">
        <f>IF(LEN(K568)&gt;0,INDEX(core_japan!L:L,MATCH(sme_syntax_binding!K568,core_japan!Q:Q,0),1),"")</f>
        <v>IID328</v>
      </c>
      <c r="E568" s="55" t="s">
        <v>89</v>
      </c>
      <c r="F568" s="55" t="s">
        <v>12</v>
      </c>
      <c r="G568" s="55" t="s">
        <v>1059</v>
      </c>
      <c r="H568" s="55" t="s">
        <v>5762</v>
      </c>
      <c r="I568" s="56" t="s">
        <v>22</v>
      </c>
      <c r="J568" s="55" t="s">
        <v>5111</v>
      </c>
      <c r="K568" s="55" t="s">
        <v>6239</v>
      </c>
    </row>
    <row r="569" spans="1:11">
      <c r="A569" s="56" t="str">
        <f>IF(OR(F569="ABIE",MID(F569,1,2)="AS"),"",INDEX(core_japan!C:C,MATCH(K569,core_japan!Q:Q,0),1))</f>
        <v>JBT-368</v>
      </c>
      <c r="B569" s="55">
        <v>568</v>
      </c>
      <c r="C569" s="55" t="str">
        <f t="shared" si="8"/>
        <v>明細行</v>
      </c>
      <c r="D569" s="56" t="str">
        <f>IF(LEN(K569)&gt;0,INDEX(core_japan!L:L,MATCH(sme_syntax_binding!K569,core_japan!Q:Q,0),1),"")</f>
        <v>IID329</v>
      </c>
      <c r="E569" s="55" t="s">
        <v>92</v>
      </c>
      <c r="F569" s="55" t="s">
        <v>12</v>
      </c>
      <c r="G569" s="55" t="s">
        <v>1060</v>
      </c>
      <c r="H569" s="55" t="s">
        <v>5758</v>
      </c>
      <c r="I569" s="56" t="s">
        <v>17</v>
      </c>
      <c r="J569" s="55" t="s">
        <v>5140</v>
      </c>
      <c r="K569" s="55" t="s">
        <v>6240</v>
      </c>
    </row>
    <row r="570" spans="1:11">
      <c r="A570" s="56" t="str">
        <f>IF(OR(F570="ABIE",MID(F570,1,2)="AS"),"",INDEX(core_japan!C:C,MATCH(K570,core_japan!Q:Q,0),1))</f>
        <v>JBT-369</v>
      </c>
      <c r="B570" s="55">
        <v>569</v>
      </c>
      <c r="C570" s="55" t="str">
        <f t="shared" si="8"/>
        <v>明細行</v>
      </c>
      <c r="D570" s="56" t="str">
        <f>IF(LEN(K570)&gt;0,INDEX(core_japan!L:L,MATCH(sme_syntax_binding!K570,core_japan!Q:Q,0),1),"")</f>
        <v>IID330</v>
      </c>
      <c r="E570" s="55" t="s">
        <v>96</v>
      </c>
      <c r="F570" s="55" t="s">
        <v>12</v>
      </c>
      <c r="G570" s="55" t="s">
        <v>1064</v>
      </c>
      <c r="H570" s="55" t="s">
        <v>5763</v>
      </c>
      <c r="I570" s="56" t="s">
        <v>22</v>
      </c>
      <c r="J570" s="55" t="s">
        <v>5121</v>
      </c>
      <c r="K570" s="55" t="s">
        <v>6241</v>
      </c>
    </row>
    <row r="571" spans="1:11">
      <c r="A571" s="56" t="str">
        <f>IF(OR(F571="ABIE",MID(F571,1,2)="AS"),"",INDEX(core_japan!C:C,MATCH(K571,core_japan!Q:Q,0),1))</f>
        <v/>
      </c>
      <c r="B571" s="55">
        <v>570</v>
      </c>
      <c r="C571" s="55" t="str">
        <f t="shared" si="8"/>
        <v>明細行</v>
      </c>
      <c r="D571" s="56" t="str">
        <f>IF(LEN(K571)&gt;0,INDEX(core_japan!L:L,MATCH(sme_syntax_binding!K571,core_japan!Q:Q,0),1),"")</f>
        <v>IID324</v>
      </c>
      <c r="E571" s="55" t="s">
        <v>1050</v>
      </c>
      <c r="F571" s="55" t="s">
        <v>20</v>
      </c>
      <c r="G571" s="55" t="s">
        <v>1051</v>
      </c>
      <c r="H571" s="55" t="s">
        <v>1052</v>
      </c>
      <c r="I571" s="56" t="s">
        <v>17</v>
      </c>
      <c r="J571" s="55" t="s">
        <v>5698</v>
      </c>
      <c r="K571" s="55" t="s">
        <v>6234</v>
      </c>
    </row>
    <row r="572" spans="1:11">
      <c r="A572" s="56" t="str">
        <f>IF(OR(F572="ABIE",MID(F572,1,2)="AS"),"",INDEX(core_japan!C:C,MATCH(K572,core_japan!Q:Q,0),1))</f>
        <v/>
      </c>
      <c r="B572" s="55">
        <v>571</v>
      </c>
      <c r="C572" s="55" t="str">
        <f t="shared" si="8"/>
        <v/>
      </c>
      <c r="D572" s="56" t="str">
        <f>IF(LEN(K572)&gt;0,INDEX(core_japan!L:L,MATCH(sme_syntax_binding!K572,core_japan!Q:Q,0),1),"")</f>
        <v/>
      </c>
      <c r="E572" s="55" t="s">
        <v>416</v>
      </c>
      <c r="F572" s="55" t="s">
        <v>23</v>
      </c>
      <c r="G572" s="55" t="s">
        <v>5764</v>
      </c>
      <c r="H572" s="55" t="s">
        <v>5765</v>
      </c>
      <c r="I572" s="56" t="s">
        <v>3</v>
      </c>
      <c r="J572" s="55" t="s">
        <v>5128</v>
      </c>
    </row>
    <row r="573" spans="1:11">
      <c r="A573" s="56" t="str">
        <f>IF(OR(F573="ABIE",MID(F573,1,2)="AS"),"",INDEX(core_japan!C:C,MATCH(K573,core_japan!Q:Q,0),1))</f>
        <v>JBG-64</v>
      </c>
      <c r="B573" s="55">
        <v>572</v>
      </c>
      <c r="C573" s="55" t="str">
        <f t="shared" si="8"/>
        <v>明細行</v>
      </c>
      <c r="D573" s="56" t="str">
        <f>IF(LEN(K573)&gt;0,INDEX(core_japan!L:L,MATCH(sme_syntax_binding!K573,core_japan!Q:Q,0),1),"")</f>
        <v>ICL77</v>
      </c>
      <c r="E573" s="55" t="s">
        <v>80</v>
      </c>
      <c r="F573" s="55" t="s">
        <v>12</v>
      </c>
      <c r="G573" s="55" t="s">
        <v>1055</v>
      </c>
      <c r="H573" s="55" t="s">
        <v>5761</v>
      </c>
      <c r="I573" s="56" t="s">
        <v>22</v>
      </c>
      <c r="J573" s="55" t="s">
        <v>5130</v>
      </c>
      <c r="K573" s="55" t="s">
        <v>6235</v>
      </c>
    </row>
    <row r="574" spans="1:11">
      <c r="A574" s="56" t="str">
        <f>IF(OR(F574="ABIE",MID(F574,1,2)="AS"),"",INDEX(core_japan!C:C,MATCH(K574,core_japan!Q:Q,0),1))</f>
        <v>JBT-365</v>
      </c>
      <c r="B574" s="55">
        <v>573</v>
      </c>
      <c r="C574" s="55" t="str">
        <f t="shared" si="8"/>
        <v>明細行</v>
      </c>
      <c r="D574" s="56" t="str">
        <f>IF(LEN(K574)&gt;0,INDEX(core_japan!L:L,MATCH(sme_syntax_binding!K574,core_japan!Q:Q,0),1),"")</f>
        <v>IID325</v>
      </c>
      <c r="E574" s="55" t="s">
        <v>451</v>
      </c>
      <c r="F574" s="55" t="s">
        <v>12</v>
      </c>
      <c r="G574" s="55" t="s">
        <v>1057</v>
      </c>
      <c r="H574" s="55" t="s">
        <v>1058</v>
      </c>
      <c r="I574" s="56" t="s">
        <v>17</v>
      </c>
      <c r="J574" s="55" t="s">
        <v>5433</v>
      </c>
      <c r="K574" s="55" t="s">
        <v>6236</v>
      </c>
    </row>
    <row r="575" spans="1:11">
      <c r="A575" s="56" t="e">
        <f>IF(OR(F575="ABIE",MID(F575,1,2)="AS"),"",INDEX(core_japan!C:C,MATCH(K575,core_japan!Q:Q,0),1))</f>
        <v>#N/A</v>
      </c>
      <c r="B575" s="55">
        <v>574</v>
      </c>
      <c r="C575" s="55" t="str">
        <f t="shared" si="8"/>
        <v>明細行</v>
      </c>
      <c r="D575" s="56" t="e">
        <f>IF(LEN(K575)&gt;0,INDEX(core_japan!L:L,MATCH(sme_syntax_binding!K575,core_japan!Q:Q,0),1),"")</f>
        <v>#N/A</v>
      </c>
      <c r="E575" s="55" t="s">
        <v>413</v>
      </c>
      <c r="F575" s="55" t="s">
        <v>12</v>
      </c>
      <c r="G575" s="55" t="s">
        <v>5755</v>
      </c>
      <c r="H575" s="55" t="s">
        <v>5766</v>
      </c>
      <c r="I575" s="56" t="s">
        <v>22</v>
      </c>
      <c r="J575" s="55" t="s">
        <v>5134</v>
      </c>
      <c r="K575" s="55" t="s">
        <v>6237</v>
      </c>
    </row>
    <row r="576" spans="1:11">
      <c r="A576" s="56" t="str">
        <f>IF(OR(F576="ABIE",MID(F576,1,2)="AS"),"",INDEX(core_japan!C:C,MATCH(K576,core_japan!Q:Q,0),1))</f>
        <v>JBT-366</v>
      </c>
      <c r="B576" s="55">
        <v>575</v>
      </c>
      <c r="C576" s="55" t="str">
        <f t="shared" si="8"/>
        <v>明細行</v>
      </c>
      <c r="D576" s="56" t="str">
        <f>IF(LEN(K576)&gt;0,INDEX(core_japan!L:L,MATCH(sme_syntax_binding!K576,core_japan!Q:Q,0),1),"")</f>
        <v>IID327</v>
      </c>
      <c r="E576" s="55" t="s">
        <v>85</v>
      </c>
      <c r="F576" s="55" t="s">
        <v>12</v>
      </c>
      <c r="G576" s="55" t="s">
        <v>1534</v>
      </c>
      <c r="H576" s="55" t="s">
        <v>1535</v>
      </c>
      <c r="I576" s="56" t="s">
        <v>17</v>
      </c>
      <c r="J576" s="55" t="s">
        <v>5136</v>
      </c>
      <c r="K576" s="55" t="s">
        <v>6238</v>
      </c>
    </row>
    <row r="577" spans="1:11">
      <c r="A577" s="56" t="str">
        <f>IF(OR(F577="ABIE",MID(F577,1,2)="AS"),"",INDEX(core_japan!C:C,MATCH(K577,core_japan!Q:Q,0),1))</f>
        <v>JBT-367</v>
      </c>
      <c r="B577" s="55">
        <v>576</v>
      </c>
      <c r="C577" s="55" t="str">
        <f t="shared" si="8"/>
        <v>明細行</v>
      </c>
      <c r="D577" s="56" t="str">
        <f>IF(LEN(K577)&gt;0,INDEX(core_japan!L:L,MATCH(sme_syntax_binding!K577,core_japan!Q:Q,0),1),"")</f>
        <v>IID328</v>
      </c>
      <c r="E577" s="55" t="s">
        <v>89</v>
      </c>
      <c r="F577" s="55" t="s">
        <v>12</v>
      </c>
      <c r="G577" s="55" t="s">
        <v>1059</v>
      </c>
      <c r="H577" s="55" t="s">
        <v>5757</v>
      </c>
      <c r="I577" s="56" t="s">
        <v>17</v>
      </c>
      <c r="J577" s="55" t="s">
        <v>5111</v>
      </c>
      <c r="K577" s="55" t="s">
        <v>6239</v>
      </c>
    </row>
    <row r="578" spans="1:11">
      <c r="A578" s="56" t="str">
        <f>IF(OR(F578="ABIE",MID(F578,1,2)="AS"),"",INDEX(core_japan!C:C,MATCH(K578,core_japan!Q:Q,0),1))</f>
        <v>JBT-368</v>
      </c>
      <c r="B578" s="55">
        <v>577</v>
      </c>
      <c r="C578" s="55" t="str">
        <f t="shared" si="8"/>
        <v>明細行</v>
      </c>
      <c r="D578" s="56" t="str">
        <f>IF(LEN(K578)&gt;0,INDEX(core_japan!L:L,MATCH(sme_syntax_binding!K578,core_japan!Q:Q,0),1),"")</f>
        <v>IID329</v>
      </c>
      <c r="E578" s="55" t="s">
        <v>92</v>
      </c>
      <c r="F578" s="55" t="s">
        <v>12</v>
      </c>
      <c r="G578" s="55" t="s">
        <v>1060</v>
      </c>
      <c r="H578" s="55" t="s">
        <v>5758</v>
      </c>
      <c r="I578" s="56" t="s">
        <v>17</v>
      </c>
      <c r="J578" s="55" t="s">
        <v>5140</v>
      </c>
      <c r="K578" s="55" t="s">
        <v>6240</v>
      </c>
    </row>
    <row r="579" spans="1:11">
      <c r="A579" s="56" t="str">
        <f>IF(OR(F579="ABIE",MID(F579,1,2)="AS"),"",INDEX(core_japan!C:C,MATCH(K579,core_japan!Q:Q,0),1))</f>
        <v>JBT-369</v>
      </c>
      <c r="B579" s="55">
        <v>578</v>
      </c>
      <c r="C579" s="55" t="str">
        <f t="shared" ref="C579:C642" si="9">IF(ISNUMBER(SEARCH("Subordinate",K579)),"明細行",IF(ISNUMBER(SEARCH("LineItem",K579)),"明細文書",IF("ABIE"=F579,"","ヘッダ")))</f>
        <v>明細行</v>
      </c>
      <c r="D579" s="56" t="str">
        <f>IF(LEN(K579)&gt;0,INDEX(core_japan!L:L,MATCH(sme_syntax_binding!K579,core_japan!Q:Q,0),1),"")</f>
        <v>IID330</v>
      </c>
      <c r="E579" s="55" t="s">
        <v>96</v>
      </c>
      <c r="F579" s="55" t="s">
        <v>12</v>
      </c>
      <c r="G579" s="55" t="s">
        <v>1064</v>
      </c>
      <c r="H579" s="55" t="s">
        <v>431</v>
      </c>
      <c r="I579" s="56" t="s">
        <v>17</v>
      </c>
      <c r="J579" s="55" t="s">
        <v>5121</v>
      </c>
      <c r="K579" s="55" t="s">
        <v>6241</v>
      </c>
    </row>
    <row r="580" spans="1:11">
      <c r="A580" s="56" t="str">
        <f>IF(OR(F580="ABIE",MID(F580,1,2)="AS"),"",INDEX(core_japan!C:C,MATCH(K580,core_japan!Q:Q,0),1))</f>
        <v/>
      </c>
      <c r="B580" s="55">
        <v>579</v>
      </c>
      <c r="C580" s="55" t="str">
        <f t="shared" si="9"/>
        <v>明細行</v>
      </c>
      <c r="D580" s="56" t="str">
        <f>IF(LEN(K580)&gt;0,INDEX(core_japan!L:L,MATCH(sme_syntax_binding!K580,core_japan!Q:Q,0),1),"")</f>
        <v>ICL80</v>
      </c>
      <c r="E580" s="55" t="s">
        <v>432</v>
      </c>
      <c r="F580" s="55" t="s">
        <v>20</v>
      </c>
      <c r="G580" s="55" t="s">
        <v>1065</v>
      </c>
      <c r="H580" s="55" t="s">
        <v>1066</v>
      </c>
      <c r="I580" s="56" t="s">
        <v>22</v>
      </c>
      <c r="J580" s="55" t="s">
        <v>5767</v>
      </c>
      <c r="K580" s="55" t="s">
        <v>6242</v>
      </c>
    </row>
    <row r="581" spans="1:11">
      <c r="A581" s="56" t="str">
        <f>IF(OR(F581="ABIE",MID(F581,1,2)="AS"),"",INDEX(core_japan!C:C,MATCH(K581,core_japan!Q:Q,0),1))</f>
        <v/>
      </c>
      <c r="B581" s="55">
        <v>580</v>
      </c>
      <c r="C581" s="55" t="str">
        <f t="shared" si="9"/>
        <v/>
      </c>
      <c r="D581" s="56" t="str">
        <f>IF(LEN(K581)&gt;0,INDEX(core_japan!L:L,MATCH(sme_syntax_binding!K581,core_japan!Q:Q,0),1),"")</f>
        <v/>
      </c>
      <c r="E581" s="55" t="s">
        <v>1067</v>
      </c>
      <c r="F581" s="55" t="s">
        <v>23</v>
      </c>
      <c r="G581" s="55" t="s">
        <v>1068</v>
      </c>
      <c r="H581" s="55" t="s">
        <v>1069</v>
      </c>
      <c r="I581" s="56" t="s">
        <v>3</v>
      </c>
      <c r="J581" s="55" t="s">
        <v>5768</v>
      </c>
    </row>
    <row r="582" spans="1:11">
      <c r="A582" s="56" t="str">
        <f>IF(OR(F582="ABIE",MID(F582,1,2)="AS"),"",INDEX(core_japan!C:C,MATCH(K582,core_japan!Q:Q,0),1))</f>
        <v>JBT-419</v>
      </c>
      <c r="B582" s="55">
        <v>581</v>
      </c>
      <c r="C582" s="55" t="str">
        <f t="shared" si="9"/>
        <v>明細行</v>
      </c>
      <c r="D582" s="56" t="str">
        <f>IF(LEN(K582)&gt;0,INDEX(core_japan!L:L,MATCH(sme_syntax_binding!K582,core_japan!Q:Q,0),1),"")</f>
        <v>IID345</v>
      </c>
      <c r="E582" s="55" t="s">
        <v>1070</v>
      </c>
      <c r="F582" s="55" t="s">
        <v>12</v>
      </c>
      <c r="G582" s="55" t="s">
        <v>1071</v>
      </c>
      <c r="H582" s="55" t="s">
        <v>1072</v>
      </c>
      <c r="I582" s="56" t="s">
        <v>17</v>
      </c>
      <c r="J582" s="55" t="s">
        <v>5111</v>
      </c>
      <c r="K582" s="55" t="s">
        <v>6243</v>
      </c>
    </row>
    <row r="583" spans="1:11">
      <c r="A583" s="56" t="str">
        <f>IF(OR(F583="ABIE",MID(F583,1,2)="AS"),"",INDEX(core_japan!C:C,MATCH(K583,core_japan!Q:Q,0),1))</f>
        <v>JBT-420</v>
      </c>
      <c r="B583" s="55">
        <v>582</v>
      </c>
      <c r="C583" s="55" t="str">
        <f t="shared" si="9"/>
        <v>明細行</v>
      </c>
      <c r="D583" s="56" t="str">
        <f>IF(LEN(K583)&gt;0,INDEX(core_japan!L:L,MATCH(sme_syntax_binding!K583,core_japan!Q:Q,0),1),"")</f>
        <v>IID346</v>
      </c>
      <c r="E583" s="55" t="s">
        <v>435</v>
      </c>
      <c r="F583" s="55" t="s">
        <v>12</v>
      </c>
      <c r="G583" s="55" t="s">
        <v>1074</v>
      </c>
      <c r="H583" s="55" t="s">
        <v>5769</v>
      </c>
      <c r="I583" s="56" t="s">
        <v>22</v>
      </c>
      <c r="J583" s="55" t="s">
        <v>5770</v>
      </c>
      <c r="K583" s="55" t="s">
        <v>6244</v>
      </c>
    </row>
    <row r="584" spans="1:11">
      <c r="A584" s="56" t="str">
        <f>IF(OR(F584="ABIE",MID(F584,1,2)="AS"),"",INDEX(core_japan!C:C,MATCH(K584,core_japan!Q:Q,0),1))</f>
        <v>JBT-426</v>
      </c>
      <c r="B584" s="55">
        <v>583</v>
      </c>
      <c r="C584" s="55" t="str">
        <f t="shared" si="9"/>
        <v>明細行</v>
      </c>
      <c r="D584" s="56" t="str">
        <f>IF(LEN(K584)&gt;0,INDEX(core_japan!L:L,MATCH(sme_syntax_binding!K584,core_japan!Q:Q,0),1),"")</f>
        <v>IID347</v>
      </c>
      <c r="E584" s="55" t="s">
        <v>436</v>
      </c>
      <c r="F584" s="55" t="s">
        <v>12</v>
      </c>
      <c r="G584" s="55" t="s">
        <v>1076</v>
      </c>
      <c r="H584" s="55" t="s">
        <v>5771</v>
      </c>
      <c r="I584" s="56" t="s">
        <v>17</v>
      </c>
      <c r="J584" s="55" t="s">
        <v>5772</v>
      </c>
      <c r="K584" s="55" t="s">
        <v>6245</v>
      </c>
    </row>
    <row r="585" spans="1:11">
      <c r="A585" s="56" t="str">
        <f>IF(OR(F585="ABIE",MID(F585,1,2)="AS"),"",INDEX(core_japan!C:C,MATCH(K585,core_japan!Q:Q,0),1))</f>
        <v>JBT-427</v>
      </c>
      <c r="B585" s="55">
        <v>583.5</v>
      </c>
      <c r="C585" s="55" t="str">
        <f t="shared" si="9"/>
        <v>明細行</v>
      </c>
      <c r="D585" s="56">
        <f>IF(LEN(K585)&gt;0,INDEX(core_japan!L:L,MATCH(sme_syntax_binding!K585,core_japan!Q:Q,0),1),"")</f>
        <v>0</v>
      </c>
      <c r="G585" s="55" t="s">
        <v>2105</v>
      </c>
      <c r="H585" s="55" t="s">
        <v>2105</v>
      </c>
      <c r="K585" s="55" t="s">
        <v>6364</v>
      </c>
    </row>
    <row r="586" spans="1:11">
      <c r="A586" s="56" t="str">
        <f>IF(OR(F586="ABIE",MID(F586,1,2)="AS"),"",INDEX(core_japan!C:C,MATCH(K586,core_japan!Q:Q,0),1))</f>
        <v/>
      </c>
      <c r="B586" s="55">
        <v>584</v>
      </c>
      <c r="C586" s="55" t="str">
        <f t="shared" si="9"/>
        <v>明細行</v>
      </c>
      <c r="D586" s="56" t="str">
        <f>IF(LEN(K586)&gt;0,INDEX(core_japan!L:L,MATCH(sme_syntax_binding!K586,core_japan!Q:Q,0),1),"")</f>
        <v>ICL81</v>
      </c>
      <c r="E586" s="55" t="s">
        <v>437</v>
      </c>
      <c r="F586" s="55" t="s">
        <v>20</v>
      </c>
      <c r="G586" s="55" t="s">
        <v>1078</v>
      </c>
      <c r="H586" s="55" t="s">
        <v>1079</v>
      </c>
      <c r="I586" s="56" t="s">
        <v>22</v>
      </c>
      <c r="J586" s="55" t="s">
        <v>5773</v>
      </c>
      <c r="K586" s="55" t="s">
        <v>6246</v>
      </c>
    </row>
    <row r="587" spans="1:11">
      <c r="A587" s="56" t="str">
        <f>IF(OR(F587="ABIE",MID(F587,1,2)="AS"),"",INDEX(core_japan!C:C,MATCH(K587,core_japan!Q:Q,0),1))</f>
        <v/>
      </c>
      <c r="B587" s="55">
        <v>585</v>
      </c>
      <c r="C587" s="55" t="str">
        <f t="shared" si="9"/>
        <v/>
      </c>
      <c r="D587" s="56" t="str">
        <f>IF(LEN(K587)&gt;0,INDEX(core_japan!L:L,MATCH(sme_syntax_binding!K587,core_japan!Q:Q,0),1),"")</f>
        <v/>
      </c>
      <c r="E587" s="55" t="s">
        <v>1080</v>
      </c>
      <c r="F587" s="55" t="s">
        <v>23</v>
      </c>
      <c r="G587" s="55" t="s">
        <v>1081</v>
      </c>
      <c r="H587" s="55" t="s">
        <v>1082</v>
      </c>
      <c r="I587" s="56" t="s">
        <v>1083</v>
      </c>
      <c r="J587" s="55" t="s">
        <v>5774</v>
      </c>
    </row>
    <row r="588" spans="1:11">
      <c r="A588" s="56" t="str">
        <f>IF(OR(F588="ABIE",MID(F588,1,2)="AS"),"",INDEX(core_japan!C:C,MATCH(K588,core_japan!Q:Q,0),1))</f>
        <v>JBT-372</v>
      </c>
      <c r="B588" s="55">
        <v>586</v>
      </c>
      <c r="C588" s="55" t="str">
        <f t="shared" si="9"/>
        <v>明細行</v>
      </c>
      <c r="D588" s="56" t="str">
        <f>IF(LEN(K588)&gt;0,INDEX(core_japan!L:L,MATCH(sme_syntax_binding!K588,core_japan!Q:Q,0),1),"")</f>
        <v>IID349</v>
      </c>
      <c r="E588" s="55" t="s">
        <v>438</v>
      </c>
      <c r="F588" s="55" t="s">
        <v>12</v>
      </c>
      <c r="G588" s="55" t="s">
        <v>1084</v>
      </c>
      <c r="H588" s="55" t="s">
        <v>5775</v>
      </c>
      <c r="I588" s="56" t="s">
        <v>17</v>
      </c>
      <c r="J588" s="55" t="s">
        <v>5776</v>
      </c>
      <c r="K588" s="55" t="s">
        <v>6247</v>
      </c>
    </row>
    <row r="589" spans="1:11">
      <c r="A589" s="56" t="str">
        <f>IF(OR(F589="ABIE",MID(F589,1,2)="AS"),"",INDEX(core_japan!C:C,MATCH(K589,core_japan!Q:Q,0),1))</f>
        <v>JBT-373</v>
      </c>
      <c r="B589" s="55">
        <v>587</v>
      </c>
      <c r="C589" s="55" t="str">
        <f t="shared" si="9"/>
        <v>明細行</v>
      </c>
      <c r="D589" s="56" t="str">
        <f>IF(LEN(K589)&gt;0,INDEX(core_japan!L:L,MATCH(sme_syntax_binding!K589,core_japan!Q:Q,0),1),"")</f>
        <v>IID350</v>
      </c>
      <c r="E589" s="55" t="s">
        <v>439</v>
      </c>
      <c r="F589" s="55" t="s">
        <v>12</v>
      </c>
      <c r="G589" s="55" t="s">
        <v>1086</v>
      </c>
      <c r="H589" s="55" t="s">
        <v>5777</v>
      </c>
      <c r="I589" s="56" t="s">
        <v>17</v>
      </c>
      <c r="J589" s="55" t="s">
        <v>5778</v>
      </c>
      <c r="K589" s="55" t="s">
        <v>6248</v>
      </c>
    </row>
    <row r="590" spans="1:11">
      <c r="A590" s="56" t="str">
        <f>IF(OR(F590="ABIE",MID(F590,1,2)="AS"),"",INDEX(core_japan!C:C,MATCH(K590,core_japan!Q:Q,0),1))</f>
        <v>JBT-374</v>
      </c>
      <c r="B590" s="55">
        <v>588</v>
      </c>
      <c r="C590" s="55" t="str">
        <f t="shared" si="9"/>
        <v>明細行</v>
      </c>
      <c r="D590" s="56" t="str">
        <f>IF(LEN(K590)&gt;0,INDEX(core_japan!L:L,MATCH(sme_syntax_binding!K590,core_japan!Q:Q,0),1),"")</f>
        <v>IID351</v>
      </c>
      <c r="E590" s="55" t="s">
        <v>440</v>
      </c>
      <c r="F590" s="55" t="s">
        <v>12</v>
      </c>
      <c r="G590" s="55" t="s">
        <v>1087</v>
      </c>
      <c r="H590" s="55" t="s">
        <v>5779</v>
      </c>
      <c r="I590" s="56" t="s">
        <v>17</v>
      </c>
      <c r="J590" s="55" t="s">
        <v>5780</v>
      </c>
      <c r="K590" s="55" t="s">
        <v>6249</v>
      </c>
    </row>
    <row r="591" spans="1:11">
      <c r="A591" s="56" t="str">
        <f>IF(OR(F591="ABIE",MID(F591,1,2)="AS"),"",INDEX(core_japan!C:C,MATCH(K591,core_japan!Q:Q,0),1))</f>
        <v>JBT-375</v>
      </c>
      <c r="B591" s="55">
        <v>589</v>
      </c>
      <c r="C591" s="55" t="str">
        <f t="shared" si="9"/>
        <v>明細行</v>
      </c>
      <c r="D591" s="56" t="str">
        <f>IF(LEN(K591)&gt;0,INDEX(core_japan!L:L,MATCH(sme_syntax_binding!K591,core_japan!Q:Q,0),1),"")</f>
        <v>IID352</v>
      </c>
      <c r="E591" s="55" t="s">
        <v>441</v>
      </c>
      <c r="F591" s="55" t="s">
        <v>12</v>
      </c>
      <c r="G591" s="55" t="s">
        <v>1089</v>
      </c>
      <c r="H591" s="55" t="s">
        <v>5781</v>
      </c>
      <c r="I591" s="56" t="s">
        <v>22</v>
      </c>
      <c r="J591" s="55" t="s">
        <v>5782</v>
      </c>
      <c r="K591" s="55" t="s">
        <v>6250</v>
      </c>
    </row>
    <row r="592" spans="1:11">
      <c r="A592" s="56" t="str">
        <f>IF(OR(F592="ABIE",MID(F592,1,2)="AS"),"",INDEX(core_japan!C:C,MATCH(K592,core_japan!Q:Q,0),1))</f>
        <v>JBT-376</v>
      </c>
      <c r="B592" s="55">
        <v>589.5</v>
      </c>
      <c r="C592" s="55" t="str">
        <f t="shared" si="9"/>
        <v>明細行</v>
      </c>
      <c r="D592" s="56">
        <f>IF(LEN(K592)&gt;0,INDEX(core_japan!L:L,MATCH(sme_syntax_binding!K592,core_japan!Q:Q,0),1),"")</f>
        <v>0</v>
      </c>
      <c r="G592" s="55" t="s">
        <v>2108</v>
      </c>
      <c r="H592" s="55" t="s">
        <v>2108</v>
      </c>
      <c r="K592" s="55" t="s">
        <v>6363</v>
      </c>
    </row>
    <row r="593" spans="1:11">
      <c r="A593" s="56" t="str">
        <f>IF(OR(F593="ABIE",MID(F593,1,2)="AS"),"",INDEX(core_japan!C:C,MATCH(K593,core_japan!Q:Q,0),1))</f>
        <v/>
      </c>
      <c r="B593" s="55">
        <v>590</v>
      </c>
      <c r="C593" s="55" t="str">
        <f t="shared" si="9"/>
        <v>明細行</v>
      </c>
      <c r="D593" s="56" t="str">
        <f>IF(LEN(K593)&gt;0,INDEX(core_japan!L:L,MATCH(sme_syntax_binding!K593,core_japan!Q:Q,0),1),"")</f>
        <v>ICL82</v>
      </c>
      <c r="E593" s="55" t="s">
        <v>1090</v>
      </c>
      <c r="F593" s="55" t="s">
        <v>20</v>
      </c>
      <c r="G593" s="55" t="s">
        <v>1091</v>
      </c>
      <c r="H593" s="55" t="s">
        <v>1092</v>
      </c>
      <c r="I593" s="56" t="s">
        <v>22</v>
      </c>
      <c r="J593" s="55" t="s">
        <v>5783</v>
      </c>
      <c r="K593" s="55" t="s">
        <v>6251</v>
      </c>
    </row>
    <row r="594" spans="1:11">
      <c r="A594" s="56" t="str">
        <f>IF(OR(F594="ABIE",MID(F594,1,2)="AS"),"",INDEX(core_japan!C:C,MATCH(K594,core_japan!Q:Q,0),1))</f>
        <v/>
      </c>
      <c r="B594" s="55">
        <v>591</v>
      </c>
      <c r="C594" s="55" t="str">
        <f t="shared" si="9"/>
        <v/>
      </c>
      <c r="D594" s="56" t="str">
        <f>IF(LEN(K594)&gt;0,INDEX(core_japan!L:L,MATCH(sme_syntax_binding!K594,core_japan!Q:Q,0),1),"")</f>
        <v/>
      </c>
      <c r="E594" s="55" t="s">
        <v>1093</v>
      </c>
      <c r="F594" s="55" t="s">
        <v>23</v>
      </c>
      <c r="G594" s="55" t="s">
        <v>1094</v>
      </c>
      <c r="H594" s="55" t="s">
        <v>1095</v>
      </c>
      <c r="I594" s="56" t="s">
        <v>1083</v>
      </c>
      <c r="J594" s="55" t="s">
        <v>5784</v>
      </c>
    </row>
    <row r="595" spans="1:11">
      <c r="A595" s="56" t="str">
        <f>IF(OR(F595="ABIE",MID(F595,1,2)="AS"),"",INDEX(core_japan!C:C,MATCH(K595,core_japan!Q:Q,0),1))</f>
        <v>JBT-377</v>
      </c>
      <c r="B595" s="55">
        <v>592</v>
      </c>
      <c r="C595" s="55" t="str">
        <f t="shared" si="9"/>
        <v>明細行</v>
      </c>
      <c r="D595" s="56" t="str">
        <f>IF(LEN(K595)&gt;0,INDEX(core_japan!L:L,MATCH(sme_syntax_binding!K595,core_japan!Q:Q,0),1),"")</f>
        <v>IID354</v>
      </c>
      <c r="E595" s="55" t="s">
        <v>445</v>
      </c>
      <c r="F595" s="55" t="s">
        <v>12</v>
      </c>
      <c r="G595" s="55" t="s">
        <v>1096</v>
      </c>
      <c r="H595" s="55" t="s">
        <v>5785</v>
      </c>
      <c r="I595" s="56" t="s">
        <v>22</v>
      </c>
      <c r="J595" s="55" t="s">
        <v>5357</v>
      </c>
      <c r="K595" s="55" t="s">
        <v>6252</v>
      </c>
    </row>
    <row r="596" spans="1:11">
      <c r="A596" s="56" t="str">
        <f>IF(OR(F596="ABIE",MID(F596,1,2)="AS"),"",INDEX(core_japan!C:C,MATCH(K596,core_japan!Q:Q,0),1))</f>
        <v/>
      </c>
      <c r="B596" s="55">
        <v>593</v>
      </c>
      <c r="C596" s="55" t="str">
        <f t="shared" si="9"/>
        <v>明細行</v>
      </c>
      <c r="D596" s="56" t="str">
        <f>IF(LEN(K596)&gt;0,INDEX(core_japan!L:L,MATCH(sme_syntax_binding!K596,core_japan!Q:Q,0),1),"")</f>
        <v>ICL83</v>
      </c>
      <c r="E596" s="55" t="s">
        <v>446</v>
      </c>
      <c r="F596" s="55" t="s">
        <v>20</v>
      </c>
      <c r="G596" s="55" t="s">
        <v>1098</v>
      </c>
      <c r="H596" s="55" t="s">
        <v>1099</v>
      </c>
      <c r="I596" s="56" t="s">
        <v>22</v>
      </c>
      <c r="J596" s="55" t="s">
        <v>5283</v>
      </c>
      <c r="K596" s="55" t="s">
        <v>6253</v>
      </c>
    </row>
    <row r="597" spans="1:11">
      <c r="A597" s="56" t="str">
        <f>IF(OR(F597="ABIE",MID(F597,1,2)="AS"),"",INDEX(core_japan!C:C,MATCH(K597,core_japan!Q:Q,0),1))</f>
        <v/>
      </c>
      <c r="B597" s="55">
        <v>594</v>
      </c>
      <c r="C597" s="55" t="str">
        <f t="shared" si="9"/>
        <v/>
      </c>
      <c r="D597" s="56" t="str">
        <f>IF(LEN(K597)&gt;0,INDEX(core_japan!L:L,MATCH(sme_syntax_binding!K597,core_japan!Q:Q,0),1),"")</f>
        <v/>
      </c>
      <c r="E597" s="55" t="s">
        <v>264</v>
      </c>
      <c r="F597" s="55" t="s">
        <v>23</v>
      </c>
      <c r="G597" s="55" t="s">
        <v>1100</v>
      </c>
      <c r="H597" s="55" t="s">
        <v>1101</v>
      </c>
      <c r="I597" s="56" t="s">
        <v>1083</v>
      </c>
      <c r="J597" s="55" t="s">
        <v>5286</v>
      </c>
    </row>
    <row r="598" spans="1:11">
      <c r="A598" s="56" t="str">
        <f>IF(OR(F598="ABIE",MID(F598,1,2)="AS"),"",INDEX(core_japan!C:C,MATCH(K598,core_japan!Q:Q,0),1))</f>
        <v>JBT-378</v>
      </c>
      <c r="B598" s="55">
        <v>595</v>
      </c>
      <c r="C598" s="55" t="str">
        <f t="shared" si="9"/>
        <v>明細行</v>
      </c>
      <c r="D598" s="56" t="str">
        <f>IF(LEN(K598)&gt;0,INDEX(core_japan!L:L,MATCH(sme_syntax_binding!K598,core_japan!Q:Q,0),1),"")</f>
        <v>IID355</v>
      </c>
      <c r="E598" s="55" t="s">
        <v>393</v>
      </c>
      <c r="F598" s="55" t="s">
        <v>12</v>
      </c>
      <c r="G598" s="55" t="s">
        <v>1102</v>
      </c>
      <c r="H598" s="55" t="s">
        <v>813</v>
      </c>
      <c r="I598" s="56" t="s">
        <v>17</v>
      </c>
      <c r="J598" s="55" t="s">
        <v>5111</v>
      </c>
      <c r="K598" s="55" t="s">
        <v>6254</v>
      </c>
    </row>
    <row r="599" spans="1:11">
      <c r="A599" s="56" t="str">
        <f>IF(OR(F599="ABIE",MID(F599,1,2)="AS"),"",INDEX(core_japan!C:C,MATCH(K599,core_japan!Q:Q,0),1))</f>
        <v>JBT-370</v>
      </c>
      <c r="B599" s="55">
        <v>596</v>
      </c>
      <c r="C599" s="55" t="str">
        <f t="shared" si="9"/>
        <v>明細行</v>
      </c>
      <c r="D599" s="56" t="str">
        <f>IF(LEN(K599)&gt;0,INDEX(core_japan!L:L,MATCH(sme_syntax_binding!K599,core_japan!Q:Q,0),1),"")</f>
        <v>IID356</v>
      </c>
      <c r="E599" s="55" t="s">
        <v>271</v>
      </c>
      <c r="F599" s="55" t="s">
        <v>12</v>
      </c>
      <c r="G599" s="55" t="s">
        <v>1103</v>
      </c>
      <c r="H599" s="55" t="s">
        <v>5786</v>
      </c>
      <c r="I599" s="56" t="s">
        <v>22</v>
      </c>
      <c r="J599" s="55" t="s">
        <v>5553</v>
      </c>
      <c r="K599" s="55" t="s">
        <v>6255</v>
      </c>
    </row>
    <row r="600" spans="1:11">
      <c r="A600" s="56" t="str">
        <f>IF(OR(F600="ABIE",MID(F600,1,2)="AS"),"",INDEX(core_japan!C:C,MATCH(K600,core_japan!Q:Q,0),1))</f>
        <v>JBT-379</v>
      </c>
      <c r="B600" s="55">
        <v>597</v>
      </c>
      <c r="C600" s="55" t="str">
        <f t="shared" si="9"/>
        <v>明細行</v>
      </c>
      <c r="D600" s="56" t="str">
        <f>IF(LEN(K600)&gt;0,INDEX(core_japan!L:L,MATCH(sme_syntax_binding!K600,core_japan!Q:Q,0),1),"")</f>
        <v>IID357</v>
      </c>
      <c r="E600" s="55" t="s">
        <v>273</v>
      </c>
      <c r="F600" s="55" t="s">
        <v>12</v>
      </c>
      <c r="G600" s="55" t="s">
        <v>1105</v>
      </c>
      <c r="H600" s="55" t="s">
        <v>1106</v>
      </c>
      <c r="I600" s="56" t="s">
        <v>22</v>
      </c>
      <c r="J600" s="55" t="s">
        <v>5119</v>
      </c>
      <c r="K600" s="55" t="s">
        <v>6256</v>
      </c>
    </row>
    <row r="601" spans="1:11">
      <c r="A601" s="56" t="str">
        <f>IF(OR(F601="ABIE",MID(F601,1,2)="AS"),"",INDEX(core_japan!C:C,MATCH(K601,core_japan!Q:Q,0),1))</f>
        <v>JBT-380</v>
      </c>
      <c r="B601" s="55">
        <v>598</v>
      </c>
      <c r="C601" s="55" t="str">
        <f t="shared" si="9"/>
        <v>明細行</v>
      </c>
      <c r="D601" s="56" t="str">
        <f>IF(LEN(K601)&gt;0,INDEX(core_japan!L:L,MATCH(sme_syntax_binding!K601,core_japan!Q:Q,0),1),"")</f>
        <v>IID358</v>
      </c>
      <c r="E601" s="55" t="s">
        <v>820</v>
      </c>
      <c r="F601" s="55" t="s">
        <v>12</v>
      </c>
      <c r="G601" s="55" t="s">
        <v>1107</v>
      </c>
      <c r="H601" s="55" t="s">
        <v>1108</v>
      </c>
      <c r="I601" s="56" t="s">
        <v>17</v>
      </c>
      <c r="J601" s="55" t="s">
        <v>5292</v>
      </c>
      <c r="K601" s="55" t="s">
        <v>6257</v>
      </c>
    </row>
    <row r="602" spans="1:11">
      <c r="A602" s="56" t="str">
        <f>IF(OR(F602="ABIE",MID(F602,1,2)="AS"),"",INDEX(core_japan!C:C,MATCH(K602,core_japan!Q:Q,0),1))</f>
        <v>JBT-381</v>
      </c>
      <c r="B602" s="55">
        <v>599</v>
      </c>
      <c r="C602" s="55" t="str">
        <f t="shared" si="9"/>
        <v>明細行</v>
      </c>
      <c r="D602" s="56" t="str">
        <f>IF(LEN(K602)&gt;0,INDEX(core_japan!L:L,MATCH(sme_syntax_binding!K602,core_japan!Q:Q,0),1),"")</f>
        <v>IID359</v>
      </c>
      <c r="E602" s="55" t="s">
        <v>396</v>
      </c>
      <c r="F602" s="55" t="s">
        <v>12</v>
      </c>
      <c r="G602" s="55" t="s">
        <v>1109</v>
      </c>
      <c r="H602" s="55" t="s">
        <v>1110</v>
      </c>
      <c r="I602" s="56" t="s">
        <v>22</v>
      </c>
      <c r="J602" s="55" t="s">
        <v>5295</v>
      </c>
      <c r="K602" s="55" t="s">
        <v>6258</v>
      </c>
    </row>
    <row r="603" spans="1:11">
      <c r="A603" s="56" t="str">
        <f>IF(OR(F603="ABIE",MID(F603,1,2)="AS"),"",INDEX(core_japan!C:C,MATCH(K603,core_japan!Q:Q,0),1))</f>
        <v>JBT-371</v>
      </c>
      <c r="B603" s="55">
        <v>600</v>
      </c>
      <c r="C603" s="55" t="str">
        <f t="shared" si="9"/>
        <v>明細行</v>
      </c>
      <c r="D603" s="56" t="str">
        <f>IF(LEN(K603)&gt;0,INDEX(core_japan!L:L,MATCH(sme_syntax_binding!K603,core_japan!Q:Q,0),1),"")</f>
        <v>IID360</v>
      </c>
      <c r="E603" s="55" t="s">
        <v>825</v>
      </c>
      <c r="F603" s="55" t="s">
        <v>12</v>
      </c>
      <c r="G603" s="55" t="s">
        <v>1111</v>
      </c>
      <c r="H603" s="55" t="s">
        <v>1112</v>
      </c>
      <c r="I603" s="56" t="s">
        <v>17</v>
      </c>
      <c r="J603" s="55" t="s">
        <v>5329</v>
      </c>
      <c r="K603" s="55" t="s">
        <v>6259</v>
      </c>
    </row>
    <row r="604" spans="1:11">
      <c r="A604" s="56" t="str">
        <f>IF(OR(F604="ABIE",MID(F604,1,2)="AS"),"",INDEX(core_japan!C:C,MATCH(K604,core_japan!Q:Q,0),1))</f>
        <v>JBT-404</v>
      </c>
      <c r="B604" s="55">
        <v>601</v>
      </c>
      <c r="C604" s="55" t="str">
        <f t="shared" si="9"/>
        <v>明細行</v>
      </c>
      <c r="D604" s="56" t="str">
        <f>IF(LEN(K604)&gt;0,INDEX(core_japan!L:L,MATCH(sme_syntax_binding!K604,core_japan!Q:Q,0),1),"")</f>
        <v>IID361</v>
      </c>
      <c r="E604" s="55" t="s">
        <v>285</v>
      </c>
      <c r="F604" s="55" t="s">
        <v>12</v>
      </c>
      <c r="G604" s="55" t="s">
        <v>1113</v>
      </c>
      <c r="H604" s="55" t="s">
        <v>5787</v>
      </c>
      <c r="I604" s="56" t="s">
        <v>17</v>
      </c>
      <c r="J604" s="55" t="s">
        <v>5301</v>
      </c>
      <c r="K604" s="55" t="s">
        <v>6260</v>
      </c>
    </row>
    <row r="605" spans="1:11">
      <c r="A605" s="56" t="str">
        <f>IF(OR(F605="ABIE",MID(F605,1,2)="AS"),"",INDEX(core_japan!C:C,MATCH(K605,core_japan!Q:Q,0),1))</f>
        <v/>
      </c>
      <c r="B605" s="55">
        <v>602</v>
      </c>
      <c r="C605" s="55" t="str">
        <f t="shared" si="9"/>
        <v>明細行</v>
      </c>
      <c r="D605" s="56" t="str">
        <f>IF(LEN(K605)&gt;0,INDEX(core_japan!L:L,MATCH(sme_syntax_binding!K605,core_japan!Q:Q,0),1),"")</f>
        <v>ICL84</v>
      </c>
      <c r="E605" s="55" t="s">
        <v>449</v>
      </c>
      <c r="F605" s="55" t="s">
        <v>20</v>
      </c>
      <c r="G605" s="55" t="s">
        <v>1550</v>
      </c>
      <c r="H605" s="55" t="s">
        <v>450</v>
      </c>
      <c r="I605" s="56" t="s">
        <v>71</v>
      </c>
      <c r="J605" s="55" t="s">
        <v>5682</v>
      </c>
      <c r="K605" s="55" t="s">
        <v>6261</v>
      </c>
    </row>
    <row r="606" spans="1:11">
      <c r="A606" s="56" t="str">
        <f>IF(OR(F606="ABIE",MID(F606,1,2)="AS"),"",INDEX(core_japan!C:C,MATCH(K606,core_japan!Q:Q,0),1))</f>
        <v/>
      </c>
      <c r="B606" s="55">
        <v>603</v>
      </c>
      <c r="C606" s="55" t="str">
        <f t="shared" si="9"/>
        <v/>
      </c>
      <c r="D606" s="56" t="str">
        <f>IF(LEN(K606)&gt;0,INDEX(core_japan!L:L,MATCH(sme_syntax_binding!K606,core_japan!Q:Q,0),1),"")</f>
        <v/>
      </c>
      <c r="E606" s="55" t="s">
        <v>416</v>
      </c>
      <c r="F606" s="55" t="s">
        <v>23</v>
      </c>
      <c r="G606" s="55" t="s">
        <v>1551</v>
      </c>
      <c r="H606" s="55" t="s">
        <v>1552</v>
      </c>
      <c r="I606" s="56" t="s">
        <v>3</v>
      </c>
      <c r="J606" s="55" t="s">
        <v>5128</v>
      </c>
    </row>
    <row r="607" spans="1:11">
      <c r="A607" s="56" t="str">
        <f>IF(OR(F607="ABIE",MID(F607,1,2)="AS"),"",INDEX(core_japan!C:C,MATCH(K607,core_japan!Q:Q,0),1))</f>
        <v>JBT-383</v>
      </c>
      <c r="B607" s="55">
        <v>604</v>
      </c>
      <c r="C607" s="55" t="str">
        <f t="shared" si="9"/>
        <v>明細行</v>
      </c>
      <c r="D607" s="56" t="str">
        <f>IF(LEN(K607)&gt;0,INDEX(core_japan!L:L,MATCH(sme_syntax_binding!K607,core_japan!Q:Q,0),1),"")</f>
        <v>IID362</v>
      </c>
      <c r="E607" s="55" t="s">
        <v>80</v>
      </c>
      <c r="F607" s="55" t="s">
        <v>12</v>
      </c>
      <c r="G607" s="55" t="s">
        <v>1553</v>
      </c>
      <c r="H607" s="55" t="s">
        <v>1554</v>
      </c>
      <c r="I607" s="56" t="s">
        <v>22</v>
      </c>
      <c r="J607" s="55" t="s">
        <v>5130</v>
      </c>
      <c r="K607" s="55" t="s">
        <v>6262</v>
      </c>
    </row>
    <row r="608" spans="1:11">
      <c r="A608" s="56" t="str">
        <f>IF(OR(F608="ABIE",MID(F608,1,2)="AS"),"",INDEX(core_japan!C:C,MATCH(K608,core_japan!Q:Q,0),1))</f>
        <v>JBT-384</v>
      </c>
      <c r="B608" s="55">
        <v>605</v>
      </c>
      <c r="C608" s="55" t="str">
        <f t="shared" si="9"/>
        <v>明細行</v>
      </c>
      <c r="D608" s="56" t="str">
        <f>IF(LEN(K608)&gt;0,INDEX(core_japan!L:L,MATCH(sme_syntax_binding!K608,core_japan!Q:Q,0),1),"")</f>
        <v>IID363</v>
      </c>
      <c r="E608" s="55" t="s">
        <v>82</v>
      </c>
      <c r="F608" s="55" t="s">
        <v>12</v>
      </c>
      <c r="G608" s="55" t="s">
        <v>1555</v>
      </c>
      <c r="H608" s="55" t="s">
        <v>1556</v>
      </c>
      <c r="I608" s="56" t="s">
        <v>17</v>
      </c>
      <c r="J608" s="55" t="s">
        <v>5105</v>
      </c>
      <c r="K608" s="55" t="s">
        <v>6263</v>
      </c>
    </row>
    <row r="609" spans="1:11">
      <c r="A609" s="56" t="str">
        <f>IF(OR(F609="ABIE",MID(F609,1,2)="AS"),"",INDEX(core_japan!C:C,MATCH(K609,core_japan!Q:Q,0),1))</f>
        <v>JBT-385</v>
      </c>
      <c r="B609" s="55">
        <v>606</v>
      </c>
      <c r="C609" s="55" t="str">
        <f t="shared" si="9"/>
        <v>明細行</v>
      </c>
      <c r="D609" s="56" t="str">
        <f>IF(LEN(K609)&gt;0,INDEX(core_japan!L:L,MATCH(sme_syntax_binding!K609,core_japan!Q:Q,0),1),"")</f>
        <v>IID364</v>
      </c>
      <c r="E609" s="55" t="s">
        <v>451</v>
      </c>
      <c r="F609" s="55" t="s">
        <v>12</v>
      </c>
      <c r="G609" s="55" t="s">
        <v>1557</v>
      </c>
      <c r="H609" s="55" t="s">
        <v>1558</v>
      </c>
      <c r="I609" s="56" t="s">
        <v>22</v>
      </c>
      <c r="J609" s="55" t="s">
        <v>5433</v>
      </c>
      <c r="K609" s="55" t="s">
        <v>6264</v>
      </c>
    </row>
    <row r="610" spans="1:11">
      <c r="A610" s="56" t="str">
        <f>IF(OR(F610="ABIE",MID(F610,1,2)="AS"),"",INDEX(core_japan!C:C,MATCH(K610,core_japan!Q:Q,0),1))</f>
        <v>JBT-386</v>
      </c>
      <c r="B610" s="55">
        <v>607</v>
      </c>
      <c r="C610" s="55" t="str">
        <f t="shared" si="9"/>
        <v>明細行</v>
      </c>
      <c r="D610" s="56" t="str">
        <f>IF(LEN(K610)&gt;0,INDEX(core_japan!L:L,MATCH(sme_syntax_binding!K610,core_japan!Q:Q,0),1),"")</f>
        <v>IID365</v>
      </c>
      <c r="E610" s="55" t="s">
        <v>85</v>
      </c>
      <c r="F610" s="55" t="s">
        <v>12</v>
      </c>
      <c r="G610" s="55" t="s">
        <v>1559</v>
      </c>
      <c r="H610" s="55" t="s">
        <v>1560</v>
      </c>
      <c r="I610" s="56" t="s">
        <v>17</v>
      </c>
      <c r="J610" s="55" t="s">
        <v>5136</v>
      </c>
      <c r="K610" s="55" t="s">
        <v>6265</v>
      </c>
    </row>
    <row r="611" spans="1:11">
      <c r="A611" s="56" t="str">
        <f>IF(OR(F611="ABIE",MID(F611,1,2)="AS"),"",INDEX(core_japan!C:C,MATCH(K611,core_japan!Q:Q,0),1))</f>
        <v>JBT-387</v>
      </c>
      <c r="B611" s="55">
        <v>608</v>
      </c>
      <c r="C611" s="55" t="str">
        <f t="shared" si="9"/>
        <v>明細行</v>
      </c>
      <c r="D611" s="56" t="str">
        <f>IF(LEN(K611)&gt;0,INDEX(core_japan!L:L,MATCH(sme_syntax_binding!K611,core_japan!Q:Q,0),1),"")</f>
        <v>IID366</v>
      </c>
      <c r="E611" s="55" t="s">
        <v>87</v>
      </c>
      <c r="F611" s="55" t="s">
        <v>12</v>
      </c>
      <c r="G611" s="55" t="s">
        <v>1561</v>
      </c>
      <c r="H611" s="55" t="s">
        <v>1562</v>
      </c>
      <c r="I611" s="56" t="s">
        <v>17</v>
      </c>
      <c r="J611" s="55" t="s">
        <v>5264</v>
      </c>
      <c r="K611" s="55" t="s">
        <v>6266</v>
      </c>
    </row>
    <row r="612" spans="1:11">
      <c r="A612" s="56" t="str">
        <f>IF(OR(F612="ABIE",MID(F612,1,2)="AS"),"",INDEX(core_japan!C:C,MATCH(K612,core_japan!Q:Q,0),1))</f>
        <v>JBT-388</v>
      </c>
      <c r="B612" s="55">
        <v>609</v>
      </c>
      <c r="C612" s="55" t="str">
        <f t="shared" si="9"/>
        <v>明細行</v>
      </c>
      <c r="D612" s="56" t="str">
        <f>IF(LEN(K612)&gt;0,INDEX(core_japan!L:L,MATCH(sme_syntax_binding!K612,core_japan!Q:Q,0),1),"")</f>
        <v>IID367</v>
      </c>
      <c r="E612" s="55" t="s">
        <v>89</v>
      </c>
      <c r="F612" s="55" t="s">
        <v>12</v>
      </c>
      <c r="G612" s="55" t="s">
        <v>1059</v>
      </c>
      <c r="H612" s="55" t="s">
        <v>5788</v>
      </c>
      <c r="I612" s="56" t="s">
        <v>17</v>
      </c>
      <c r="J612" s="55" t="s">
        <v>5111</v>
      </c>
      <c r="K612" s="55" t="s">
        <v>6267</v>
      </c>
    </row>
    <row r="613" spans="1:11">
      <c r="A613" s="56" t="str">
        <f>IF(OR(F613="ABIE",MID(F613,1,2)="AS"),"",INDEX(core_japan!C:C,MATCH(K613,core_japan!Q:Q,0),1))</f>
        <v>JBT-389</v>
      </c>
      <c r="B613" s="55">
        <v>610</v>
      </c>
      <c r="C613" s="55" t="str">
        <f t="shared" si="9"/>
        <v>明細行</v>
      </c>
      <c r="D613" s="56" t="str">
        <f>IF(LEN(K613)&gt;0,INDEX(core_japan!L:L,MATCH(sme_syntax_binding!K613,core_japan!Q:Q,0),1),"")</f>
        <v>IID368</v>
      </c>
      <c r="E613" s="55" t="s">
        <v>1563</v>
      </c>
      <c r="F613" s="55" t="s">
        <v>12</v>
      </c>
      <c r="G613" s="55" t="s">
        <v>1564</v>
      </c>
      <c r="H613" s="55" t="s">
        <v>1565</v>
      </c>
      <c r="I613" s="56" t="s">
        <v>22</v>
      </c>
      <c r="J613" s="55" t="s">
        <v>5789</v>
      </c>
      <c r="K613" s="55" t="s">
        <v>6268</v>
      </c>
    </row>
    <row r="614" spans="1:11">
      <c r="A614" s="56" t="str">
        <f>IF(OR(F614="ABIE",MID(F614,1,2)="AS"),"",INDEX(core_japan!C:C,MATCH(K614,core_japan!Q:Q,0),1))</f>
        <v>JBT-390</v>
      </c>
      <c r="B614" s="55">
        <v>611</v>
      </c>
      <c r="C614" s="55" t="str">
        <f t="shared" si="9"/>
        <v>明細行</v>
      </c>
      <c r="D614" s="56" t="str">
        <f>IF(LEN(K614)&gt;0,INDEX(core_japan!L:L,MATCH(sme_syntax_binding!K614,core_japan!Q:Q,0),1),"")</f>
        <v>IID369</v>
      </c>
      <c r="E614" s="55" t="s">
        <v>96</v>
      </c>
      <c r="F614" s="55" t="s">
        <v>12</v>
      </c>
      <c r="G614" s="55" t="s">
        <v>1064</v>
      </c>
      <c r="H614" s="55" t="s">
        <v>1566</v>
      </c>
      <c r="I614" s="56" t="s">
        <v>17</v>
      </c>
      <c r="J614" s="55" t="s">
        <v>5121</v>
      </c>
      <c r="K614" s="55" t="s">
        <v>6269</v>
      </c>
    </row>
    <row r="615" spans="1:11">
      <c r="A615" s="56" t="str">
        <f>IF(OR(F615="ABIE",MID(F615,1,2)="AS"),"",INDEX(core_japan!C:C,MATCH(K615,core_japan!Q:Q,0),1))</f>
        <v/>
      </c>
      <c r="B615" s="55">
        <v>612</v>
      </c>
      <c r="C615" s="55" t="str">
        <f t="shared" si="9"/>
        <v>明細行</v>
      </c>
      <c r="D615" s="56" t="str">
        <f>IF(LEN(K615)&gt;0,INDEX(core_japan!L:L,MATCH(sme_syntax_binding!K615,core_japan!Q:Q,0),1),"")</f>
        <v>ICL85</v>
      </c>
      <c r="E615" s="55" t="s">
        <v>453</v>
      </c>
      <c r="F615" s="55" t="s">
        <v>20</v>
      </c>
      <c r="G615" s="55" t="s">
        <v>4415</v>
      </c>
      <c r="H615" s="55" t="s">
        <v>5790</v>
      </c>
      <c r="I615" s="56" t="s">
        <v>71</v>
      </c>
      <c r="J615" s="55" t="s">
        <v>5536</v>
      </c>
      <c r="K615" s="55" t="s">
        <v>6295</v>
      </c>
    </row>
    <row r="616" spans="1:11">
      <c r="A616" s="56" t="str">
        <f>IF(OR(F616="ABIE",MID(F616,1,2)="AS"),"",INDEX(core_japan!C:C,MATCH(K616,core_japan!Q:Q,0),1))</f>
        <v/>
      </c>
      <c r="B616" s="55">
        <v>613</v>
      </c>
      <c r="C616" s="55" t="str">
        <f t="shared" si="9"/>
        <v/>
      </c>
      <c r="D616" s="56" t="str">
        <f>IF(LEN(K616)&gt;0,INDEX(core_japan!L:L,MATCH(sme_syntax_binding!K616,core_japan!Q:Q,0),1),"")</f>
        <v/>
      </c>
      <c r="E616" s="55" t="s">
        <v>260</v>
      </c>
      <c r="F616" s="55" t="s">
        <v>23</v>
      </c>
      <c r="G616" s="55" t="s">
        <v>4339</v>
      </c>
      <c r="H616" s="55" t="s">
        <v>5791</v>
      </c>
      <c r="I616" s="56" t="s">
        <v>3</v>
      </c>
      <c r="J616" s="55" t="s">
        <v>5539</v>
      </c>
    </row>
    <row r="617" spans="1:11">
      <c r="A617" s="56">
        <f>IF(OR(F617="ABIE",MID(F617,1,2)="AS"),"",INDEX(core_japan!C:C,MATCH(K617,core_japan!Q:Q,0),1))</f>
        <v>0</v>
      </c>
      <c r="B617" s="55">
        <v>614</v>
      </c>
      <c r="C617" s="55" t="str">
        <f t="shared" si="9"/>
        <v>明細行</v>
      </c>
      <c r="D617" s="56" t="str">
        <f>IF(LEN(K617)&gt;0,INDEX(core_japan!L:L,MATCH(sme_syntax_binding!K617,core_japan!Q:Q,0),1),"")</f>
        <v>IID370</v>
      </c>
      <c r="E617" s="55" t="s">
        <v>378</v>
      </c>
      <c r="F617" s="55" t="s">
        <v>12</v>
      </c>
      <c r="G617" s="55" t="s">
        <v>5792</v>
      </c>
      <c r="H617" s="55" t="s">
        <v>5793</v>
      </c>
      <c r="I617" s="56" t="s">
        <v>22</v>
      </c>
      <c r="J617" s="55" t="s">
        <v>5542</v>
      </c>
      <c r="K617" s="55" t="s">
        <v>6296</v>
      </c>
    </row>
    <row r="618" spans="1:11">
      <c r="A618" s="56" t="str">
        <f>IF(OR(F618="ABIE",MID(F618,1,2)="AS"),"",INDEX(core_japan!C:C,MATCH(K618,core_japan!Q:Q,0),1))</f>
        <v>JBT-391</v>
      </c>
      <c r="B618" s="55">
        <v>615</v>
      </c>
      <c r="C618" s="55" t="str">
        <f t="shared" si="9"/>
        <v>明細行</v>
      </c>
      <c r="D618" s="56" t="str">
        <f>IF(LEN(K618)&gt;0,INDEX(core_japan!L:L,MATCH(sme_syntax_binding!K618,core_japan!Q:Q,0),1),"")</f>
        <v>IID371</v>
      </c>
      <c r="E618" s="55" t="s">
        <v>4352</v>
      </c>
      <c r="F618" s="55" t="s">
        <v>12</v>
      </c>
      <c r="G618" s="55" t="s">
        <v>4417</v>
      </c>
      <c r="H618" s="55" t="s">
        <v>5794</v>
      </c>
      <c r="I618" s="56" t="s">
        <v>17</v>
      </c>
      <c r="J618" s="55" t="s">
        <v>5545</v>
      </c>
      <c r="K618" s="55" t="s">
        <v>6297</v>
      </c>
    </row>
    <row r="619" spans="1:11">
      <c r="A619" s="56" t="str">
        <f>IF(OR(F619="ABIE",MID(F619,1,2)="AS"),"",INDEX(core_japan!C:C,MATCH(K619,core_japan!Q:Q,0),1))</f>
        <v>JBT-392</v>
      </c>
      <c r="B619" s="55">
        <v>616</v>
      </c>
      <c r="C619" s="55" t="str">
        <f t="shared" si="9"/>
        <v>明細行</v>
      </c>
      <c r="D619" s="56" t="str">
        <f>IF(LEN(K619)&gt;0,INDEX(core_japan!L:L,MATCH(sme_syntax_binding!K619,core_japan!Q:Q,0),1),"")</f>
        <v>IID372</v>
      </c>
      <c r="E619" s="55" t="s">
        <v>454</v>
      </c>
      <c r="F619" s="55" t="s">
        <v>12</v>
      </c>
      <c r="G619" s="55" t="s">
        <v>4333</v>
      </c>
      <c r="H619" s="55" t="s">
        <v>5795</v>
      </c>
      <c r="I619" s="56" t="s">
        <v>17</v>
      </c>
      <c r="J619" s="55" t="s">
        <v>5354</v>
      </c>
      <c r="K619" s="55" t="s">
        <v>6298</v>
      </c>
    </row>
    <row r="620" spans="1:11">
      <c r="A620" s="56" t="str">
        <f>IF(OR(F620="ABIE",MID(F620,1,2)="AS"),"",INDEX(core_japan!C:C,MATCH(K620,core_japan!Q:Q,0),1))</f>
        <v>JBT-393</v>
      </c>
      <c r="B620" s="55">
        <v>617</v>
      </c>
      <c r="C620" s="55" t="str">
        <f t="shared" si="9"/>
        <v>明細行</v>
      </c>
      <c r="D620" s="56" t="str">
        <f>IF(LEN(K620)&gt;0,INDEX(core_japan!L:L,MATCH(sme_syntax_binding!K620,core_japan!Q:Q,0),1),"")</f>
        <v>IID373</v>
      </c>
      <c r="E620" s="55" t="s">
        <v>457</v>
      </c>
      <c r="F620" s="55" t="s">
        <v>12</v>
      </c>
      <c r="G620" s="55" t="s">
        <v>4335</v>
      </c>
      <c r="H620" s="55" t="s">
        <v>4336</v>
      </c>
      <c r="I620" s="56" t="s">
        <v>17</v>
      </c>
      <c r="J620" s="55" t="s">
        <v>5348</v>
      </c>
      <c r="K620" s="55" t="s">
        <v>6299</v>
      </c>
    </row>
    <row r="621" spans="1:11">
      <c r="A621" s="56" t="str">
        <f>IF(OR(F621="ABIE",MID(F621,1,2)="AS"),"",INDEX(core_japan!C:C,MATCH(K621,core_japan!Q:Q,0),1))</f>
        <v>JBT-394</v>
      </c>
      <c r="B621" s="55">
        <v>618</v>
      </c>
      <c r="C621" s="55" t="str">
        <f t="shared" si="9"/>
        <v>明細行</v>
      </c>
      <c r="D621" s="56" t="str">
        <f>IF(LEN(K621)&gt;0,INDEX(core_japan!L:L,MATCH(sme_syntax_binding!K621,core_japan!Q:Q,0),1),"")</f>
        <v>IID374</v>
      </c>
      <c r="E621" s="55" t="s">
        <v>460</v>
      </c>
      <c r="F621" s="55" t="s">
        <v>12</v>
      </c>
      <c r="G621" s="55" t="s">
        <v>4337</v>
      </c>
      <c r="H621" s="55" t="s">
        <v>4338</v>
      </c>
      <c r="I621" s="56" t="s">
        <v>17</v>
      </c>
      <c r="J621" s="55" t="s">
        <v>5351</v>
      </c>
      <c r="K621" s="55" t="s">
        <v>6300</v>
      </c>
    </row>
    <row r="622" spans="1:11">
      <c r="A622" s="56" t="str">
        <f>IF(OR(F622="ABIE",MID(F622,1,2)="AS"),"",INDEX(core_japan!C:C,MATCH(K622,core_japan!Q:Q,0),1))</f>
        <v>JBT-395</v>
      </c>
      <c r="B622" s="55">
        <v>619</v>
      </c>
      <c r="C622" s="55" t="str">
        <f t="shared" si="9"/>
        <v>明細行</v>
      </c>
      <c r="D622" s="56" t="str">
        <f>IF(LEN(K622)&gt;0,INDEX(core_japan!L:L,MATCH(sme_syntax_binding!K622,core_japan!Q:Q,0),1),"")</f>
        <v>IID375</v>
      </c>
      <c r="E622" s="55" t="s">
        <v>4354</v>
      </c>
      <c r="F622" s="55" t="s">
        <v>12</v>
      </c>
      <c r="G622" s="55" t="s">
        <v>4421</v>
      </c>
      <c r="H622" s="55" t="s">
        <v>4422</v>
      </c>
      <c r="I622" s="56" t="s">
        <v>17</v>
      </c>
      <c r="J622" s="55" t="s">
        <v>5553</v>
      </c>
      <c r="K622" s="55" t="s">
        <v>6301</v>
      </c>
    </row>
    <row r="623" spans="1:11">
      <c r="A623" s="56" t="str">
        <f>IF(OR(F623="ABIE",MID(F623,1,2)="AS"),"",INDEX(core_japan!C:C,MATCH(K623,core_japan!Q:Q,0),1))</f>
        <v/>
      </c>
      <c r="B623" s="55">
        <v>620</v>
      </c>
      <c r="C623" s="55" t="str">
        <f t="shared" si="9"/>
        <v>明細行</v>
      </c>
      <c r="D623" s="56" t="str">
        <f>IF(LEN(K623)&gt;0,INDEX(core_japan!L:L,MATCH(sme_syntax_binding!K623,core_japan!Q:Q,0),1),"")</f>
        <v>ICL86</v>
      </c>
      <c r="E623" s="55" t="s">
        <v>453</v>
      </c>
      <c r="F623" s="55" t="s">
        <v>20</v>
      </c>
      <c r="G623" s="55" t="s">
        <v>4423</v>
      </c>
      <c r="H623" s="55" t="s">
        <v>5796</v>
      </c>
      <c r="I623" s="56" t="s">
        <v>71</v>
      </c>
      <c r="J623" s="55" t="s">
        <v>5536</v>
      </c>
      <c r="K623" s="55" t="s">
        <v>6302</v>
      </c>
    </row>
    <row r="624" spans="1:11">
      <c r="A624" s="56" t="str">
        <f>IF(OR(F624="ABIE",MID(F624,1,2)="AS"),"",INDEX(core_japan!C:C,MATCH(K624,core_japan!Q:Q,0),1))</f>
        <v/>
      </c>
      <c r="B624" s="55">
        <v>621</v>
      </c>
      <c r="C624" s="55" t="str">
        <f t="shared" si="9"/>
        <v/>
      </c>
      <c r="D624" s="56" t="str">
        <f>IF(LEN(K624)&gt;0,INDEX(core_japan!L:L,MATCH(sme_syntax_binding!K624,core_japan!Q:Q,0),1),"")</f>
        <v/>
      </c>
      <c r="E624" s="55" t="s">
        <v>260</v>
      </c>
      <c r="F624" s="55" t="s">
        <v>23</v>
      </c>
      <c r="G624" s="55" t="s">
        <v>4341</v>
      </c>
      <c r="H624" s="55" t="s">
        <v>5797</v>
      </c>
      <c r="I624" s="56" t="s">
        <v>3</v>
      </c>
      <c r="J624" s="55" t="s">
        <v>5539</v>
      </c>
    </row>
    <row r="625" spans="1:11">
      <c r="A625" s="56">
        <f>IF(OR(F625="ABIE",MID(F625,1,2)="AS"),"",INDEX(core_japan!C:C,MATCH(K625,core_japan!Q:Q,0),1))</f>
        <v>0</v>
      </c>
      <c r="B625" s="55">
        <v>622</v>
      </c>
      <c r="C625" s="55" t="str">
        <f t="shared" si="9"/>
        <v>明細行</v>
      </c>
      <c r="D625" s="56" t="str">
        <f>IF(LEN(K625)&gt;0,INDEX(core_japan!L:L,MATCH(sme_syntax_binding!K625,core_japan!Q:Q,0),1),"")</f>
        <v>IID376</v>
      </c>
      <c r="E625" s="55" t="s">
        <v>378</v>
      </c>
      <c r="F625" s="55" t="s">
        <v>12</v>
      </c>
      <c r="G625" s="55" t="s">
        <v>5792</v>
      </c>
      <c r="H625" s="55" t="s">
        <v>5798</v>
      </c>
      <c r="I625" s="56" t="s">
        <v>22</v>
      </c>
      <c r="J625" s="55" t="s">
        <v>5542</v>
      </c>
      <c r="K625" s="55" t="s">
        <v>6303</v>
      </c>
    </row>
    <row r="626" spans="1:11">
      <c r="A626" s="56" t="str">
        <f>IF(OR(F626="ABIE",MID(F626,1,2)="AS"),"",INDEX(core_japan!C:C,MATCH(K626,core_japan!Q:Q,0),1))</f>
        <v>JBT-396</v>
      </c>
      <c r="B626" s="55">
        <v>623</v>
      </c>
      <c r="C626" s="55" t="str">
        <f t="shared" si="9"/>
        <v>明細行</v>
      </c>
      <c r="D626" s="56" t="str">
        <f>IF(LEN(K626)&gt;0,INDEX(core_japan!L:L,MATCH(sme_syntax_binding!K626,core_japan!Q:Q,0),1),"")</f>
        <v>IID377</v>
      </c>
      <c r="E626" s="55" t="s">
        <v>4352</v>
      </c>
      <c r="F626" s="55" t="s">
        <v>12</v>
      </c>
      <c r="G626" s="55" t="s">
        <v>5799</v>
      </c>
      <c r="H626" s="55" t="s">
        <v>4418</v>
      </c>
      <c r="I626" s="56" t="s">
        <v>17</v>
      </c>
      <c r="J626" s="55" t="s">
        <v>5545</v>
      </c>
      <c r="K626" s="55" t="s">
        <v>6304</v>
      </c>
    </row>
    <row r="627" spans="1:11">
      <c r="A627" s="56" t="str">
        <f>IF(OR(F627="ABIE",MID(F627,1,2)="AS"),"",INDEX(core_japan!C:C,MATCH(K627,core_japan!Q:Q,0),1))</f>
        <v>JBT-397</v>
      </c>
      <c r="B627" s="55">
        <v>624</v>
      </c>
      <c r="C627" s="55" t="str">
        <f t="shared" si="9"/>
        <v>明細行</v>
      </c>
      <c r="D627" s="56" t="str">
        <f>IF(LEN(K627)&gt;0,INDEX(core_japan!L:L,MATCH(sme_syntax_binding!K627,core_japan!Q:Q,0),1),"")</f>
        <v>IID378</v>
      </c>
      <c r="E627" s="55" t="s">
        <v>454</v>
      </c>
      <c r="F627" s="55" t="s">
        <v>12</v>
      </c>
      <c r="G627" s="55" t="s">
        <v>4343</v>
      </c>
      <c r="H627" s="55" t="s">
        <v>5800</v>
      </c>
      <c r="I627" s="56" t="s">
        <v>17</v>
      </c>
      <c r="J627" s="55" t="s">
        <v>5354</v>
      </c>
      <c r="K627" s="55" t="s">
        <v>6305</v>
      </c>
    </row>
    <row r="628" spans="1:11">
      <c r="A628" s="56" t="str">
        <f>IF(OR(F628="ABIE",MID(F628,1,2)="AS"),"",INDEX(core_japan!C:C,MATCH(K628,core_japan!Q:Q,0),1))</f>
        <v>JBT-398</v>
      </c>
      <c r="B628" s="55">
        <v>625</v>
      </c>
      <c r="C628" s="55" t="str">
        <f t="shared" si="9"/>
        <v>明細行</v>
      </c>
      <c r="D628" s="56" t="str">
        <f>IF(LEN(K628)&gt;0,INDEX(core_japan!L:L,MATCH(sme_syntax_binding!K628,core_japan!Q:Q,0),1),"")</f>
        <v>IID379</v>
      </c>
      <c r="E628" s="55" t="s">
        <v>457</v>
      </c>
      <c r="F628" s="55" t="s">
        <v>12</v>
      </c>
      <c r="G628" s="55" t="s">
        <v>4345</v>
      </c>
      <c r="H628" s="55" t="s">
        <v>4346</v>
      </c>
      <c r="I628" s="56" t="s">
        <v>17</v>
      </c>
      <c r="J628" s="55" t="s">
        <v>5348</v>
      </c>
      <c r="K628" s="55" t="s">
        <v>6306</v>
      </c>
    </row>
    <row r="629" spans="1:11">
      <c r="A629" s="56" t="str">
        <f>IF(OR(F629="ABIE",MID(F629,1,2)="AS"),"",INDEX(core_japan!C:C,MATCH(K629,core_japan!Q:Q,0),1))</f>
        <v>JBT-399</v>
      </c>
      <c r="B629" s="55">
        <v>626</v>
      </c>
      <c r="C629" s="55" t="str">
        <f t="shared" si="9"/>
        <v>明細行</v>
      </c>
      <c r="D629" s="56" t="str">
        <f>IF(LEN(K629)&gt;0,INDEX(core_japan!L:L,MATCH(sme_syntax_binding!K629,core_japan!Q:Q,0),1),"")</f>
        <v>IID380</v>
      </c>
      <c r="E629" s="55" t="s">
        <v>460</v>
      </c>
      <c r="F629" s="55" t="s">
        <v>12</v>
      </c>
      <c r="G629" s="55" t="s">
        <v>4347</v>
      </c>
      <c r="H629" s="55" t="s">
        <v>4348</v>
      </c>
      <c r="I629" s="56" t="s">
        <v>17</v>
      </c>
      <c r="J629" s="55" t="s">
        <v>5351</v>
      </c>
      <c r="K629" s="55" t="s">
        <v>6307</v>
      </c>
    </row>
    <row r="630" spans="1:11">
      <c r="A630" s="56" t="str">
        <f>IF(OR(F630="ABIE",MID(F630,1,2)="AS"),"",INDEX(core_japan!C:C,MATCH(K630,core_japan!Q:Q,0),1))</f>
        <v>JBT-400</v>
      </c>
      <c r="B630" s="55">
        <v>627</v>
      </c>
      <c r="C630" s="55" t="str">
        <f t="shared" si="9"/>
        <v>明細行</v>
      </c>
      <c r="D630" s="56" t="str">
        <f>IF(LEN(K630)&gt;0,INDEX(core_japan!L:L,MATCH(sme_syntax_binding!K630,core_japan!Q:Q,0),1),"")</f>
        <v>IID381</v>
      </c>
      <c r="E630" s="55" t="s">
        <v>4354</v>
      </c>
      <c r="F630" s="55" t="s">
        <v>12</v>
      </c>
      <c r="G630" s="55" t="s">
        <v>5801</v>
      </c>
      <c r="H630" s="55" t="s">
        <v>4427</v>
      </c>
      <c r="I630" s="56" t="s">
        <v>17</v>
      </c>
      <c r="J630" s="55" t="s">
        <v>5553</v>
      </c>
      <c r="K630" s="55" t="s">
        <v>6308</v>
      </c>
    </row>
    <row r="631" spans="1:11">
      <c r="A631" s="56" t="str">
        <f>IF(OR(F631="ABIE",MID(F631,1,2)="AS"),"",INDEX(core_japan!C:C,MATCH(K631,core_japan!Q:Q,0),1))</f>
        <v/>
      </c>
      <c r="B631" s="55">
        <v>628</v>
      </c>
      <c r="C631" s="55" t="str">
        <f t="shared" si="9"/>
        <v>明細行</v>
      </c>
      <c r="D631" s="56" t="str">
        <f>IF(LEN(K631)&gt;0,INDEX(core_japan!L:L,MATCH(sme_syntax_binding!K631,core_japan!Q:Q,0),1),"")</f>
        <v>ICL87</v>
      </c>
      <c r="E631" s="55" t="s">
        <v>462</v>
      </c>
      <c r="F631" s="55" t="s">
        <v>20</v>
      </c>
      <c r="G631" s="55" t="s">
        <v>1571</v>
      </c>
      <c r="H631" s="55" t="s">
        <v>1572</v>
      </c>
      <c r="I631" s="56" t="s">
        <v>71</v>
      </c>
      <c r="J631" s="55" t="s">
        <v>5342</v>
      </c>
      <c r="K631" s="55" t="s">
        <v>6270</v>
      </c>
    </row>
    <row r="632" spans="1:11">
      <c r="A632" s="56" t="str">
        <f>IF(OR(F632="ABIE",MID(F632,1,2)="AS"),"",INDEX(core_japan!C:C,MATCH(K632,core_japan!Q:Q,0),1))</f>
        <v/>
      </c>
      <c r="B632" s="55">
        <v>629</v>
      </c>
      <c r="C632" s="55" t="str">
        <f t="shared" si="9"/>
        <v/>
      </c>
      <c r="D632" s="56" t="str">
        <f>IF(LEN(K632)&gt;0,INDEX(core_japan!L:L,MATCH(sme_syntax_binding!K632,core_japan!Q:Q,0),1),"")</f>
        <v/>
      </c>
      <c r="E632" s="55" t="s">
        <v>877</v>
      </c>
      <c r="F632" s="55" t="s">
        <v>23</v>
      </c>
      <c r="G632" s="55" t="s">
        <v>1573</v>
      </c>
      <c r="H632" s="55" t="s">
        <v>1574</v>
      </c>
      <c r="I632" s="56" t="s">
        <v>3</v>
      </c>
      <c r="J632" s="55" t="s">
        <v>5345</v>
      </c>
    </row>
    <row r="633" spans="1:11">
      <c r="A633" s="56" t="str">
        <f>IF(OR(F633="ABIE",MID(F633,1,2)="AS"),"",INDEX(core_japan!C:C,MATCH(K633,core_japan!Q:Q,0),1))</f>
        <v>JBT-401</v>
      </c>
      <c r="B633" s="55">
        <v>630</v>
      </c>
      <c r="C633" s="55" t="str">
        <f t="shared" si="9"/>
        <v>明細行</v>
      </c>
      <c r="D633" s="56" t="str">
        <f>IF(LEN(K633)&gt;0,INDEX(core_japan!L:L,MATCH(sme_syntax_binding!K633,core_japan!Q:Q,0),1),"")</f>
        <v>IID382</v>
      </c>
      <c r="E633" s="55" t="s">
        <v>412</v>
      </c>
      <c r="F633" s="55" t="s">
        <v>12</v>
      </c>
      <c r="G633" s="55" t="s">
        <v>1575</v>
      </c>
      <c r="H633" s="55" t="s">
        <v>1576</v>
      </c>
      <c r="I633" s="56" t="s">
        <v>17</v>
      </c>
      <c r="J633" s="55" t="s">
        <v>5348</v>
      </c>
      <c r="K633" s="55" t="s">
        <v>6271</v>
      </c>
    </row>
    <row r="634" spans="1:11">
      <c r="A634" s="56" t="str">
        <f>IF(OR(F634="ABIE",MID(F634,1,2)="AS"),"",INDEX(core_japan!C:C,MATCH(K634,core_japan!Q:Q,0),1))</f>
        <v>JBT-71</v>
      </c>
      <c r="B634" s="55">
        <v>631</v>
      </c>
      <c r="C634" s="55" t="str">
        <f t="shared" si="9"/>
        <v>明細行</v>
      </c>
      <c r="D634" s="56" t="str">
        <f>IF(LEN(K634)&gt;0,INDEX(core_japan!L:L,MATCH(sme_syntax_binding!K634,core_japan!Q:Q,0),1),"")</f>
        <v>IID383</v>
      </c>
      <c r="E634" s="55" t="s">
        <v>319</v>
      </c>
      <c r="F634" s="55" t="s">
        <v>12</v>
      </c>
      <c r="G634" s="55" t="s">
        <v>1577</v>
      </c>
      <c r="H634" s="55" t="s">
        <v>1578</v>
      </c>
      <c r="I634" s="56" t="s">
        <v>17</v>
      </c>
      <c r="J634" s="55" t="s">
        <v>5351</v>
      </c>
      <c r="K634" s="55" t="s">
        <v>6272</v>
      </c>
    </row>
    <row r="635" spans="1:11">
      <c r="A635" s="56" t="str">
        <f>IF(OR(F635="ABIE",MID(F635,1,2)="AS"),"",INDEX(core_japan!C:C,MATCH(K635,core_japan!Q:Q,0),1))</f>
        <v>JBT-402</v>
      </c>
      <c r="B635" s="55">
        <v>632</v>
      </c>
      <c r="C635" s="55" t="str">
        <f t="shared" si="9"/>
        <v>明細行</v>
      </c>
      <c r="D635" s="56" t="str">
        <f>IF(LEN(K635)&gt;0,INDEX(core_japan!L:L,MATCH(sme_syntax_binding!K635,core_japan!Q:Q,0),1),"")</f>
        <v>IID384</v>
      </c>
      <c r="E635" s="55" t="s">
        <v>320</v>
      </c>
      <c r="F635" s="55" t="s">
        <v>12</v>
      </c>
      <c r="G635" s="55" t="s">
        <v>1579</v>
      </c>
      <c r="H635" s="55" t="s">
        <v>5802</v>
      </c>
      <c r="I635" s="56" t="s">
        <v>22</v>
      </c>
      <c r="J635" s="55" t="s">
        <v>5354</v>
      </c>
      <c r="K635" s="55" t="s">
        <v>6273</v>
      </c>
    </row>
    <row r="636" spans="1:11">
      <c r="A636" s="56" t="str">
        <f>IF(OR(F636="ABIE",MID(F636,1,2)="AS"),"",INDEX(core_japan!C:C,MATCH(K636,core_japan!Q:Q,0),1))</f>
        <v/>
      </c>
      <c r="B636" s="55">
        <v>633</v>
      </c>
      <c r="C636" s="55" t="str">
        <f t="shared" si="9"/>
        <v>明細行</v>
      </c>
      <c r="D636" s="56" t="str">
        <f>IF(LEN(K636)&gt;0,INDEX(core_japan!L:L,MATCH(sme_syntax_binding!K636,core_japan!Q:Q,0),1),"")</f>
        <v>ICL88</v>
      </c>
      <c r="E636" s="55" t="s">
        <v>464</v>
      </c>
      <c r="F636" s="55" t="s">
        <v>20</v>
      </c>
      <c r="G636" s="55" t="s">
        <v>1124</v>
      </c>
      <c r="H636" s="55" t="s">
        <v>1125</v>
      </c>
      <c r="I636" s="56" t="s">
        <v>22</v>
      </c>
      <c r="J636" s="55" t="s">
        <v>5303</v>
      </c>
      <c r="K636" s="55" t="s">
        <v>6274</v>
      </c>
    </row>
    <row r="637" spans="1:11">
      <c r="A637" s="56" t="str">
        <f>IF(OR(F637="ABIE",MID(F637,1,2)="AS"),"",INDEX(core_japan!C:C,MATCH(K637,core_japan!Q:Q,0),1))</f>
        <v/>
      </c>
      <c r="B637" s="55">
        <v>634</v>
      </c>
      <c r="C637" s="55" t="str">
        <f t="shared" si="9"/>
        <v/>
      </c>
      <c r="D637" s="56" t="str">
        <f>IF(LEN(K637)&gt;0,INDEX(core_japan!L:L,MATCH(sme_syntax_binding!K637,core_japan!Q:Q,0),1),"")</f>
        <v/>
      </c>
      <c r="E637" s="55" t="s">
        <v>287</v>
      </c>
      <c r="F637" s="55" t="s">
        <v>23</v>
      </c>
      <c r="G637" s="55" t="s">
        <v>1126</v>
      </c>
      <c r="H637" s="55" t="s">
        <v>1127</v>
      </c>
      <c r="I637" s="56" t="s">
        <v>3</v>
      </c>
      <c r="J637" s="55" t="s">
        <v>5306</v>
      </c>
    </row>
    <row r="638" spans="1:11">
      <c r="A638" s="56" t="str">
        <f>IF(OR(F638="ABIE",MID(F638,1,2)="AS"),"",INDEX(core_japan!C:C,MATCH(K638,core_japan!Q:Q,0),1))</f>
        <v>JBT-403</v>
      </c>
      <c r="B638" s="55">
        <v>635</v>
      </c>
      <c r="C638" s="55" t="str">
        <f t="shared" si="9"/>
        <v>明細行</v>
      </c>
      <c r="D638" s="56" t="str">
        <f>IF(LEN(K638)&gt;0,INDEX(core_japan!L:L,MATCH(sme_syntax_binding!K638,core_japan!Q:Q,0),1),"")</f>
        <v>IID385</v>
      </c>
      <c r="E638" s="55" t="s">
        <v>289</v>
      </c>
      <c r="F638" s="55" t="s">
        <v>12</v>
      </c>
      <c r="G638" s="55" t="s">
        <v>1128</v>
      </c>
      <c r="H638" s="55" t="s">
        <v>1129</v>
      </c>
      <c r="I638" s="56" t="s">
        <v>22</v>
      </c>
      <c r="J638" s="55" t="s">
        <v>5308</v>
      </c>
      <c r="K638" s="55" t="s">
        <v>6275</v>
      </c>
    </row>
    <row r="639" spans="1:11">
      <c r="A639" s="56" t="str">
        <f>IF(OR(F639="ABIE",MID(F639,1,2)="AS"),"",INDEX(core_japan!C:C,MATCH(K639,core_japan!Q:Q,0),1))</f>
        <v>JBT-405</v>
      </c>
      <c r="B639" s="55">
        <v>636</v>
      </c>
      <c r="C639" s="55" t="str">
        <f t="shared" si="9"/>
        <v>明細行</v>
      </c>
      <c r="D639" s="56" t="str">
        <f>IF(LEN(K639)&gt;0,INDEX(core_japan!L:L,MATCH(sme_syntax_binding!K639,core_japan!Q:Q,0),1),"")</f>
        <v>IID386</v>
      </c>
      <c r="E639" s="55" t="s">
        <v>291</v>
      </c>
      <c r="F639" s="55" t="s">
        <v>12</v>
      </c>
      <c r="G639" s="55" t="s">
        <v>1130</v>
      </c>
      <c r="H639" s="55" t="s">
        <v>1131</v>
      </c>
      <c r="I639" s="56" t="s">
        <v>22</v>
      </c>
      <c r="J639" s="55" t="s">
        <v>5310</v>
      </c>
      <c r="K639" s="55" t="s">
        <v>6276</v>
      </c>
    </row>
    <row r="640" spans="1:11">
      <c r="A640" s="56" t="str">
        <f>IF(OR(F640="ABIE",MID(F640,1,2)="AS"),"",INDEX(core_japan!C:C,MATCH(K640,core_japan!Q:Q,0),1))</f>
        <v/>
      </c>
      <c r="B640" s="55">
        <v>637</v>
      </c>
      <c r="C640" s="55" t="str">
        <f t="shared" si="9"/>
        <v>明細行</v>
      </c>
      <c r="D640" s="56" t="str">
        <f>IF(LEN(K640)&gt;0,INDEX(core_japan!L:L,MATCH(sme_syntax_binding!K640,core_japan!Q:Q,0),1),"")</f>
        <v>ICL89</v>
      </c>
      <c r="E640" s="55" t="s">
        <v>5803</v>
      </c>
      <c r="F640" s="55" t="s">
        <v>20</v>
      </c>
      <c r="G640" s="55" t="s">
        <v>5804</v>
      </c>
      <c r="H640" s="55" t="s">
        <v>5805</v>
      </c>
      <c r="I640" s="56" t="s">
        <v>17</v>
      </c>
      <c r="J640" s="55" t="s">
        <v>5723</v>
      </c>
      <c r="K640" s="55" t="s">
        <v>6277</v>
      </c>
    </row>
    <row r="641" spans="1:11">
      <c r="A641" s="56" t="str">
        <f>IF(OR(F641="ABIE",MID(F641,1,2)="AS"),"",INDEX(core_japan!C:C,MATCH(K641,core_japan!Q:Q,0),1))</f>
        <v/>
      </c>
      <c r="B641" s="55">
        <v>638</v>
      </c>
      <c r="C641" s="55" t="str">
        <f t="shared" si="9"/>
        <v/>
      </c>
      <c r="D641" s="56" t="str">
        <f>IF(LEN(K641)&gt;0,INDEX(core_japan!L:L,MATCH(sme_syntax_binding!K641,core_japan!Q:Q,0),1),"")</f>
        <v/>
      </c>
      <c r="E641" s="55" t="s">
        <v>5724</v>
      </c>
      <c r="F641" s="55" t="s">
        <v>23</v>
      </c>
      <c r="G641" s="55" t="s">
        <v>5806</v>
      </c>
      <c r="H641" s="55" t="s">
        <v>5807</v>
      </c>
      <c r="I641" s="56" t="s">
        <v>3</v>
      </c>
      <c r="J641" s="55" t="s">
        <v>5727</v>
      </c>
    </row>
    <row r="642" spans="1:11">
      <c r="A642" s="56" t="str">
        <f>IF(OR(F642="ABIE",MID(F642,1,2)="AS"),"",INDEX(core_japan!C:C,MATCH(K642,core_japan!Q:Q,0),1))</f>
        <v>JBT-406</v>
      </c>
      <c r="B642" s="55">
        <v>639</v>
      </c>
      <c r="C642" s="55" t="str">
        <f t="shared" si="9"/>
        <v>明細行</v>
      </c>
      <c r="D642" s="56" t="str">
        <f>IF(LEN(K642)&gt;0,INDEX(core_japan!L:L,MATCH(sme_syntax_binding!K642,core_japan!Q:Q,0),1),"")</f>
        <v>IID387</v>
      </c>
      <c r="E642" s="55" t="s">
        <v>5728</v>
      </c>
      <c r="F642" s="55" t="s">
        <v>12</v>
      </c>
      <c r="G642" s="55" t="s">
        <v>5808</v>
      </c>
      <c r="H642" s="55" t="s">
        <v>5809</v>
      </c>
      <c r="I642" s="56" t="s">
        <v>22</v>
      </c>
      <c r="J642" s="55" t="s">
        <v>5111</v>
      </c>
      <c r="K642" s="55" t="s">
        <v>6278</v>
      </c>
    </row>
    <row r="643" spans="1:11">
      <c r="A643" s="56" t="str">
        <f>IF(OR(F643="ABIE",MID(F643,1,2)="AS"),"",INDEX(core_japan!C:C,MATCH(K643,core_japan!Q:Q,0),1))</f>
        <v>JBT-407</v>
      </c>
      <c r="B643" s="55">
        <v>640</v>
      </c>
      <c r="C643" s="55" t="str">
        <f t="shared" ref="C643:C661" si="10">IF(ISNUMBER(SEARCH("Subordinate",K643)),"明細行",IF(ISNUMBER(SEARCH("LineItem",K643)),"明細文書",IF("ABIE"=F643,"","ヘッダ")))</f>
        <v>明細行</v>
      </c>
      <c r="D643" s="56" t="str">
        <f>IF(LEN(K643)&gt;0,INDEX(core_japan!L:L,MATCH(sme_syntax_binding!K643,core_japan!Q:Q,0),1),"")</f>
        <v>IID388</v>
      </c>
      <c r="E643" s="55" t="s">
        <v>5731</v>
      </c>
      <c r="F643" s="55" t="s">
        <v>12</v>
      </c>
      <c r="G643" s="55" t="s">
        <v>5810</v>
      </c>
      <c r="H643" s="55" t="s">
        <v>5811</v>
      </c>
      <c r="I643" s="56" t="s">
        <v>17</v>
      </c>
      <c r="J643" s="55" t="s">
        <v>5109</v>
      </c>
      <c r="K643" s="55" t="s">
        <v>6279</v>
      </c>
    </row>
    <row r="644" spans="1:11">
      <c r="A644" s="56" t="str">
        <f>IF(OR(F644="ABIE",MID(F644,1,2)="AS"),"",INDEX(core_japan!C:C,MATCH(K644,core_japan!Q:Q,0),1))</f>
        <v/>
      </c>
      <c r="B644" s="55">
        <v>641</v>
      </c>
      <c r="C644" s="55" t="str">
        <f t="shared" si="10"/>
        <v>明細行</v>
      </c>
      <c r="D644" s="56" t="str">
        <f>IF(LEN(K644)&gt;0,INDEX(core_japan!L:L,MATCH(sme_syntax_binding!K644,core_japan!Q:Q,0),1),"")</f>
        <v>IID389</v>
      </c>
      <c r="E644" s="55" t="s">
        <v>465</v>
      </c>
      <c r="F644" s="55" t="s">
        <v>20</v>
      </c>
      <c r="G644" s="55" t="s">
        <v>1132</v>
      </c>
      <c r="H644" s="55" t="s">
        <v>1133</v>
      </c>
      <c r="I644" s="56" t="s">
        <v>22</v>
      </c>
      <c r="J644" s="55" t="s">
        <v>5812</v>
      </c>
      <c r="K644" s="55" t="s">
        <v>6280</v>
      </c>
    </row>
    <row r="645" spans="1:11">
      <c r="A645" s="56" t="str">
        <f>IF(OR(F645="ABIE",MID(F645,1,2)="AS"),"",INDEX(core_japan!C:C,MATCH(K645,core_japan!Q:Q,0),1))</f>
        <v/>
      </c>
      <c r="B645" s="55">
        <v>642</v>
      </c>
      <c r="C645" s="55" t="str">
        <f t="shared" si="10"/>
        <v/>
      </c>
      <c r="D645" s="56" t="str">
        <f>IF(LEN(K645)&gt;0,INDEX(core_japan!L:L,MATCH(sme_syntax_binding!K645,core_japan!Q:Q,0),1),"")</f>
        <v/>
      </c>
      <c r="E645" s="55" t="s">
        <v>466</v>
      </c>
      <c r="F645" s="55" t="s">
        <v>23</v>
      </c>
      <c r="G645" s="55" t="s">
        <v>1134</v>
      </c>
      <c r="H645" s="55" t="s">
        <v>1135</v>
      </c>
      <c r="I645" s="56" t="s">
        <v>74</v>
      </c>
      <c r="J645" s="55" t="s">
        <v>5813</v>
      </c>
    </row>
    <row r="646" spans="1:11">
      <c r="A646" s="56" t="str">
        <f>IF(OR(F646="ABIE",MID(F646,1,2)="AS"),"",INDEX(core_japan!C:C,MATCH(K646,core_japan!Q:Q,0),1))</f>
        <v>JBG-72</v>
      </c>
      <c r="B646" s="55">
        <v>643</v>
      </c>
      <c r="C646" s="55" t="str">
        <f t="shared" si="10"/>
        <v>明細行</v>
      </c>
      <c r="D646" s="56" t="str">
        <f>IF(LEN(K646)&gt;0,INDEX(core_japan!L:L,MATCH(sme_syntax_binding!K646,core_japan!Q:Q,0),1),"")</f>
        <v>ICL90</v>
      </c>
      <c r="E646" s="55" t="s">
        <v>468</v>
      </c>
      <c r="F646" s="55" t="s">
        <v>12</v>
      </c>
      <c r="G646" s="55" t="s">
        <v>5814</v>
      </c>
      <c r="H646" s="55" t="s">
        <v>5815</v>
      </c>
      <c r="I646" s="56" t="s">
        <v>17</v>
      </c>
      <c r="J646" s="55" t="s">
        <v>5101</v>
      </c>
      <c r="K646" s="55" t="s">
        <v>6281</v>
      </c>
    </row>
    <row r="647" spans="1:11">
      <c r="A647" s="56" t="str">
        <f>IF(OR(F647="ABIE",MID(F647,1,2)="AS"),"",INDEX(core_japan!C:C,MATCH(K647,core_japan!Q:Q,0),1))</f>
        <v>JBT-409</v>
      </c>
      <c r="B647" s="55">
        <v>644</v>
      </c>
      <c r="C647" s="55" t="str">
        <f t="shared" si="10"/>
        <v>明細行</v>
      </c>
      <c r="D647" s="56" t="str">
        <f>IF(LEN(K647)&gt;0,INDEX(core_japan!L:L,MATCH(sme_syntax_binding!K647,core_japan!Q:Q,0),1),"")</f>
        <v>IID390</v>
      </c>
      <c r="E647" s="55" t="s">
        <v>4358</v>
      </c>
      <c r="F647" s="55" t="s">
        <v>12</v>
      </c>
      <c r="G647" s="55" t="s">
        <v>5816</v>
      </c>
      <c r="H647" s="55" t="s">
        <v>5817</v>
      </c>
      <c r="I647" s="56" t="s">
        <v>17</v>
      </c>
      <c r="J647" s="55" t="s">
        <v>5159</v>
      </c>
      <c r="K647" s="55" t="s">
        <v>6282</v>
      </c>
    </row>
    <row r="648" spans="1:11">
      <c r="A648" s="56" t="str">
        <f>IF(OR(F648="ABIE",MID(F648,1,2)="AS"),"",INDEX(core_japan!C:C,MATCH(K648,core_japan!Q:Q,0),1))</f>
        <v>JBT-410</v>
      </c>
      <c r="B648" s="55">
        <v>645</v>
      </c>
      <c r="C648" s="55" t="str">
        <f t="shared" si="10"/>
        <v>明細行</v>
      </c>
      <c r="D648" s="56" t="str">
        <f>IF(LEN(K648)&gt;0,INDEX(core_japan!L:L,MATCH(sme_syntax_binding!K648,core_japan!Q:Q,0),1),"")</f>
        <v>IID391</v>
      </c>
      <c r="E648" s="55" t="s">
        <v>4431</v>
      </c>
      <c r="F648" s="55" t="s">
        <v>12</v>
      </c>
      <c r="G648" s="55" t="s">
        <v>5818</v>
      </c>
      <c r="H648" s="55" t="s">
        <v>5819</v>
      </c>
      <c r="I648" s="56" t="s">
        <v>17</v>
      </c>
      <c r="J648" s="55" t="s">
        <v>5820</v>
      </c>
      <c r="K648" s="55" t="s">
        <v>6283</v>
      </c>
    </row>
    <row r="649" spans="1:11">
      <c r="A649" s="56" t="str">
        <f>IF(OR(F649="ABIE",MID(F649,1,2)="AS"),"",INDEX(core_japan!C:C,MATCH(K649,core_japan!Q:Q,0),1))</f>
        <v>JBT-411</v>
      </c>
      <c r="B649" s="55">
        <v>646</v>
      </c>
      <c r="C649" s="55" t="str">
        <f t="shared" si="10"/>
        <v>明細行</v>
      </c>
      <c r="D649" s="56" t="str">
        <f>IF(LEN(K649)&gt;0,INDEX(core_japan!L:L,MATCH(sme_syntax_binding!K649,core_japan!Q:Q,0),1),"")</f>
        <v>IID392</v>
      </c>
      <c r="E649" s="55" t="s">
        <v>4363</v>
      </c>
      <c r="F649" s="55" t="s">
        <v>12</v>
      </c>
      <c r="G649" s="55" t="s">
        <v>5821</v>
      </c>
      <c r="H649" s="55" t="s">
        <v>5822</v>
      </c>
      <c r="I649" s="56" t="s">
        <v>17</v>
      </c>
      <c r="J649" s="55" t="s">
        <v>5823</v>
      </c>
      <c r="K649" s="55" t="s">
        <v>6284</v>
      </c>
    </row>
    <row r="650" spans="1:11">
      <c r="A650" s="56" t="str">
        <f>IF(OR(F650="ABIE",MID(F650,1,2)="AS"),"",INDEX(core_japan!C:C,MATCH(K650,core_japan!Q:Q,0),1))</f>
        <v>JBT-412</v>
      </c>
      <c r="B650" s="55">
        <v>647</v>
      </c>
      <c r="C650" s="55" t="str">
        <f t="shared" si="10"/>
        <v>明細行</v>
      </c>
      <c r="D650" s="56" t="str">
        <f>IF(LEN(K650)&gt;0,INDEX(core_japan!L:L,MATCH(sme_syntax_binding!K650,core_japan!Q:Q,0),1),"")</f>
        <v>IID393</v>
      </c>
      <c r="E650" s="55" t="s">
        <v>4364</v>
      </c>
      <c r="F650" s="55" t="s">
        <v>12</v>
      </c>
      <c r="G650" s="55" t="s">
        <v>5824</v>
      </c>
      <c r="H650" s="55" t="s">
        <v>5825</v>
      </c>
      <c r="I650" s="56" t="s">
        <v>17</v>
      </c>
      <c r="J650" s="55" t="s">
        <v>5826</v>
      </c>
      <c r="K650" s="55" t="s">
        <v>6285</v>
      </c>
    </row>
    <row r="651" spans="1:11">
      <c r="A651" s="56" t="str">
        <f>IF(OR(F651="ABIE",MID(F651,1,2)="AS"),"",INDEX(core_japan!C:C,MATCH(K651,core_japan!Q:Q,0),1))</f>
        <v>JBT-413</v>
      </c>
      <c r="B651" s="55">
        <v>648</v>
      </c>
      <c r="C651" s="55" t="str">
        <f t="shared" si="10"/>
        <v>明細行</v>
      </c>
      <c r="D651" s="56" t="str">
        <f>IF(LEN(K651)&gt;0,INDEX(core_japan!L:L,MATCH(sme_syntax_binding!K651,core_japan!Q:Q,0),1),"")</f>
        <v>IID394</v>
      </c>
      <c r="E651" s="55" t="s">
        <v>470</v>
      </c>
      <c r="F651" s="55" t="s">
        <v>12</v>
      </c>
      <c r="G651" s="55" t="s">
        <v>4439</v>
      </c>
      <c r="H651" s="55" t="s">
        <v>5827</v>
      </c>
      <c r="I651" s="56" t="s">
        <v>17</v>
      </c>
      <c r="J651" s="55" t="s">
        <v>5109</v>
      </c>
      <c r="K651" s="55" t="s">
        <v>6286</v>
      </c>
    </row>
    <row r="652" spans="1:11">
      <c r="A652" s="56" t="str">
        <f>IF(OR(F652="ABIE",MID(F652,1,2)="AS"),"",INDEX(core_japan!C:C,MATCH(K652,core_japan!Q:Q,0),1))</f>
        <v>JBT-414</v>
      </c>
      <c r="B652" s="55">
        <v>649</v>
      </c>
      <c r="C652" s="55" t="str">
        <f t="shared" si="10"/>
        <v>明細行</v>
      </c>
      <c r="D652" s="56" t="str">
        <f>IF(LEN(K652)&gt;0,INDEX(core_japan!L:L,MATCH(sme_syntax_binding!K652,core_japan!Q:Q,0),1),"")</f>
        <v>IID395</v>
      </c>
      <c r="E652" s="55" t="s">
        <v>471</v>
      </c>
      <c r="F652" s="55" t="s">
        <v>12</v>
      </c>
      <c r="G652" s="55" t="s">
        <v>1140</v>
      </c>
      <c r="H652" s="55" t="s">
        <v>1141</v>
      </c>
      <c r="I652" s="56" t="s">
        <v>22</v>
      </c>
      <c r="J652" s="55" t="s">
        <v>5149</v>
      </c>
      <c r="K652" s="55" t="s">
        <v>6287</v>
      </c>
    </row>
    <row r="653" spans="1:11">
      <c r="A653" s="56" t="str">
        <f>IF(OR(F653="ABIE",MID(F653,1,2)="AS"),"",INDEX(core_japan!C:C,MATCH(K653,core_japan!Q:Q,0),1))</f>
        <v>JBT-415</v>
      </c>
      <c r="B653" s="55">
        <v>650</v>
      </c>
      <c r="C653" s="55" t="str">
        <f t="shared" si="10"/>
        <v>明細行</v>
      </c>
      <c r="D653" s="56" t="str">
        <f>IF(LEN(K653)&gt;0,INDEX(core_japan!L:L,MATCH(sme_syntax_binding!K653,core_japan!Q:Q,0),1),"")</f>
        <v>IID396</v>
      </c>
      <c r="E653" s="55" t="s">
        <v>1142</v>
      </c>
      <c r="F653" s="55" t="s">
        <v>12</v>
      </c>
      <c r="G653" s="55" t="s">
        <v>1143</v>
      </c>
      <c r="H653" s="55" t="s">
        <v>5828</v>
      </c>
      <c r="I653" s="56" t="s">
        <v>17</v>
      </c>
      <c r="J653" s="55" t="s">
        <v>5111</v>
      </c>
      <c r="K653" s="55" t="s">
        <v>6288</v>
      </c>
    </row>
    <row r="654" spans="1:11">
      <c r="A654" s="56" t="str">
        <f>IF(OR(F654="ABIE",MID(F654,1,2)="AS"),"",INDEX(core_japan!C:C,MATCH(K654,core_japan!Q:Q,0),1))</f>
        <v>JBT-416</v>
      </c>
      <c r="B654" s="55">
        <v>651</v>
      </c>
      <c r="C654" s="55" t="str">
        <f t="shared" si="10"/>
        <v>明細行</v>
      </c>
      <c r="D654" s="56" t="str">
        <f>IF(LEN(K654)&gt;0,INDEX(core_japan!L:L,MATCH(sme_syntax_binding!K654,core_japan!Q:Q,0),1),"")</f>
        <v>IID397</v>
      </c>
      <c r="E654" s="55" t="s">
        <v>4366</v>
      </c>
      <c r="F654" s="55" t="s">
        <v>12</v>
      </c>
      <c r="G654" s="55" t="s">
        <v>4441</v>
      </c>
      <c r="H654" s="55" t="s">
        <v>4442</v>
      </c>
      <c r="I654" s="56" t="s">
        <v>17</v>
      </c>
      <c r="J654" s="55" t="s">
        <v>5829</v>
      </c>
      <c r="K654" s="55" t="s">
        <v>6289</v>
      </c>
    </row>
    <row r="655" spans="1:11">
      <c r="A655" s="56" t="str">
        <f>IF(OR(F655="ABIE",MID(F655,1,2)="AS"),"",INDEX(core_japan!C:C,MATCH(K655,core_japan!Q:Q,0),1))</f>
        <v/>
      </c>
      <c r="B655" s="55">
        <v>652</v>
      </c>
      <c r="C655" s="55" t="str">
        <f t="shared" si="10"/>
        <v>明細行</v>
      </c>
      <c r="D655" s="56" t="str">
        <f>IF(LEN(K655)&gt;0,INDEX(core_japan!L:L,MATCH(sme_syntax_binding!K655,core_japan!Q:Q,0),1),"")</f>
        <v>ICL91</v>
      </c>
      <c r="E655" s="55" t="s">
        <v>5830</v>
      </c>
      <c r="F655" s="55" t="s">
        <v>20</v>
      </c>
      <c r="G655" s="55" t="s">
        <v>5831</v>
      </c>
      <c r="H655" s="55" t="s">
        <v>5832</v>
      </c>
      <c r="I655" s="56" t="s">
        <v>71</v>
      </c>
      <c r="J655" s="55" t="s">
        <v>5833</v>
      </c>
      <c r="K655" s="55" t="s">
        <v>6290</v>
      </c>
    </row>
    <row r="656" spans="1:11">
      <c r="A656" s="56" t="str">
        <f>IF(OR(F656="ABIE",MID(F656,1,2)="AS"),"",INDEX(core_japan!C:C,MATCH(K656,core_japan!Q:Q,0),1))</f>
        <v/>
      </c>
      <c r="B656" s="55">
        <v>653</v>
      </c>
      <c r="C656" s="55" t="str">
        <f t="shared" si="10"/>
        <v/>
      </c>
      <c r="D656" s="56" t="str">
        <f>IF(LEN(K656)&gt;0,INDEX(core_japan!L:L,MATCH(sme_syntax_binding!K656,core_japan!Q:Q,0),1),"")</f>
        <v/>
      </c>
      <c r="E656" s="55" t="s">
        <v>5834</v>
      </c>
      <c r="F656" s="55" t="s">
        <v>23</v>
      </c>
      <c r="G656" s="55" t="s">
        <v>5835</v>
      </c>
      <c r="H656" s="55" t="s">
        <v>5836</v>
      </c>
      <c r="I656" s="56" t="s">
        <v>3</v>
      </c>
      <c r="J656" s="55" t="s">
        <v>5837</v>
      </c>
    </row>
    <row r="657" spans="1:11">
      <c r="A657" s="56" t="str">
        <f>IF(OR(F657="ABIE",MID(F657,1,2)="AS"),"",INDEX(core_japan!C:C,MATCH(K657,core_japan!Q:Q,0),1))</f>
        <v>JBT-423</v>
      </c>
      <c r="B657" s="55">
        <v>654</v>
      </c>
      <c r="C657" s="55" t="str">
        <f t="shared" si="10"/>
        <v>明細行</v>
      </c>
      <c r="D657" s="56" t="str">
        <f>IF(LEN(K657)&gt;0,INDEX(core_japan!L:L,MATCH(sme_syntax_binding!K657,core_japan!Q:Q,0),1),"")</f>
        <v>IID398</v>
      </c>
      <c r="E657" s="55" t="s">
        <v>5838</v>
      </c>
      <c r="F657" s="55" t="s">
        <v>12</v>
      </c>
      <c r="G657" s="55" t="s">
        <v>5839</v>
      </c>
      <c r="H657" s="55" t="s">
        <v>1141</v>
      </c>
      <c r="I657" s="56" t="s">
        <v>17</v>
      </c>
      <c r="J657" s="55" t="s">
        <v>5149</v>
      </c>
      <c r="K657" s="55" t="s">
        <v>6291</v>
      </c>
    </row>
    <row r="658" spans="1:11">
      <c r="A658" s="56" t="str">
        <f>IF(OR(F658="ABIE",MID(F658,1,2)="AS"),"",INDEX(core_japan!C:C,MATCH(K658,core_japan!Q:Q,0),1))</f>
        <v>JBT-425</v>
      </c>
      <c r="B658" s="55">
        <v>655</v>
      </c>
      <c r="C658" s="55" t="str">
        <f t="shared" si="10"/>
        <v>明細行</v>
      </c>
      <c r="D658" s="56" t="str">
        <f>IF(LEN(K658)&gt;0,INDEX(core_japan!L:L,MATCH(sme_syntax_binding!K658,core_japan!Q:Q,0),1),"")</f>
        <v>IID399</v>
      </c>
      <c r="E658" s="55" t="s">
        <v>5840</v>
      </c>
      <c r="F658" s="55" t="s">
        <v>12</v>
      </c>
      <c r="G658" s="55" t="s">
        <v>5841</v>
      </c>
      <c r="H658" s="55" t="s">
        <v>5842</v>
      </c>
      <c r="I658" s="56" t="s">
        <v>17</v>
      </c>
      <c r="J658" s="55" t="s">
        <v>5102</v>
      </c>
      <c r="K658" s="55" t="s">
        <v>6292</v>
      </c>
    </row>
    <row r="659" spans="1:11">
      <c r="A659" s="56" t="str">
        <f>IF(OR(F659="ABIE",MID(F659,1,2)="AS"),"",INDEX(core_japan!C:C,MATCH(K659,core_japan!Q:Q,0),1))</f>
        <v/>
      </c>
      <c r="B659" s="55">
        <v>656</v>
      </c>
      <c r="C659" s="55" t="str">
        <f t="shared" si="10"/>
        <v>明細行</v>
      </c>
      <c r="D659" s="56" t="e">
        <f>IF(LEN(K659)&gt;0,INDEX(core_japan!L:L,MATCH(sme_syntax_binding!K659,core_japan!Q:Q,0),1),"")</f>
        <v>#N/A</v>
      </c>
      <c r="E659" s="55" t="s">
        <v>5843</v>
      </c>
      <c r="F659" s="55" t="s">
        <v>20</v>
      </c>
      <c r="G659" s="55" t="s">
        <v>5844</v>
      </c>
      <c r="H659" s="55" t="s">
        <v>5845</v>
      </c>
      <c r="I659" s="56" t="s">
        <v>71</v>
      </c>
      <c r="J659" s="55" t="s">
        <v>5846</v>
      </c>
      <c r="K659" s="55" t="s">
        <v>6293</v>
      </c>
    </row>
    <row r="660" spans="1:11">
      <c r="A660" s="56" t="str">
        <f>IF(OR(F660="ABIE",MID(F660,1,2)="AS"),"",INDEX(core_japan!C:C,MATCH(K660,core_japan!Q:Q,0),1))</f>
        <v/>
      </c>
      <c r="B660" s="55">
        <v>657</v>
      </c>
      <c r="C660" s="55" t="str">
        <f t="shared" si="10"/>
        <v/>
      </c>
      <c r="D660" s="56" t="str">
        <f>IF(LEN(K660)&gt;0,INDEX(core_japan!L:L,MATCH(sme_syntax_binding!K660,core_japan!Q:Q,0),1),"")</f>
        <v/>
      </c>
      <c r="E660" s="55" t="s">
        <v>5847</v>
      </c>
      <c r="F660" s="55" t="s">
        <v>23</v>
      </c>
      <c r="G660" s="55" t="s">
        <v>5848</v>
      </c>
      <c r="H660" s="55" t="s">
        <v>5849</v>
      </c>
      <c r="I660" s="56" t="s">
        <v>3</v>
      </c>
      <c r="J660" s="55" t="s">
        <v>5850</v>
      </c>
    </row>
    <row r="661" spans="1:11">
      <c r="A661" s="56" t="str">
        <f>IF(OR(F661="ABIE",MID(F661,1,2)="AS"),"",INDEX(core_japan!C:C,MATCH(K661,core_japan!Q:Q,0),1))</f>
        <v>JBT-417</v>
      </c>
      <c r="B661" s="55">
        <v>658</v>
      </c>
      <c r="C661" s="55" t="str">
        <f t="shared" si="10"/>
        <v>明細行</v>
      </c>
      <c r="D661" s="56" t="str">
        <f>IF(LEN(K661)&gt;0,INDEX(core_japan!L:L,MATCH(sme_syntax_binding!K661,core_japan!Q:Q,0),1),"")</f>
        <v>IID400</v>
      </c>
      <c r="E661" s="55" t="s">
        <v>5851</v>
      </c>
      <c r="F661" s="55" t="s">
        <v>12</v>
      </c>
      <c r="G661" s="55" t="s">
        <v>5852</v>
      </c>
      <c r="H661" s="55" t="s">
        <v>5853</v>
      </c>
      <c r="I661" s="56" t="s">
        <v>17</v>
      </c>
      <c r="J661" s="55" t="s">
        <v>5101</v>
      </c>
      <c r="K661" s="55" t="s">
        <v>6294</v>
      </c>
    </row>
  </sheetData>
  <autoFilter ref="B1:K661" xr:uid="{EF39FA4E-DD5F-416A-836C-90A424F073A4}"/>
  <phoneticPr fontId="14"/>
  <conditionalFormatting sqref="A1:A1048576">
    <cfRule type="containsErrors" dxfId="20" priority="1">
      <formula>ISERROR(A1)</formula>
    </cfRule>
  </conditionalFormatting>
  <conditionalFormatting sqref="B1:K1048576">
    <cfRule type="expression" dxfId="19" priority="85">
      <formula>"ABIE"=$F1</formula>
    </cfRule>
    <cfRule type="expression" dxfId="18" priority="86">
      <formula>"AS"=MID($F1,1,2)</formula>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2F33F-E3DF-4757-A793-59B3D69CC12A}">
  <dimension ref="A1:AG573"/>
  <sheetViews>
    <sheetView zoomScale="80" zoomScaleNormal="80" workbookViewId="0">
      <pane ySplit="1" topLeftCell="A320" activePane="bottomLeft" state="frozen"/>
      <selection pane="bottomLeft" activeCell="H357" sqref="H357"/>
    </sheetView>
  </sheetViews>
  <sheetFormatPr defaultColWidth="9.140625" defaultRowHeight="14.25" customHeight="1"/>
  <cols>
    <col min="1" max="1" width="9.140625" style="2"/>
    <col min="2" max="2" width="16.7109375" style="2" customWidth="1"/>
    <col min="3" max="3" width="10.140625" style="2" bestFit="1" customWidth="1"/>
    <col min="4" max="4" width="13.140625" style="2" customWidth="1"/>
    <col min="5" max="5" width="6.85546875" style="2" customWidth="1"/>
    <col min="6" max="6" width="7.85546875" style="4" bestFit="1" customWidth="1"/>
    <col min="7" max="7" width="2.85546875" style="2" customWidth="1"/>
    <col min="8" max="8" width="26.7109375" style="2" customWidth="1"/>
    <col min="9" max="9" width="39.42578125" style="2" customWidth="1"/>
    <col min="10" max="10" width="12" style="21" customWidth="1"/>
    <col min="11" max="11" width="36.28515625" style="2" customWidth="1"/>
    <col min="12" max="23" width="1.7109375" customWidth="1"/>
    <col min="24" max="24" width="63.7109375" style="3" customWidth="1"/>
    <col min="25" max="25" width="63.85546875" style="2" customWidth="1"/>
    <col min="26" max="26" width="154" style="3" customWidth="1"/>
    <col min="27" max="27" width="9.140625" style="4"/>
    <col min="28" max="28" width="13.85546875" style="2" customWidth="1"/>
    <col min="29" max="29" width="9.140625" style="2"/>
    <col min="30" max="33" width="3.28515625" style="2" customWidth="1"/>
    <col min="34" max="16384" width="9.140625" style="2"/>
  </cols>
  <sheetData>
    <row r="1" spans="1:33" ht="14.25" customHeight="1">
      <c r="A1" s="2" t="s">
        <v>1149</v>
      </c>
      <c r="B1" s="2" t="s">
        <v>1150</v>
      </c>
      <c r="D1" s="2" t="s">
        <v>1151</v>
      </c>
      <c r="E1" s="2" t="s">
        <v>1152</v>
      </c>
      <c r="F1" s="4" t="s">
        <v>1156</v>
      </c>
      <c r="H1" s="2" t="s">
        <v>1154</v>
      </c>
      <c r="I1" s="2" t="s">
        <v>1155</v>
      </c>
      <c r="L1" t="s">
        <v>1153</v>
      </c>
      <c r="AA1" s="4" t="s">
        <v>1157</v>
      </c>
      <c r="AB1" s="2" t="s">
        <v>0</v>
      </c>
      <c r="AC1" s="2" t="s">
        <v>1158</v>
      </c>
      <c r="AD1" s="2" t="s">
        <v>1159</v>
      </c>
      <c r="AE1" s="2" t="s">
        <v>1160</v>
      </c>
      <c r="AF1" s="2" t="s">
        <v>1161</v>
      </c>
      <c r="AG1" s="2" t="s">
        <v>1148</v>
      </c>
    </row>
    <row r="2" spans="1:33" ht="14.25" customHeight="1">
      <c r="A2" s="2">
        <v>1</v>
      </c>
      <c r="B2" s="2" t="s">
        <v>78</v>
      </c>
      <c r="E2" s="2" t="s">
        <v>1</v>
      </c>
      <c r="F2" s="4" t="s">
        <v>3</v>
      </c>
      <c r="G2" s="2">
        <f t="shared" ref="G2:G65" si="0">IF(LEN(L2)&gt;0,1,
  IF(LEN(M2)&gt;0,2,
    IF(LEN(N2)&gt;0,3,
      IF(LEN(O2)&gt;0,4,
        IF(LEN(P2)&gt;0,5,
          IF(LEN(Q2)&gt;0,6,
            IF(LEN(R2)&gt;0,7,
              IF(LEN(S2)&gt;0,8,
                IF(LEN(T2)&gt;0,9,
                  IF(LEN(U2)&gt;0,10,"")
)))))))))</f>
        <v>1</v>
      </c>
      <c r="H2" s="2" t="s">
        <v>1162</v>
      </c>
      <c r="I2" s="2" t="s">
        <v>1163</v>
      </c>
      <c r="L2" t="s">
        <v>2</v>
      </c>
      <c r="X2" s="3" t="str">
        <f t="shared" ref="X2:X65" si="1">L2&amp;M2&amp;N2&amp;O2&amp;P2&amp;Q2&amp;R2&amp;S2&amp;T2&amp;U2</f>
        <v>SME_ Consolidated invoice</v>
      </c>
      <c r="Y2" s="3" t="str">
        <f>"rsm:"&amp;  SUBSTITUTE(SUBSTITUTE(X2,"_","")," ","")</f>
        <v>rsm:SMEConsolidatedinvoice</v>
      </c>
      <c r="Z2" s="3" t="str">
        <f>Y2</f>
        <v>rsm:SMEConsolidatedinvoice</v>
      </c>
      <c r="AA2" s="4" t="s">
        <v>4</v>
      </c>
      <c r="AB2" s="2" t="s">
        <v>27</v>
      </c>
      <c r="AC2" s="2" t="s">
        <v>8</v>
      </c>
      <c r="AD2" s="2" t="s">
        <v>8</v>
      </c>
      <c r="AE2" s="2" t="s">
        <v>230</v>
      </c>
      <c r="AF2" s="2" t="s">
        <v>27</v>
      </c>
      <c r="AG2" s="2" t="s">
        <v>8</v>
      </c>
    </row>
    <row r="3" spans="1:33" ht="14.25" customHeight="1">
      <c r="A3" s="2">
        <v>2</v>
      </c>
      <c r="B3" s="2" t="s">
        <v>78</v>
      </c>
      <c r="C3" s="2" t="s">
        <v>1623</v>
      </c>
      <c r="D3" s="2" t="s">
        <v>5</v>
      </c>
      <c r="E3" s="2" t="s">
        <v>49</v>
      </c>
      <c r="F3" s="4" t="s">
        <v>22</v>
      </c>
      <c r="G3" s="2">
        <f t="shared" si="0"/>
        <v>1</v>
      </c>
      <c r="H3" s="2" t="s">
        <v>473</v>
      </c>
      <c r="I3" s="2" t="s">
        <v>474</v>
      </c>
      <c r="J3" s="21">
        <f>IF(ISERROR(MATCH(H3,core_japan!M:M,0)),"",INDEX(core_japan!S:S,MATCH(H3,core_japan!M:M,0),1))</f>
        <v>0</v>
      </c>
      <c r="K3" s="2" t="str">
        <f>IF(LEN(J3)&gt;1,INDEX('JP PINT 1.0'!G:G,MATCH(J3,'JP PINT 1.0'!C:C,0),1),"")</f>
        <v/>
      </c>
      <c r="L3" t="s">
        <v>6</v>
      </c>
      <c r="X3" s="3" t="str">
        <f t="shared" si="1"/>
        <v>CI_ Exchanged Document_ Context. Details</v>
      </c>
      <c r="Y3" s="3" t="str">
        <f t="shared" ref="Y3:Y66" si="2">IF(OR("ASMA"=E3,"MA"=E3),"rsm:","ram:")&amp;
IF("ABIE"=E3,
  SUBSTITUTE(
    SUBSTITUTE(
      SUBSTITUTE(X3,". Details","Type"),
      "_",""
    ),
    " ",""
  ),
  IF("ASMA"=E3,
  SUBSTITUTE(
    SUBSTITUTE(
      SUBSTITUTE(X3,". Details",""),
      "_",""
    ),
    " ",""
  ),
  SUBSTITUTE(
    SUBSTITUTE(
      SUBSTITUTE(
        SUBSTITUTE(
          SUBSTITUTE(
            SUBSTITUTE(
              MID(X3,FIND(".",X3)+2,LEN(X3)-FIND(".",X3)-1),
              "_",""
            ),
            "Identification",""
          ),
          "Text",""
        ),
        ".",""
      ),
      " ",""
    ),
    "Identifier","ID"
  )
))</f>
        <v>rsm:CIExchangedDocumentContext</v>
      </c>
      <c r="Z3" s="3" t="str">
        <f>Y3</f>
        <v>rsm:CIExchangedDocumentContext</v>
      </c>
      <c r="AA3" s="4" t="s">
        <v>7</v>
      </c>
      <c r="AB3" s="2" t="s">
        <v>8</v>
      </c>
      <c r="AC3" s="2" t="s">
        <v>9</v>
      </c>
      <c r="AD3" s="2" t="s">
        <v>8</v>
      </c>
      <c r="AE3" s="2" t="s">
        <v>230</v>
      </c>
      <c r="AF3" s="2" t="s">
        <v>27</v>
      </c>
      <c r="AG3" s="2" t="s">
        <v>10</v>
      </c>
    </row>
    <row r="4" spans="1:33" ht="14.25" customHeight="1">
      <c r="A4" s="2">
        <v>3</v>
      </c>
      <c r="B4" s="2" t="s">
        <v>78</v>
      </c>
      <c r="C4" s="2" t="s">
        <v>1623</v>
      </c>
      <c r="D4" s="2" t="s">
        <v>11</v>
      </c>
      <c r="E4" s="2" t="s">
        <v>12</v>
      </c>
      <c r="F4" s="4" t="s">
        <v>17</v>
      </c>
      <c r="G4" s="2">
        <f t="shared" si="0"/>
        <v>2</v>
      </c>
      <c r="H4" s="2" t="s">
        <v>475</v>
      </c>
      <c r="I4" s="2" t="s">
        <v>14</v>
      </c>
      <c r="J4" s="21">
        <f>IF(ISERROR(MATCH(H4,core_japan!M:M,0)),"",INDEX(core_japan!S:S,MATCH(H4,core_japan!M:M,0),1))</f>
        <v>0</v>
      </c>
      <c r="K4" s="2" t="str">
        <f>IF(LEN(J4)&gt;1,INDEX('JP PINT 1.0'!G:G,MATCH(J4,'JP PINT 1.0'!C:C,0),1),"")</f>
        <v/>
      </c>
      <c r="M4" t="s">
        <v>13</v>
      </c>
      <c r="X4" s="3" t="str">
        <f t="shared" si="1"/>
        <v>CI_ Exchanged Document_ Context. Specified_ Transaction. Identifier</v>
      </c>
      <c r="Y4" s="3" t="str">
        <f t="shared" si="2"/>
        <v>ram:SpecifiedTransactionID</v>
      </c>
      <c r="Z4" s="3" t="str">
        <f>Z$3&amp;"/"&amp;Y4</f>
        <v>rsm:CIExchangedDocumentContext/ram:SpecifiedTransactionID</v>
      </c>
      <c r="AA4" s="4" t="s">
        <v>7</v>
      </c>
      <c r="AB4" s="2" t="s">
        <v>10</v>
      </c>
      <c r="AC4" s="2" t="s">
        <v>9</v>
      </c>
      <c r="AD4" s="2" t="s">
        <v>15</v>
      </c>
      <c r="AE4" s="2" t="s">
        <v>15</v>
      </c>
      <c r="AF4" s="2" t="s">
        <v>15</v>
      </c>
      <c r="AG4" s="2" t="s">
        <v>10</v>
      </c>
    </row>
    <row r="5" spans="1:33" ht="14.25" customHeight="1">
      <c r="A5" s="2">
        <v>4</v>
      </c>
      <c r="B5" s="2" t="s">
        <v>78</v>
      </c>
      <c r="C5" s="2" t="s">
        <v>1623</v>
      </c>
      <c r="D5" s="2" t="s">
        <v>476</v>
      </c>
      <c r="E5" s="2" t="s">
        <v>12</v>
      </c>
      <c r="F5" s="4" t="s">
        <v>17</v>
      </c>
      <c r="G5" s="2">
        <f t="shared" si="0"/>
        <v>2</v>
      </c>
      <c r="H5" s="2" t="s">
        <v>477</v>
      </c>
      <c r="I5" s="2" t="s">
        <v>478</v>
      </c>
      <c r="J5" s="21">
        <f>IF(ISERROR(MATCH(H5,core_japan!M:M,0)),"",INDEX(core_japan!S:S,MATCH(H5,core_japan!M:M,0),1))</f>
        <v>0</v>
      </c>
      <c r="K5" s="2" t="str">
        <f>IF(LEN(J5)&gt;1,INDEX('JP PINT 1.0'!G:G,MATCH(J5,'JP PINT 1.0'!C:C,0),1),"")</f>
        <v/>
      </c>
      <c r="M5" t="s">
        <v>16</v>
      </c>
      <c r="X5" s="3" t="str">
        <f t="shared" si="1"/>
        <v>CI_ Exchanged Document_ Context. Processing_ Transaction. Date Time</v>
      </c>
      <c r="Y5" s="3" t="str">
        <f t="shared" si="2"/>
        <v>ram:ProcessingTransactionDateTime</v>
      </c>
      <c r="Z5" s="3" t="str">
        <f>Z$3&amp;"/"&amp;Y5</f>
        <v>rsm:CIExchangedDocumentContext/ram:ProcessingTransactionDateTime</v>
      </c>
      <c r="AA5" s="4" t="s">
        <v>18</v>
      </c>
      <c r="AB5" s="2" t="s">
        <v>84</v>
      </c>
      <c r="AC5" s="2" t="s">
        <v>65</v>
      </c>
      <c r="AD5" s="2" t="s">
        <v>15</v>
      </c>
      <c r="AE5" s="2" t="s">
        <v>15</v>
      </c>
      <c r="AF5" s="2" t="s">
        <v>15</v>
      </c>
      <c r="AG5" s="2" t="s">
        <v>10</v>
      </c>
    </row>
    <row r="6" spans="1:33" ht="14.25" customHeight="1">
      <c r="A6" s="2">
        <v>5</v>
      </c>
      <c r="B6" s="2" t="s">
        <v>78</v>
      </c>
      <c r="D6" s="2" t="s">
        <v>19</v>
      </c>
      <c r="E6" s="2" t="s">
        <v>20</v>
      </c>
      <c r="F6" s="4" t="s">
        <v>22</v>
      </c>
      <c r="G6" s="2">
        <f t="shared" si="0"/>
        <v>2</v>
      </c>
      <c r="H6" s="2" t="s">
        <v>479</v>
      </c>
      <c r="I6" s="2" t="s">
        <v>480</v>
      </c>
      <c r="J6" s="21">
        <f>IF(ISERROR(MATCH(H6,core_japan!M:M,0)),"",INDEX(core_japan!S:S,MATCH(H6,core_japan!M:M,0),1))</f>
        <v>0</v>
      </c>
      <c r="K6" s="2" t="str">
        <f>IF(LEN(J6)&gt;1,INDEX('JP PINT 1.0'!G:G,MATCH(J6,'JP PINT 1.0'!C:C,0),1),"")</f>
        <v/>
      </c>
      <c r="M6" t="s">
        <v>21</v>
      </c>
      <c r="X6" s="3" t="str">
        <f t="shared" si="1"/>
        <v>CI_ Exchanged Document_ Context. Business Process_ Specified. CI_ Document Context_ Parameter</v>
      </c>
      <c r="Y6" s="3" t="str">
        <f t="shared" si="2"/>
        <v>ram:BusinessProcessSpecifiedCIDocumentContextParameter</v>
      </c>
      <c r="Z6" s="3" t="str">
        <f>Z$3&amp;"/"&amp;Y6</f>
        <v>rsm:CIExchangedDocumentContext/ram:BusinessProcessSpecifiedCIDocumentContextParameter</v>
      </c>
      <c r="AA6" s="4" t="s">
        <v>7</v>
      </c>
      <c r="AB6" s="2" t="s">
        <v>8</v>
      </c>
      <c r="AC6" s="2" t="s">
        <v>8</v>
      </c>
      <c r="AD6" s="2" t="s">
        <v>8</v>
      </c>
      <c r="AE6" s="2" t="s">
        <v>50</v>
      </c>
      <c r="AF6" s="2" t="s">
        <v>27</v>
      </c>
      <c r="AG6" s="2" t="s">
        <v>25</v>
      </c>
    </row>
    <row r="7" spans="1:33" ht="14.25" customHeight="1">
      <c r="A7" s="2">
        <v>6</v>
      </c>
      <c r="B7" s="2" t="s">
        <v>78</v>
      </c>
      <c r="C7" s="2" t="s">
        <v>1623</v>
      </c>
      <c r="D7" s="2" t="s">
        <v>37</v>
      </c>
      <c r="E7" s="2" t="s">
        <v>23</v>
      </c>
      <c r="F7" s="4" t="s">
        <v>74</v>
      </c>
      <c r="G7" s="2">
        <f t="shared" si="0"/>
        <v>3</v>
      </c>
      <c r="H7" s="2" t="s">
        <v>481</v>
      </c>
      <c r="I7" s="2" t="s">
        <v>482</v>
      </c>
      <c r="J7" s="21" t="str">
        <f>IF(ISERROR(MATCH(H7,core_japan!M:M,0)),"",INDEX(core_japan!S:S,MATCH(H7,core_japan!M:M,0),1))</f>
        <v/>
      </c>
      <c r="K7" s="2" t="str">
        <f>IF(LEN(J7)&gt;1,INDEX('JP PINT 1.0'!G:G,MATCH(J7,'JP PINT 1.0'!C:C,0),1),"")</f>
        <v/>
      </c>
      <c r="N7" t="s">
        <v>24</v>
      </c>
      <c r="X7" s="3" t="str">
        <f t="shared" si="1"/>
        <v>CI_ Document Context_ Parameter. Details</v>
      </c>
      <c r="Y7" s="3" t="str">
        <f t="shared" si="2"/>
        <v>ram:CIDocumentContextParameterType</v>
      </c>
      <c r="AA7" s="4" t="s">
        <v>7</v>
      </c>
      <c r="AB7" s="2" t="s">
        <v>8</v>
      </c>
      <c r="AC7" s="2" t="s">
        <v>8</v>
      </c>
      <c r="AD7" s="2" t="s">
        <v>8</v>
      </c>
      <c r="AE7" s="2" t="s">
        <v>8</v>
      </c>
      <c r="AF7" s="2" t="s">
        <v>27</v>
      </c>
      <c r="AG7" s="2" t="s">
        <v>10</v>
      </c>
    </row>
    <row r="8" spans="1:33" ht="14.25" customHeight="1">
      <c r="A8" s="2">
        <v>7</v>
      </c>
      <c r="B8" s="2" t="s">
        <v>78</v>
      </c>
      <c r="C8" s="2" t="s">
        <v>1623</v>
      </c>
      <c r="D8" s="2" t="s">
        <v>38</v>
      </c>
      <c r="E8" s="2" t="s">
        <v>12</v>
      </c>
      <c r="F8" s="4" t="s">
        <v>22</v>
      </c>
      <c r="G8" s="2">
        <f t="shared" si="0"/>
        <v>4</v>
      </c>
      <c r="H8" s="2" t="s">
        <v>483</v>
      </c>
      <c r="I8" s="2" t="s">
        <v>484</v>
      </c>
      <c r="J8" s="21" t="str">
        <f>IF(ISERROR(MATCH(H8,core_japan!M:M,0)),"",INDEX(core_japan!S:S,MATCH(H8,core_japan!M:M,0),1))</f>
        <v>IBT-023</v>
      </c>
      <c r="K8" s="2" t="str">
        <f>IF(LEN(J8)&gt;1,INDEX('JP PINT 1.0'!G:G,MATCH(J8,'JP PINT 1.0'!C:C,0),1),"")</f>
        <v>ビジネスプロセスタイプ</v>
      </c>
      <c r="O8" t="s">
        <v>39</v>
      </c>
      <c r="X8" s="3" t="str">
        <f t="shared" si="1"/>
        <v>CI_ Document Context_ Parameter. Identification. Identifier</v>
      </c>
      <c r="Y8" s="3" t="str">
        <f t="shared" si="2"/>
        <v>ram:ID</v>
      </c>
      <c r="Z8" s="3" t="str">
        <f>Z$6&amp;"/"&amp;Y8</f>
        <v>rsm:CIExchangedDocumentContext/ram:BusinessProcessSpecifiedCIDocumentContextParameter/ram:ID</v>
      </c>
      <c r="AA8" s="4" t="s">
        <v>7</v>
      </c>
      <c r="AB8" s="2" t="s">
        <v>8</v>
      </c>
      <c r="AC8" s="2" t="s">
        <v>9</v>
      </c>
      <c r="AD8" s="2" t="s">
        <v>15</v>
      </c>
      <c r="AE8" s="2" t="s">
        <v>15</v>
      </c>
      <c r="AF8" s="2" t="s">
        <v>15</v>
      </c>
      <c r="AG8" s="2" t="s">
        <v>25</v>
      </c>
    </row>
    <row r="9" spans="1:33" ht="14.25" customHeight="1">
      <c r="A9" s="2">
        <v>8</v>
      </c>
      <c r="B9" s="2" t="s">
        <v>78</v>
      </c>
      <c r="C9" s="2" t="s">
        <v>1623</v>
      </c>
      <c r="D9" s="2" t="s">
        <v>26</v>
      </c>
      <c r="E9" s="2" t="s">
        <v>12</v>
      </c>
      <c r="F9" s="4" t="s">
        <v>17</v>
      </c>
      <c r="G9" s="2">
        <f t="shared" si="0"/>
        <v>4</v>
      </c>
      <c r="H9" s="2" t="s">
        <v>485</v>
      </c>
      <c r="I9" s="2" t="s">
        <v>486</v>
      </c>
      <c r="J9" s="21">
        <f>IF(ISERROR(MATCH(H9,core_japan!M:M,0)),"",INDEX(core_japan!S:S,MATCH(H9,core_japan!M:M,0),1))</f>
        <v>0</v>
      </c>
      <c r="K9" s="2" t="str">
        <f>IF(LEN(J9)&gt;1,INDEX('JP PINT 1.0'!G:G,MATCH(J9,'JP PINT 1.0'!C:C,0),1),"")</f>
        <v/>
      </c>
      <c r="O9" t="s">
        <v>40</v>
      </c>
      <c r="X9" s="3" t="str">
        <f t="shared" si="1"/>
        <v>CI_ Document Context_ Parameter. Value. Text</v>
      </c>
      <c r="Y9" s="3" t="str">
        <f t="shared" si="2"/>
        <v>ram:Value</v>
      </c>
      <c r="Z9" s="3" t="str">
        <f>Z$6&amp;"/"&amp;Y9</f>
        <v>rsm:CIExchangedDocumentContext/ram:BusinessProcessSpecifiedCIDocumentContextParameter/ram:Value</v>
      </c>
      <c r="AA9" s="4" t="s">
        <v>7</v>
      </c>
      <c r="AB9" s="2" t="s">
        <v>41</v>
      </c>
      <c r="AC9" s="2" t="s">
        <v>42</v>
      </c>
      <c r="AD9" s="2" t="s">
        <v>15</v>
      </c>
      <c r="AE9" s="2" t="s">
        <v>15</v>
      </c>
      <c r="AF9" s="2" t="s">
        <v>15</v>
      </c>
      <c r="AG9" s="2" t="s">
        <v>27</v>
      </c>
    </row>
    <row r="10" spans="1:33" ht="14.25" customHeight="1">
      <c r="A10" s="2">
        <v>9</v>
      </c>
      <c r="B10" s="2" t="s">
        <v>78</v>
      </c>
      <c r="D10" s="2" t="s">
        <v>28</v>
      </c>
      <c r="E10" s="2" t="s">
        <v>20</v>
      </c>
      <c r="F10" s="4" t="s">
        <v>22</v>
      </c>
      <c r="G10" s="2">
        <f t="shared" si="0"/>
        <v>4</v>
      </c>
      <c r="H10" s="2" t="s">
        <v>487</v>
      </c>
      <c r="I10" s="2" t="s">
        <v>488</v>
      </c>
      <c r="J10" s="21">
        <f>IF(ISERROR(MATCH(H10,core_japan!M:M,0)),"",INDEX(core_japan!S:S,MATCH(H10,core_japan!M:M,0),1))</f>
        <v>0</v>
      </c>
      <c r="K10" s="2" t="str">
        <f>IF(LEN(J10)&gt;1,INDEX('JP PINT 1.0'!G:G,MATCH(J10,'JP PINT 1.0'!C:C,0),1),"")</f>
        <v/>
      </c>
      <c r="O10" t="s">
        <v>29</v>
      </c>
      <c r="X10" s="3" t="str">
        <f t="shared" si="1"/>
        <v>CI_ Document Context_ Parameter. Specified. CI_ Document_ Version</v>
      </c>
      <c r="Y10" s="3" t="str">
        <f t="shared" si="2"/>
        <v>ram:SpecifiedCIDocumentVersion</v>
      </c>
      <c r="Z10" s="3" t="str">
        <f>Z$6&amp;"/"&amp;Y10</f>
        <v>rsm:CIExchangedDocumentContext/ram:BusinessProcessSpecifiedCIDocumentContextParameter/ram:SpecifiedCIDocumentVersion</v>
      </c>
      <c r="AA10" s="4" t="s">
        <v>7</v>
      </c>
      <c r="AB10" s="2" t="s">
        <v>8</v>
      </c>
      <c r="AC10" s="2" t="s">
        <v>8</v>
      </c>
      <c r="AD10" s="2" t="s">
        <v>8</v>
      </c>
      <c r="AE10" s="2" t="s">
        <v>8</v>
      </c>
      <c r="AF10" s="2" t="s">
        <v>27</v>
      </c>
      <c r="AG10" s="2" t="s">
        <v>10</v>
      </c>
    </row>
    <row r="11" spans="1:33" ht="14.25" customHeight="1">
      <c r="A11" s="2">
        <v>10</v>
      </c>
      <c r="B11" s="2" t="s">
        <v>78</v>
      </c>
      <c r="D11" s="2" t="s">
        <v>30</v>
      </c>
      <c r="E11" s="2" t="s">
        <v>23</v>
      </c>
      <c r="F11" s="4" t="s">
        <v>491</v>
      </c>
      <c r="G11" s="2">
        <f t="shared" si="0"/>
        <v>5</v>
      </c>
      <c r="H11" s="2" t="s">
        <v>489</v>
      </c>
      <c r="I11" s="2" t="s">
        <v>490</v>
      </c>
      <c r="J11" s="21" t="str">
        <f>IF(ISERROR(MATCH(H11,core_japan!M:M,0)),"",INDEX(core_japan!S:S,MATCH(H11,core_japan!M:M,0),1))</f>
        <v/>
      </c>
      <c r="K11" s="2" t="str">
        <f>IF(LEN(J11)&gt;1,INDEX('JP PINT 1.0'!G:G,MATCH(J11,'JP PINT 1.0'!C:C,0),1),"")</f>
        <v/>
      </c>
      <c r="P11" t="s">
        <v>31</v>
      </c>
      <c r="X11" s="2" t="str">
        <f t="shared" si="1"/>
        <v>CI_ Document_ Version. Details</v>
      </c>
      <c r="Y11" s="3" t="str">
        <f t="shared" si="2"/>
        <v>ram:CIDocumentVersionType</v>
      </c>
      <c r="AA11" s="4" t="s">
        <v>7</v>
      </c>
      <c r="AB11" s="2" t="s">
        <v>8</v>
      </c>
      <c r="AC11" s="2" t="s">
        <v>8</v>
      </c>
      <c r="AD11" s="2" t="s">
        <v>8</v>
      </c>
      <c r="AE11" s="2" t="s">
        <v>8</v>
      </c>
      <c r="AF11" s="2" t="s">
        <v>27</v>
      </c>
      <c r="AG11" s="2" t="s">
        <v>10</v>
      </c>
    </row>
    <row r="12" spans="1:33" ht="14.25" customHeight="1">
      <c r="A12" s="2">
        <v>11</v>
      </c>
      <c r="B12" s="2" t="s">
        <v>78</v>
      </c>
      <c r="C12" s="2" t="s">
        <v>1623</v>
      </c>
      <c r="D12" s="2" t="s">
        <v>32</v>
      </c>
      <c r="E12" s="2" t="s">
        <v>12</v>
      </c>
      <c r="F12" s="4" t="s">
        <v>22</v>
      </c>
      <c r="G12" s="2">
        <f t="shared" si="0"/>
        <v>6</v>
      </c>
      <c r="H12" s="2" t="s">
        <v>492</v>
      </c>
      <c r="I12" s="2" t="s">
        <v>493</v>
      </c>
      <c r="J12" s="21">
        <f>IF(ISERROR(MATCH(H12,core_japan!M:M,0)),"",INDEX(core_japan!S:S,MATCH(H12,core_japan!M:M,0),1))</f>
        <v>0</v>
      </c>
      <c r="K12" s="2" t="str">
        <f>IF(LEN(J12)&gt;1,INDEX('JP PINT 1.0'!G:G,MATCH(J12,'JP PINT 1.0'!C:C,0),1),"")</f>
        <v/>
      </c>
      <c r="Q12" t="s">
        <v>33</v>
      </c>
      <c r="X12" s="2" t="str">
        <f t="shared" si="1"/>
        <v>CI_ Document_ Version. Identification. Identifier</v>
      </c>
      <c r="Y12" s="3" t="str">
        <f t="shared" si="2"/>
        <v>ram:ID</v>
      </c>
      <c r="Z12" s="3" t="str">
        <f>Z$10&amp;"/"&amp;Y12</f>
        <v>rsm:CIExchangedDocumentContext/ram:BusinessProcessSpecifiedCIDocumentContextParameter/ram:SpecifiedCIDocumentVersion/ram:ID</v>
      </c>
      <c r="AA12" s="4" t="s">
        <v>7</v>
      </c>
      <c r="AB12" s="2" t="s">
        <v>34</v>
      </c>
      <c r="AC12" s="2" t="s">
        <v>35</v>
      </c>
      <c r="AD12" s="2" t="s">
        <v>15</v>
      </c>
      <c r="AE12" s="2" t="s">
        <v>15</v>
      </c>
      <c r="AF12" s="2" t="s">
        <v>15</v>
      </c>
      <c r="AG12" s="2" t="s">
        <v>10</v>
      </c>
    </row>
    <row r="13" spans="1:33" ht="14.25" customHeight="1">
      <c r="A13" s="2">
        <v>12</v>
      </c>
      <c r="B13" s="2" t="s">
        <v>78</v>
      </c>
      <c r="C13" s="2" t="s">
        <v>1623</v>
      </c>
      <c r="D13" s="2" t="s">
        <v>48</v>
      </c>
      <c r="E13" s="2" t="s">
        <v>12</v>
      </c>
      <c r="F13" s="4" t="s">
        <v>22</v>
      </c>
      <c r="G13" s="2">
        <f t="shared" si="0"/>
        <v>6</v>
      </c>
      <c r="H13" s="2" t="s">
        <v>494</v>
      </c>
      <c r="I13" s="2" t="s">
        <v>495</v>
      </c>
      <c r="J13" s="21">
        <f>IF(ISERROR(MATCH(H13,core_japan!M:M,0)),"",INDEX(core_japan!S:S,MATCH(H13,core_japan!M:M,0),1))</f>
        <v>0</v>
      </c>
      <c r="K13" s="2" t="str">
        <f>IF(LEN(J13)&gt;1,INDEX('JP PINT 1.0'!G:G,MATCH(J13,'JP PINT 1.0'!C:C,0),1),"")</f>
        <v/>
      </c>
      <c r="Q13" t="s">
        <v>36</v>
      </c>
      <c r="X13" s="2" t="str">
        <f t="shared" si="1"/>
        <v>CI_ Document_ Version. Issue. Date Time</v>
      </c>
      <c r="Y13" s="3" t="str">
        <f t="shared" si="2"/>
        <v>ram:IssueDateTime</v>
      </c>
      <c r="Z13" s="3" t="str">
        <f>Z$10&amp;"/"&amp;Y13</f>
        <v>rsm:CIExchangedDocumentContext/ram:BusinessProcessSpecifiedCIDocumentContextParameter/ram:SpecifiedCIDocumentVersion/ram:IssueDateTime</v>
      </c>
      <c r="AA13" s="4" t="s">
        <v>7</v>
      </c>
      <c r="AB13" s="2" t="s">
        <v>64</v>
      </c>
      <c r="AC13" s="2" t="s">
        <v>65</v>
      </c>
      <c r="AD13" s="2" t="s">
        <v>15</v>
      </c>
      <c r="AE13" s="2" t="s">
        <v>15</v>
      </c>
      <c r="AF13" s="2" t="s">
        <v>15</v>
      </c>
      <c r="AG13" s="2" t="s">
        <v>10</v>
      </c>
    </row>
    <row r="14" spans="1:33" ht="14.25" customHeight="1">
      <c r="A14" s="2">
        <v>13</v>
      </c>
      <c r="B14" s="2" t="s">
        <v>78</v>
      </c>
      <c r="D14" s="2" t="s">
        <v>496</v>
      </c>
      <c r="E14" s="2" t="s">
        <v>20</v>
      </c>
      <c r="F14" s="4" t="s">
        <v>17</v>
      </c>
      <c r="G14" s="2">
        <f t="shared" si="0"/>
        <v>2</v>
      </c>
      <c r="H14" s="2" t="s">
        <v>497</v>
      </c>
      <c r="I14" s="2" t="s">
        <v>498</v>
      </c>
      <c r="J14" s="21">
        <f>IF(ISERROR(MATCH(H14,core_japan!M:M,0)),"",INDEX(core_japan!S:S,MATCH(H14,core_japan!M:M,0),1))</f>
        <v>0</v>
      </c>
      <c r="K14" s="2" t="str">
        <f>IF(LEN(J14)&gt;1,INDEX('JP PINT 1.0'!G:G,MATCH(J14,'JP PINT 1.0'!C:C,0),1),"")</f>
        <v/>
      </c>
      <c r="M14" t="s">
        <v>1164</v>
      </c>
      <c r="X14" s="3" t="str">
        <f t="shared" si="1"/>
        <v>CI_ Exchanged Document_ Context. Scenario_ Specified. CI_ Document Context_ Parameter</v>
      </c>
      <c r="Y14" s="3" t="str">
        <f t="shared" si="2"/>
        <v>ram:ScenarioSpecifiedCIDocumentContextParameter</v>
      </c>
      <c r="Z14" s="3" t="str">
        <f>Z$3&amp;"/"&amp;Y14</f>
        <v>rsm:CIExchangedDocumentContext/ram:ScenarioSpecifiedCIDocumentContextParameter</v>
      </c>
      <c r="AA14" s="4" t="s">
        <v>7</v>
      </c>
      <c r="AB14" s="2" t="s">
        <v>8</v>
      </c>
      <c r="AC14" s="2" t="s">
        <v>8</v>
      </c>
      <c r="AD14" s="2" t="s">
        <v>8</v>
      </c>
      <c r="AE14" s="2" t="s">
        <v>8</v>
      </c>
      <c r="AF14" s="2" t="s">
        <v>27</v>
      </c>
      <c r="AG14" s="2" t="s">
        <v>10</v>
      </c>
    </row>
    <row r="15" spans="1:33" ht="14.25" customHeight="1">
      <c r="A15" s="2">
        <v>14</v>
      </c>
      <c r="B15" s="2" t="s">
        <v>78</v>
      </c>
      <c r="C15" s="2" t="s">
        <v>1623</v>
      </c>
      <c r="D15" s="2" t="s">
        <v>37</v>
      </c>
      <c r="E15" s="2" t="s">
        <v>23</v>
      </c>
      <c r="F15" s="4" t="s">
        <v>74</v>
      </c>
      <c r="G15" s="2">
        <f t="shared" si="0"/>
        <v>3</v>
      </c>
      <c r="H15" s="2" t="s">
        <v>499</v>
      </c>
      <c r="I15" s="2" t="s">
        <v>500</v>
      </c>
      <c r="J15" s="21" t="str">
        <f>IF(ISERROR(MATCH(H15,core_japan!M:M,0)),"",INDEX(core_japan!S:S,MATCH(H15,core_japan!M:M,0),1))</f>
        <v/>
      </c>
      <c r="K15" s="2" t="str">
        <f>IF(LEN(J15)&gt;1,INDEX('JP PINT 1.0'!G:G,MATCH(J15,'JP PINT 1.0'!C:C,0),1),"")</f>
        <v/>
      </c>
      <c r="N15" t="s">
        <v>24</v>
      </c>
      <c r="X15" s="3" t="str">
        <f t="shared" si="1"/>
        <v>CI_ Document Context_ Parameter. Details</v>
      </c>
      <c r="Y15" s="3" t="str">
        <f t="shared" si="2"/>
        <v>ram:CIDocumentContextParameterType</v>
      </c>
      <c r="AA15" s="4" t="s">
        <v>7</v>
      </c>
      <c r="AB15" s="2" t="s">
        <v>8</v>
      </c>
      <c r="AC15" s="2" t="s">
        <v>8</v>
      </c>
      <c r="AD15" s="2" t="s">
        <v>8</v>
      </c>
      <c r="AE15" s="2" t="s">
        <v>8</v>
      </c>
      <c r="AF15" s="2" t="s">
        <v>27</v>
      </c>
      <c r="AG15" s="2" t="s">
        <v>10</v>
      </c>
    </row>
    <row r="16" spans="1:33" ht="14.25" customHeight="1">
      <c r="A16" s="2">
        <v>15</v>
      </c>
      <c r="B16" s="2" t="s">
        <v>78</v>
      </c>
      <c r="C16" s="2" t="s">
        <v>1623</v>
      </c>
      <c r="D16" s="2" t="s">
        <v>38</v>
      </c>
      <c r="E16" s="2" t="s">
        <v>12</v>
      </c>
      <c r="F16" s="4" t="s">
        <v>17</v>
      </c>
      <c r="G16" s="2">
        <f t="shared" si="0"/>
        <v>4</v>
      </c>
      <c r="H16" s="2" t="s">
        <v>501</v>
      </c>
      <c r="I16" s="2" t="s">
        <v>502</v>
      </c>
      <c r="J16" s="21">
        <f>IF(ISERROR(MATCH(H16,core_japan!M:M,0)),"",INDEX(core_japan!S:S,MATCH(H16,core_japan!M:M,0),1))</f>
        <v>0</v>
      </c>
      <c r="K16" s="2" t="str">
        <f>IF(LEN(J16)&gt;1,INDEX('JP PINT 1.0'!G:G,MATCH(J16,'JP PINT 1.0'!C:C,0),1),"")</f>
        <v/>
      </c>
      <c r="O16" t="s">
        <v>39</v>
      </c>
      <c r="X16" s="3" t="str">
        <f t="shared" si="1"/>
        <v>CI_ Document Context_ Parameter. Identification. Identifier</v>
      </c>
      <c r="Y16" s="3" t="str">
        <f t="shared" si="2"/>
        <v>ram:ID</v>
      </c>
      <c r="Z16" s="3" t="str">
        <f>Z14&amp;"/"&amp;Y16</f>
        <v>rsm:CIExchangedDocumentContext/ram:ScenarioSpecifiedCIDocumentContextParameter/ram:ID</v>
      </c>
      <c r="AA16" s="4" t="s">
        <v>7</v>
      </c>
      <c r="AB16" s="2" t="s">
        <v>8</v>
      </c>
      <c r="AC16" s="2" t="s">
        <v>9</v>
      </c>
      <c r="AD16" s="2" t="s">
        <v>15</v>
      </c>
      <c r="AE16" s="2" t="s">
        <v>15</v>
      </c>
      <c r="AF16" s="2" t="s">
        <v>15</v>
      </c>
      <c r="AG16" s="2" t="s">
        <v>10</v>
      </c>
    </row>
    <row r="17" spans="1:33" ht="14.25" customHeight="1">
      <c r="A17" s="2">
        <v>16</v>
      </c>
      <c r="B17" s="2" t="s">
        <v>78</v>
      </c>
      <c r="C17" s="2" t="s">
        <v>1623</v>
      </c>
      <c r="D17" s="2" t="s">
        <v>26</v>
      </c>
      <c r="E17" s="2" t="s">
        <v>12</v>
      </c>
      <c r="F17" s="4" t="s">
        <v>17</v>
      </c>
      <c r="G17" s="2">
        <f t="shared" si="0"/>
        <v>4</v>
      </c>
      <c r="H17" s="2" t="s">
        <v>503</v>
      </c>
      <c r="I17" s="2" t="s">
        <v>504</v>
      </c>
      <c r="J17" s="21">
        <f>IF(ISERROR(MATCH(H17,core_japan!M:M,0)),"",INDEX(core_japan!S:S,MATCH(H17,core_japan!M:M,0),1))</f>
        <v>0</v>
      </c>
      <c r="K17" s="2" t="str">
        <f>IF(LEN(J17)&gt;1,INDEX('JP PINT 1.0'!G:G,MATCH(J17,'JP PINT 1.0'!C:C,0),1),"")</f>
        <v/>
      </c>
      <c r="O17" t="s">
        <v>40</v>
      </c>
      <c r="X17" s="3" t="str">
        <f t="shared" si="1"/>
        <v>CI_ Document Context_ Parameter. Value. Text</v>
      </c>
      <c r="Y17" s="3" t="str">
        <f t="shared" si="2"/>
        <v>ram:Value</v>
      </c>
      <c r="Z17" s="3" t="str">
        <f>Z14&amp;"/"&amp;Y17</f>
        <v>rsm:CIExchangedDocumentContext/ram:ScenarioSpecifiedCIDocumentContextParameter/ram:Value</v>
      </c>
      <c r="AA17" s="4" t="s">
        <v>7</v>
      </c>
      <c r="AB17" s="2" t="s">
        <v>41</v>
      </c>
      <c r="AC17" s="2" t="s">
        <v>42</v>
      </c>
      <c r="AD17" s="2" t="s">
        <v>15</v>
      </c>
      <c r="AE17" s="2" t="s">
        <v>15</v>
      </c>
      <c r="AF17" s="2" t="s">
        <v>15</v>
      </c>
      <c r="AG17" s="2" t="s">
        <v>10</v>
      </c>
    </row>
    <row r="18" spans="1:33" ht="14.25" customHeight="1">
      <c r="A18" s="2">
        <v>17</v>
      </c>
      <c r="B18" s="2" t="s">
        <v>78</v>
      </c>
      <c r="D18" s="2" t="s">
        <v>43</v>
      </c>
      <c r="E18" s="2" t="s">
        <v>20</v>
      </c>
      <c r="F18" s="4" t="s">
        <v>17</v>
      </c>
      <c r="G18" s="2">
        <f t="shared" si="0"/>
        <v>2</v>
      </c>
      <c r="H18" s="2" t="s">
        <v>45</v>
      </c>
      <c r="I18" s="2" t="s">
        <v>505</v>
      </c>
      <c r="J18" s="21">
        <f>IF(ISERROR(MATCH(H18,core_japan!M:M,0)),"",INDEX(core_japan!S:S,MATCH(H18,core_japan!M:M,0),1))</f>
        <v>0</v>
      </c>
      <c r="K18" s="2" t="str">
        <f>IF(LEN(J18)&gt;1,INDEX('JP PINT 1.0'!G:G,MATCH(J18,'JP PINT 1.0'!C:C,0),1),"")</f>
        <v/>
      </c>
      <c r="M18" t="s">
        <v>44</v>
      </c>
      <c r="X18" s="3" t="str">
        <f t="shared" si="1"/>
        <v>CI_ Exchanged Document_ Context. Application_ Specified. CI_ Document Context_ Parameter</v>
      </c>
      <c r="Y18" s="3" t="str">
        <f t="shared" si="2"/>
        <v>ram:ApplicationSpecifiedCIDocumentContextParameter</v>
      </c>
      <c r="Z18" s="3" t="str">
        <f>Z$3&amp;"/"&amp;Y18</f>
        <v>rsm:CIExchangedDocumentContext/ram:ApplicationSpecifiedCIDocumentContextParameter</v>
      </c>
      <c r="AA18" s="4" t="s">
        <v>7</v>
      </c>
      <c r="AB18" s="2" t="s">
        <v>8</v>
      </c>
      <c r="AC18" s="2" t="s">
        <v>8</v>
      </c>
      <c r="AD18" s="2" t="s">
        <v>8</v>
      </c>
      <c r="AE18" s="2" t="s">
        <v>8</v>
      </c>
      <c r="AF18" s="2" t="s">
        <v>27</v>
      </c>
      <c r="AG18" s="2" t="s">
        <v>10</v>
      </c>
    </row>
    <row r="19" spans="1:33" ht="14.25" customHeight="1">
      <c r="A19" s="2">
        <v>18</v>
      </c>
      <c r="B19" s="2" t="s">
        <v>78</v>
      </c>
      <c r="C19" s="2" t="s">
        <v>1623</v>
      </c>
      <c r="D19" s="2" t="s">
        <v>37</v>
      </c>
      <c r="E19" s="2" t="s">
        <v>23</v>
      </c>
      <c r="F19" s="4" t="s">
        <v>74</v>
      </c>
      <c r="G19" s="2">
        <f t="shared" si="0"/>
        <v>3</v>
      </c>
      <c r="H19" s="2" t="s">
        <v>506</v>
      </c>
      <c r="I19" s="2" t="s">
        <v>507</v>
      </c>
      <c r="J19" s="21" t="str">
        <f>IF(ISERROR(MATCH(H19,core_japan!M:M,0)),"",INDEX(core_japan!S:S,MATCH(H19,core_japan!M:M,0),1))</f>
        <v/>
      </c>
      <c r="K19" s="2" t="str">
        <f>IF(LEN(J19)&gt;1,INDEX('JP PINT 1.0'!G:G,MATCH(J19,'JP PINT 1.0'!C:C,0),1),"")</f>
        <v/>
      </c>
      <c r="N19" t="s">
        <v>24</v>
      </c>
      <c r="X19" s="3" t="str">
        <f t="shared" si="1"/>
        <v>CI_ Document Context_ Parameter. Details</v>
      </c>
      <c r="Y19" s="3" t="str">
        <f t="shared" si="2"/>
        <v>ram:CIDocumentContextParameterType</v>
      </c>
      <c r="AA19" s="4" t="s">
        <v>7</v>
      </c>
      <c r="AB19" s="2" t="s">
        <v>8</v>
      </c>
      <c r="AC19" s="2" t="s">
        <v>8</v>
      </c>
      <c r="AD19" s="2" t="s">
        <v>8</v>
      </c>
      <c r="AE19" s="2" t="s">
        <v>8</v>
      </c>
      <c r="AF19" s="2" t="s">
        <v>27</v>
      </c>
      <c r="AG19" s="2" t="s">
        <v>10</v>
      </c>
    </row>
    <row r="20" spans="1:33" ht="14.25" customHeight="1">
      <c r="A20" s="2">
        <v>19</v>
      </c>
      <c r="B20" s="2" t="s">
        <v>78</v>
      </c>
      <c r="C20" s="2" t="s">
        <v>1623</v>
      </c>
      <c r="D20" s="2" t="s">
        <v>38</v>
      </c>
      <c r="E20" s="2" t="s">
        <v>12</v>
      </c>
      <c r="F20" s="4" t="s">
        <v>17</v>
      </c>
      <c r="G20" s="2">
        <f t="shared" si="0"/>
        <v>4</v>
      </c>
      <c r="H20" s="2" t="s">
        <v>508</v>
      </c>
      <c r="I20" s="2" t="s">
        <v>509</v>
      </c>
      <c r="J20" s="21">
        <f>IF(ISERROR(MATCH(H20,core_japan!M:M,0)),"",INDEX(core_japan!S:S,MATCH(H20,core_japan!M:M,0),1))</f>
        <v>0</v>
      </c>
      <c r="K20" s="2" t="str">
        <f>IF(LEN(J20)&gt;1,INDEX('JP PINT 1.0'!G:G,MATCH(J20,'JP PINT 1.0'!C:C,0),1),"")</f>
        <v/>
      </c>
      <c r="O20" t="s">
        <v>39</v>
      </c>
      <c r="X20" s="3" t="str">
        <f t="shared" si="1"/>
        <v>CI_ Document Context_ Parameter. Identification. Identifier</v>
      </c>
      <c r="Y20" s="3" t="str">
        <f t="shared" si="2"/>
        <v>ram:ID</v>
      </c>
      <c r="Z20" s="3" t="str">
        <f>Z18&amp;"/"&amp;Y20</f>
        <v>rsm:CIExchangedDocumentContext/ram:ApplicationSpecifiedCIDocumentContextParameter/ram:ID</v>
      </c>
      <c r="AA20" s="4" t="s">
        <v>7</v>
      </c>
      <c r="AB20" s="2" t="s">
        <v>8</v>
      </c>
      <c r="AC20" s="2" t="s">
        <v>9</v>
      </c>
      <c r="AD20" s="2" t="s">
        <v>15</v>
      </c>
      <c r="AE20" s="2" t="s">
        <v>15</v>
      </c>
      <c r="AF20" s="2" t="s">
        <v>15</v>
      </c>
      <c r="AG20" s="2" t="s">
        <v>10</v>
      </c>
    </row>
    <row r="21" spans="1:33" ht="14.25" customHeight="1">
      <c r="A21" s="2">
        <v>20</v>
      </c>
      <c r="B21" s="2" t="s">
        <v>78</v>
      </c>
      <c r="C21" s="2" t="s">
        <v>1623</v>
      </c>
      <c r="D21" s="2" t="s">
        <v>26</v>
      </c>
      <c r="E21" s="2" t="s">
        <v>12</v>
      </c>
      <c r="F21" s="4" t="s">
        <v>17</v>
      </c>
      <c r="G21" s="2">
        <f t="shared" si="0"/>
        <v>4</v>
      </c>
      <c r="H21" s="2" t="s">
        <v>510</v>
      </c>
      <c r="I21" s="2" t="s">
        <v>511</v>
      </c>
      <c r="J21" s="21">
        <f>IF(ISERROR(MATCH(H21,core_japan!M:M,0)),"",INDEX(core_japan!S:S,MATCH(H21,core_japan!M:M,0),1))</f>
        <v>0</v>
      </c>
      <c r="K21" s="2" t="str">
        <f>IF(LEN(J21)&gt;1,INDEX('JP PINT 1.0'!G:G,MATCH(J21,'JP PINT 1.0'!C:C,0),1),"")</f>
        <v/>
      </c>
      <c r="O21" t="s">
        <v>40</v>
      </c>
      <c r="X21" s="3" t="str">
        <f t="shared" si="1"/>
        <v>CI_ Document Context_ Parameter. Value. Text</v>
      </c>
      <c r="Y21" s="3" t="str">
        <f t="shared" si="2"/>
        <v>ram:Value</v>
      </c>
      <c r="Z21" s="3" t="str">
        <f>Z18&amp;"/"&amp;Y21</f>
        <v>rsm:CIExchangedDocumentContext/ram:ApplicationSpecifiedCIDocumentContextParameter/ram:Value</v>
      </c>
      <c r="AA21" s="4" t="s">
        <v>7</v>
      </c>
      <c r="AB21" s="2" t="s">
        <v>41</v>
      </c>
      <c r="AC21" s="2" t="s">
        <v>42</v>
      </c>
      <c r="AD21" s="2" t="s">
        <v>15</v>
      </c>
      <c r="AE21" s="2" t="s">
        <v>15</v>
      </c>
      <c r="AF21" s="2" t="s">
        <v>15</v>
      </c>
      <c r="AG21" s="2" t="s">
        <v>10</v>
      </c>
    </row>
    <row r="22" spans="1:33" ht="14.25" customHeight="1">
      <c r="A22" s="2">
        <v>21</v>
      </c>
      <c r="B22" s="2" t="s">
        <v>78</v>
      </c>
      <c r="D22" s="2" t="s">
        <v>46</v>
      </c>
      <c r="E22" s="2" t="s">
        <v>20</v>
      </c>
      <c r="F22" s="4" t="s">
        <v>22</v>
      </c>
      <c r="G22" s="2">
        <f t="shared" si="0"/>
        <v>2</v>
      </c>
      <c r="H22" s="2" t="s">
        <v>512</v>
      </c>
      <c r="I22" s="2" t="s">
        <v>513</v>
      </c>
      <c r="J22" s="21">
        <f>IF(ISERROR(MATCH(H22,core_japan!M:M,0)),"",INDEX(core_japan!S:S,MATCH(H22,core_japan!M:M,0),1))</f>
        <v>0</v>
      </c>
      <c r="K22" s="2" t="str">
        <f>IF(LEN(J22)&gt;1,INDEX('JP PINT 1.0'!G:G,MATCH(J22,'JP PINT 1.0'!C:C,0),1),"")</f>
        <v/>
      </c>
      <c r="M22" t="s">
        <v>47</v>
      </c>
      <c r="X22" s="3" t="str">
        <f t="shared" si="1"/>
        <v>CI_ Exchanged Document_ Context. Subset_ Specified. CI_ Document Context_ Parameter</v>
      </c>
      <c r="Y22" s="3" t="str">
        <f t="shared" si="2"/>
        <v>ram:SubsetSpecifiedCIDocumentContextParameter</v>
      </c>
      <c r="Z22" s="3" t="str">
        <f>Z$3&amp;"/"&amp;Y22</f>
        <v>rsm:CIExchangedDocumentContext/ram:SubsetSpecifiedCIDocumentContextParameter</v>
      </c>
      <c r="AA22" s="4" t="s">
        <v>7</v>
      </c>
      <c r="AB22" s="2" t="s">
        <v>8</v>
      </c>
      <c r="AC22" s="2" t="s">
        <v>8</v>
      </c>
      <c r="AD22" s="2" t="s">
        <v>8</v>
      </c>
      <c r="AE22" s="2" t="s">
        <v>8</v>
      </c>
      <c r="AF22" s="2" t="s">
        <v>27</v>
      </c>
      <c r="AG22" s="2" t="s">
        <v>10</v>
      </c>
    </row>
    <row r="23" spans="1:33" ht="14.25" customHeight="1">
      <c r="A23" s="2">
        <v>22</v>
      </c>
      <c r="B23" s="2" t="s">
        <v>78</v>
      </c>
      <c r="C23" s="2" t="s">
        <v>1623</v>
      </c>
      <c r="D23" s="2" t="s">
        <v>37</v>
      </c>
      <c r="E23" s="2" t="s">
        <v>23</v>
      </c>
      <c r="F23" s="4" t="s">
        <v>74</v>
      </c>
      <c r="G23" s="2">
        <f t="shared" si="0"/>
        <v>3</v>
      </c>
      <c r="H23" s="2" t="s">
        <v>514</v>
      </c>
      <c r="I23" s="2" t="s">
        <v>515</v>
      </c>
      <c r="J23" s="21" t="str">
        <f>IF(ISERROR(MATCH(H23,core_japan!M:M,0)),"",INDEX(core_japan!S:S,MATCH(H23,core_japan!M:M,0),1))</f>
        <v/>
      </c>
      <c r="K23" s="2" t="str">
        <f>IF(LEN(J23)&gt;1,INDEX('JP PINT 1.0'!G:G,MATCH(J23,'JP PINT 1.0'!C:C,0),1),"")</f>
        <v/>
      </c>
      <c r="N23" t="s">
        <v>24</v>
      </c>
      <c r="X23" s="3" t="str">
        <f t="shared" si="1"/>
        <v>CI_ Document Context_ Parameter. Details</v>
      </c>
      <c r="Y23" s="3" t="str">
        <f t="shared" si="2"/>
        <v>ram:CIDocumentContextParameterType</v>
      </c>
      <c r="AA23" s="4" t="s">
        <v>7</v>
      </c>
      <c r="AB23" s="2" t="s">
        <v>8</v>
      </c>
      <c r="AC23" s="2" t="s">
        <v>8</v>
      </c>
      <c r="AD23" s="2" t="s">
        <v>8</v>
      </c>
      <c r="AE23" s="2" t="s">
        <v>8</v>
      </c>
      <c r="AF23" s="2" t="s">
        <v>27</v>
      </c>
      <c r="AG23" s="2" t="s">
        <v>10</v>
      </c>
    </row>
    <row r="24" spans="1:33" ht="14.25" customHeight="1">
      <c r="A24" s="2">
        <v>23</v>
      </c>
      <c r="B24" s="2" t="s">
        <v>78</v>
      </c>
      <c r="C24" s="2" t="s">
        <v>1623</v>
      </c>
      <c r="D24" s="2" t="s">
        <v>38</v>
      </c>
      <c r="E24" s="2" t="s">
        <v>12</v>
      </c>
      <c r="F24" s="4" t="s">
        <v>22</v>
      </c>
      <c r="G24" s="2">
        <f t="shared" si="0"/>
        <v>4</v>
      </c>
      <c r="H24" s="2" t="s">
        <v>516</v>
      </c>
      <c r="I24" s="2" t="s">
        <v>517</v>
      </c>
      <c r="J24" s="21" t="str">
        <f>IF(ISERROR(MATCH(H24,core_japan!M:M,0)),"",INDEX(core_japan!S:S,MATCH(H24,core_japan!M:M,0),1))</f>
        <v>IBT-024</v>
      </c>
      <c r="K24" s="2" t="str">
        <f>IF(LEN(J24)&gt;1,INDEX('JP PINT 1.0'!G:G,MATCH(J24,'JP PINT 1.0'!C:C,0),1),"")</f>
        <v>仕様ID</v>
      </c>
      <c r="O24" t="s">
        <v>39</v>
      </c>
      <c r="X24" s="3" t="str">
        <f t="shared" si="1"/>
        <v>CI_ Document Context_ Parameter. Identification. Identifier</v>
      </c>
      <c r="Y24" s="3" t="str">
        <f t="shared" si="2"/>
        <v>ram:ID</v>
      </c>
      <c r="Z24" s="3" t="str">
        <f>Z22&amp;"/"&amp;Y24</f>
        <v>rsm:CIExchangedDocumentContext/ram:SubsetSpecifiedCIDocumentContextParameter/ram:ID</v>
      </c>
      <c r="AA24" s="4" t="s">
        <v>7</v>
      </c>
      <c r="AB24" s="2" t="s">
        <v>34</v>
      </c>
      <c r="AC24" s="2" t="s">
        <v>35</v>
      </c>
      <c r="AD24" s="2" t="s">
        <v>15</v>
      </c>
      <c r="AE24" s="2" t="s">
        <v>15</v>
      </c>
      <c r="AF24" s="2" t="s">
        <v>15</v>
      </c>
      <c r="AG24" s="2" t="s">
        <v>518</v>
      </c>
    </row>
    <row r="25" spans="1:33" ht="14.25" customHeight="1">
      <c r="A25" s="2">
        <v>24</v>
      </c>
      <c r="B25" s="2" t="s">
        <v>78</v>
      </c>
      <c r="C25" s="2" t="s">
        <v>1623</v>
      </c>
      <c r="D25" s="2" t="s">
        <v>26</v>
      </c>
      <c r="E25" s="2" t="s">
        <v>12</v>
      </c>
      <c r="F25" s="4" t="s">
        <v>17</v>
      </c>
      <c r="G25" s="2">
        <f t="shared" si="0"/>
        <v>4</v>
      </c>
      <c r="H25" s="2" t="s">
        <v>519</v>
      </c>
      <c r="I25" s="2" t="s">
        <v>520</v>
      </c>
      <c r="J25" s="21">
        <f>IF(ISERROR(MATCH(H25,core_japan!M:M,0)),"",INDEX(core_japan!S:S,MATCH(H25,core_japan!M:M,0),1))</f>
        <v>0</v>
      </c>
      <c r="K25" s="2" t="str">
        <f>IF(LEN(J25)&gt;1,INDEX('JP PINT 1.0'!G:G,MATCH(J25,'JP PINT 1.0'!C:C,0),1),"")</f>
        <v/>
      </c>
      <c r="O25" t="s">
        <v>40</v>
      </c>
      <c r="X25" s="3" t="str">
        <f t="shared" si="1"/>
        <v>CI_ Document Context_ Parameter. Value. Text</v>
      </c>
      <c r="Y25" s="3" t="str">
        <f t="shared" si="2"/>
        <v>ram:Value</v>
      </c>
      <c r="Z25" s="3" t="str">
        <f>Z22&amp;"/"&amp;Y25</f>
        <v>rsm:CIExchangedDocumentContext/ram:SubsetSpecifiedCIDocumentContextParameter/ram:Value</v>
      </c>
      <c r="AA25" s="4" t="s">
        <v>7</v>
      </c>
      <c r="AB25" s="2" t="s">
        <v>41</v>
      </c>
      <c r="AC25" s="2" t="s">
        <v>42</v>
      </c>
      <c r="AD25" s="2" t="s">
        <v>15</v>
      </c>
      <c r="AE25" s="2" t="s">
        <v>15</v>
      </c>
      <c r="AF25" s="2" t="s">
        <v>15</v>
      </c>
      <c r="AG25" s="2" t="s">
        <v>10</v>
      </c>
    </row>
    <row r="26" spans="1:33" ht="14.25" customHeight="1">
      <c r="A26" s="2">
        <v>25</v>
      </c>
      <c r="B26" s="2" t="s">
        <v>78</v>
      </c>
      <c r="D26" s="2" t="s">
        <v>28</v>
      </c>
      <c r="E26" s="2" t="s">
        <v>20</v>
      </c>
      <c r="F26" s="4" t="s">
        <v>22</v>
      </c>
      <c r="G26" s="2">
        <f t="shared" si="0"/>
        <v>4</v>
      </c>
      <c r="H26" s="2" t="s">
        <v>521</v>
      </c>
      <c r="I26" s="2" t="s">
        <v>522</v>
      </c>
      <c r="J26" s="21">
        <f>IF(ISERROR(MATCH(H26,core_japan!M:M,0)),"",INDEX(core_japan!S:S,MATCH(H26,core_japan!M:M,0),1))</f>
        <v>0</v>
      </c>
      <c r="K26" s="2" t="str">
        <f>IF(LEN(J26)&gt;1,INDEX('JP PINT 1.0'!G:G,MATCH(J26,'JP PINT 1.0'!C:C,0),1),"")</f>
        <v/>
      </c>
      <c r="O26" t="s">
        <v>29</v>
      </c>
      <c r="X26" s="3" t="str">
        <f t="shared" si="1"/>
        <v>CI_ Document Context_ Parameter. Specified. CI_ Document_ Version</v>
      </c>
      <c r="Y26" s="3" t="str">
        <f t="shared" si="2"/>
        <v>ram:SpecifiedCIDocumentVersion</v>
      </c>
      <c r="Z26" s="3" t="str">
        <f>Z22&amp;"/"&amp;Y26</f>
        <v>rsm:CIExchangedDocumentContext/ram:SubsetSpecifiedCIDocumentContextParameter/ram:SpecifiedCIDocumentVersion</v>
      </c>
      <c r="AA26" s="4" t="s">
        <v>7</v>
      </c>
      <c r="AB26" s="2" t="s">
        <v>8</v>
      </c>
      <c r="AC26" s="2" t="s">
        <v>8</v>
      </c>
      <c r="AD26" s="2" t="s">
        <v>8</v>
      </c>
      <c r="AE26" s="2" t="s">
        <v>8</v>
      </c>
      <c r="AF26" s="2" t="s">
        <v>27</v>
      </c>
      <c r="AG26" s="2" t="s">
        <v>10</v>
      </c>
    </row>
    <row r="27" spans="1:33" ht="14.25" customHeight="1">
      <c r="A27" s="2">
        <v>26</v>
      </c>
      <c r="B27" s="2" t="s">
        <v>78</v>
      </c>
      <c r="D27" s="2" t="s">
        <v>30</v>
      </c>
      <c r="E27" s="2" t="s">
        <v>23</v>
      </c>
      <c r="F27" s="4" t="s">
        <v>491</v>
      </c>
      <c r="G27" s="2">
        <f t="shared" si="0"/>
        <v>5</v>
      </c>
      <c r="H27" s="2" t="s">
        <v>489</v>
      </c>
      <c r="I27" s="2" t="s">
        <v>490</v>
      </c>
      <c r="J27" s="21" t="str">
        <f>IF(ISERROR(MATCH(H27,core_japan!M:M,0)),"",INDEX(core_japan!S:S,MATCH(H27,core_japan!M:M,0),1))</f>
        <v/>
      </c>
      <c r="K27" s="2" t="str">
        <f>IF(LEN(J27)&gt;1,INDEX('JP PINT 1.0'!G:G,MATCH(J27,'JP PINT 1.0'!C:C,0),1),"")</f>
        <v/>
      </c>
      <c r="P27" t="s">
        <v>31</v>
      </c>
      <c r="X27" s="2" t="str">
        <f t="shared" si="1"/>
        <v>CI_ Document_ Version. Details</v>
      </c>
      <c r="Y27" s="3" t="str">
        <f t="shared" si="2"/>
        <v>ram:CIDocumentVersionType</v>
      </c>
      <c r="AA27" s="4" t="s">
        <v>7</v>
      </c>
      <c r="AB27" s="2" t="s">
        <v>8</v>
      </c>
      <c r="AC27" s="2" t="s">
        <v>8</v>
      </c>
      <c r="AD27" s="2" t="s">
        <v>8</v>
      </c>
      <c r="AE27" s="2" t="s">
        <v>8</v>
      </c>
      <c r="AF27" s="2" t="s">
        <v>27</v>
      </c>
      <c r="AG27" s="2" t="s">
        <v>10</v>
      </c>
    </row>
    <row r="28" spans="1:33" ht="14.25" customHeight="1">
      <c r="A28" s="2">
        <v>27</v>
      </c>
      <c r="B28" s="2" t="s">
        <v>78</v>
      </c>
      <c r="C28" s="2" t="s">
        <v>1623</v>
      </c>
      <c r="D28" s="2" t="s">
        <v>32</v>
      </c>
      <c r="E28" s="2" t="s">
        <v>12</v>
      </c>
      <c r="F28" s="4" t="s">
        <v>22</v>
      </c>
      <c r="G28" s="2">
        <f t="shared" si="0"/>
        <v>6</v>
      </c>
      <c r="H28" s="2" t="s">
        <v>492</v>
      </c>
      <c r="I28" s="2" t="s">
        <v>523</v>
      </c>
      <c r="J28" s="21">
        <f>IF(ISERROR(MATCH(H28,core_japan!M:M,0)),"",INDEX(core_japan!S:S,MATCH(H28,core_japan!M:M,0),1))</f>
        <v>0</v>
      </c>
      <c r="K28" s="2" t="str">
        <f>IF(LEN(J28)&gt;1,INDEX('JP PINT 1.0'!G:G,MATCH(J28,'JP PINT 1.0'!C:C,0),1),"")</f>
        <v/>
      </c>
      <c r="Q28" t="s">
        <v>33</v>
      </c>
      <c r="X28" s="2" t="str">
        <f t="shared" si="1"/>
        <v>CI_ Document_ Version. Identification. Identifier</v>
      </c>
      <c r="Y28" s="3" t="str">
        <f t="shared" si="2"/>
        <v>ram:ID</v>
      </c>
      <c r="Z28" s="3" t="str">
        <f>Z$26&amp;"/"&amp;Y28</f>
        <v>rsm:CIExchangedDocumentContext/ram:SubsetSpecifiedCIDocumentContextParameter/ram:SpecifiedCIDocumentVersion/ram:ID</v>
      </c>
      <c r="AA28" s="4" t="s">
        <v>7</v>
      </c>
      <c r="AB28" s="2" t="s">
        <v>8</v>
      </c>
      <c r="AC28" s="2" t="s">
        <v>9</v>
      </c>
      <c r="AD28" s="2" t="s">
        <v>15</v>
      </c>
      <c r="AE28" s="2" t="s">
        <v>15</v>
      </c>
      <c r="AF28" s="2" t="s">
        <v>15</v>
      </c>
      <c r="AG28" s="2" t="s">
        <v>10</v>
      </c>
    </row>
    <row r="29" spans="1:33" ht="14.25" customHeight="1">
      <c r="A29" s="2">
        <v>28</v>
      </c>
      <c r="B29" s="2" t="s">
        <v>78</v>
      </c>
      <c r="C29" s="2" t="s">
        <v>1623</v>
      </c>
      <c r="D29" s="2" t="s">
        <v>48</v>
      </c>
      <c r="E29" s="2" t="s">
        <v>12</v>
      </c>
      <c r="F29" s="4" t="s">
        <v>22</v>
      </c>
      <c r="G29" s="2">
        <f t="shared" si="0"/>
        <v>6</v>
      </c>
      <c r="H29" s="2" t="s">
        <v>494</v>
      </c>
      <c r="I29" s="2" t="s">
        <v>524</v>
      </c>
      <c r="J29" s="21">
        <f>IF(ISERROR(MATCH(H29,core_japan!M:M,0)),"",INDEX(core_japan!S:S,MATCH(H29,core_japan!M:M,0),1))</f>
        <v>0</v>
      </c>
      <c r="K29" s="2" t="str">
        <f>IF(LEN(J29)&gt;1,INDEX('JP PINT 1.0'!G:G,MATCH(J29,'JP PINT 1.0'!C:C,0),1),"")</f>
        <v/>
      </c>
      <c r="Q29" t="s">
        <v>36</v>
      </c>
      <c r="X29" s="2" t="str">
        <f t="shared" si="1"/>
        <v>CI_ Document_ Version. Issue. Date Time</v>
      </c>
      <c r="Y29" s="3" t="str">
        <f t="shared" si="2"/>
        <v>ram:IssueDateTime</v>
      </c>
      <c r="Z29" s="3" t="str">
        <f>Z$26&amp;"/"&amp;Y29</f>
        <v>rsm:CIExchangedDocumentContext/ram:SubsetSpecifiedCIDocumentContextParameter/ram:SpecifiedCIDocumentVersion/ram:IssueDateTime</v>
      </c>
      <c r="AA29" s="4" t="s">
        <v>7</v>
      </c>
      <c r="AB29" s="2" t="s">
        <v>64</v>
      </c>
      <c r="AC29" s="2" t="s">
        <v>65</v>
      </c>
      <c r="AD29" s="2" t="s">
        <v>15</v>
      </c>
      <c r="AE29" s="2" t="s">
        <v>15</v>
      </c>
      <c r="AF29" s="2" t="s">
        <v>15</v>
      </c>
      <c r="AG29" s="2" t="s">
        <v>10</v>
      </c>
    </row>
    <row r="30" spans="1:33" ht="14.25" customHeight="1">
      <c r="A30" s="2">
        <v>29</v>
      </c>
      <c r="B30" s="2" t="s">
        <v>78</v>
      </c>
      <c r="C30" s="2" t="s">
        <v>1623</v>
      </c>
      <c r="D30" s="2" t="s">
        <v>525</v>
      </c>
      <c r="E30" s="2" t="s">
        <v>49</v>
      </c>
      <c r="F30" s="4" t="s">
        <v>22</v>
      </c>
      <c r="G30" s="2">
        <f t="shared" si="0"/>
        <v>1</v>
      </c>
      <c r="H30" s="2" t="s">
        <v>526</v>
      </c>
      <c r="I30" s="2" t="s">
        <v>527</v>
      </c>
      <c r="J30" s="21">
        <f>IF(ISERROR(MATCH(H30,core_japan!M:M,0)),"",INDEX(core_japan!S:S,MATCH(H30,core_japan!M:M,0),1))</f>
        <v>0</v>
      </c>
      <c r="K30" s="2" t="str">
        <f>IF(LEN(J30)&gt;1,INDEX('JP PINT 1.0'!G:G,MATCH(J30,'JP PINT 1.0'!C:C,0),1),"")</f>
        <v/>
      </c>
      <c r="L30" t="s">
        <v>1165</v>
      </c>
      <c r="X30" s="3" t="str">
        <f t="shared" si="1"/>
        <v>CIIH_ Exchanged_ Document. Details</v>
      </c>
      <c r="Y30" s="3" t="str">
        <f t="shared" si="2"/>
        <v>rsm:CIIHExchangedDocument</v>
      </c>
      <c r="Z30" s="3" t="str">
        <f>Y30</f>
        <v>rsm:CIIHExchangedDocument</v>
      </c>
      <c r="AA30" s="4" t="s">
        <v>4</v>
      </c>
      <c r="AB30" s="2" t="s">
        <v>8</v>
      </c>
      <c r="AC30" s="2" t="s">
        <v>8</v>
      </c>
      <c r="AD30" s="2" t="s">
        <v>8</v>
      </c>
      <c r="AE30" s="2" t="s">
        <v>50</v>
      </c>
      <c r="AF30" s="2" t="s">
        <v>27</v>
      </c>
      <c r="AG30" s="2" t="s">
        <v>10</v>
      </c>
    </row>
    <row r="31" spans="1:33" ht="14.25" customHeight="1">
      <c r="A31" s="2">
        <v>30</v>
      </c>
      <c r="B31" s="2" t="s">
        <v>78</v>
      </c>
      <c r="C31" s="2" t="s">
        <v>1623</v>
      </c>
      <c r="D31" s="2" t="s">
        <v>51</v>
      </c>
      <c r="E31" s="2" t="s">
        <v>12</v>
      </c>
      <c r="F31" s="4" t="s">
        <v>22</v>
      </c>
      <c r="G31" s="2">
        <f t="shared" si="0"/>
        <v>2</v>
      </c>
      <c r="H31" s="2" t="s">
        <v>528</v>
      </c>
      <c r="I31" s="2" t="s">
        <v>529</v>
      </c>
      <c r="J31" s="21" t="str">
        <f>IF(ISERROR(MATCH(H31,core_japan!M:M,0)),"",INDEX(core_japan!S:S,MATCH(H31,core_japan!M:M,0),1))</f>
        <v>IBT-001</v>
      </c>
      <c r="K31" s="2" t="str">
        <f>IF(LEN(J31)&gt;1,INDEX('JP PINT 1.0'!G:G,MATCH(J31,'JP PINT 1.0'!C:C,0),1),"")</f>
        <v>請求書番号</v>
      </c>
      <c r="M31" t="s">
        <v>52</v>
      </c>
      <c r="X31" s="3" t="str">
        <f t="shared" si="1"/>
        <v>CIIH_ Exchanged_ Document. Identification. Identifier</v>
      </c>
      <c r="Y31" s="3" t="str">
        <f t="shared" si="2"/>
        <v>ram:ID</v>
      </c>
      <c r="Z31" s="3" t="str">
        <f>Z$30&amp;"/"&amp;Y31</f>
        <v>rsm:CIIHExchangedDocument/ram:ID</v>
      </c>
      <c r="AA31" s="4" t="s">
        <v>4</v>
      </c>
      <c r="AB31" s="2" t="s">
        <v>8</v>
      </c>
      <c r="AC31" s="2" t="s">
        <v>9</v>
      </c>
      <c r="AD31" s="2" t="s">
        <v>53</v>
      </c>
      <c r="AE31" s="2" t="s">
        <v>53</v>
      </c>
      <c r="AF31" s="2" t="s">
        <v>53</v>
      </c>
      <c r="AG31" s="2" t="s">
        <v>25</v>
      </c>
    </row>
    <row r="32" spans="1:33" ht="14.25" customHeight="1">
      <c r="A32" s="2">
        <v>31</v>
      </c>
      <c r="B32" s="2" t="s">
        <v>78</v>
      </c>
      <c r="C32" s="2" t="s">
        <v>1623</v>
      </c>
      <c r="D32" s="2" t="s">
        <v>54</v>
      </c>
      <c r="E32" s="2" t="s">
        <v>12</v>
      </c>
      <c r="F32" s="4" t="s">
        <v>17</v>
      </c>
      <c r="G32" s="2">
        <f t="shared" si="0"/>
        <v>2</v>
      </c>
      <c r="H32" s="2" t="s">
        <v>530</v>
      </c>
      <c r="I32" s="2" t="s">
        <v>531</v>
      </c>
      <c r="J32" s="21">
        <f>IF(ISERROR(MATCH(H32,core_japan!M:M,0)),"",INDEX(core_japan!S:S,MATCH(H32,core_japan!M:M,0),1))</f>
        <v>0</v>
      </c>
      <c r="K32" s="2" t="str">
        <f>IF(LEN(J32)&gt;1,INDEX('JP PINT 1.0'!G:G,MATCH(J32,'JP PINT 1.0'!C:C,0),1),"")</f>
        <v/>
      </c>
      <c r="M32" t="s">
        <v>55</v>
      </c>
      <c r="X32" s="3" t="str">
        <f t="shared" si="1"/>
        <v>CIIH_ Exchanged_ Document. Name. Text</v>
      </c>
      <c r="Y32" s="3" t="str">
        <f t="shared" si="2"/>
        <v>ram:Name</v>
      </c>
      <c r="Z32" s="3" t="str">
        <f t="shared" ref="Z32:Z38" si="3">Z$30&amp;"/"&amp;Y32</f>
        <v>rsm:CIIHExchangedDocument/ram:Name</v>
      </c>
      <c r="AA32" s="4" t="s">
        <v>4</v>
      </c>
      <c r="AB32" s="2" t="s">
        <v>41</v>
      </c>
      <c r="AC32" s="2" t="s">
        <v>42</v>
      </c>
      <c r="AD32" s="2" t="s">
        <v>56</v>
      </c>
      <c r="AE32" s="2" t="s">
        <v>56</v>
      </c>
      <c r="AF32" s="2" t="s">
        <v>56</v>
      </c>
      <c r="AG32" s="2" t="s">
        <v>8</v>
      </c>
    </row>
    <row r="33" spans="1:33" ht="14.25" customHeight="1">
      <c r="A33" s="2">
        <v>32</v>
      </c>
      <c r="B33" s="2" t="s">
        <v>78</v>
      </c>
      <c r="C33" s="2" t="s">
        <v>1623</v>
      </c>
      <c r="D33" s="2" t="s">
        <v>532</v>
      </c>
      <c r="E33" s="2" t="s">
        <v>12</v>
      </c>
      <c r="F33" s="4" t="s">
        <v>22</v>
      </c>
      <c r="G33" s="2">
        <f t="shared" si="0"/>
        <v>2</v>
      </c>
      <c r="H33" s="2" t="s">
        <v>533</v>
      </c>
      <c r="I33" s="2" t="s">
        <v>58</v>
      </c>
      <c r="J33" s="21" t="str">
        <f>IF(ISERROR(MATCH(H33,core_japan!M:M,0)),"",INDEX(core_japan!S:S,MATCH(H33,core_japan!M:M,0),1))</f>
        <v>IBT-003</v>
      </c>
      <c r="K33" s="2" t="str">
        <f>IF(LEN(J33)&gt;1,INDEX('JP PINT 1.0'!G:G,MATCH(J33,'JP PINT 1.0'!C:C,0),1),"")</f>
        <v>請求書タイプコード</v>
      </c>
      <c r="M33" t="s">
        <v>57</v>
      </c>
      <c r="X33" s="3" t="str">
        <f t="shared" si="1"/>
        <v>CIIH_ Exchanged_ Document. Type. Code</v>
      </c>
      <c r="Y33" s="3" t="str">
        <f t="shared" si="2"/>
        <v>ram:TypeCode</v>
      </c>
      <c r="Z33" s="3" t="str">
        <f t="shared" si="3"/>
        <v>rsm:CIIHExchangedDocument/ram:TypeCode</v>
      </c>
      <c r="AA33" s="4" t="s">
        <v>4</v>
      </c>
      <c r="AB33" s="2" t="s">
        <v>91</v>
      </c>
      <c r="AC33" s="2" t="s">
        <v>59</v>
      </c>
      <c r="AD33" s="2" t="s">
        <v>60</v>
      </c>
      <c r="AE33" s="2" t="s">
        <v>60</v>
      </c>
      <c r="AF33" s="2" t="s">
        <v>60</v>
      </c>
      <c r="AG33" s="2" t="s">
        <v>25</v>
      </c>
    </row>
    <row r="34" spans="1:33" ht="14.25" customHeight="1">
      <c r="A34" s="2">
        <v>33</v>
      </c>
      <c r="B34" s="2" t="s">
        <v>78</v>
      </c>
      <c r="C34" s="2" t="s">
        <v>1623</v>
      </c>
      <c r="D34" s="2" t="s">
        <v>61</v>
      </c>
      <c r="E34" s="2" t="s">
        <v>12</v>
      </c>
      <c r="F34" s="4" t="s">
        <v>22</v>
      </c>
      <c r="G34" s="2">
        <f t="shared" si="0"/>
        <v>2</v>
      </c>
      <c r="H34" s="2" t="s">
        <v>63</v>
      </c>
      <c r="I34" s="2" t="s">
        <v>534</v>
      </c>
      <c r="J34" s="21" t="str">
        <f>IF(ISERROR(MATCH(H34,core_japan!M:M,0)),"",INDEX(core_japan!S:S,MATCH(H34,core_japan!M:M,0),1))</f>
        <v>IBT-002</v>
      </c>
      <c r="K34" s="2" t="str">
        <f>IF(LEN(J34)&gt;1,INDEX('JP PINT 1.0'!G:G,MATCH(J34,'JP PINT 1.0'!C:C,0),1),"")</f>
        <v>請求書発行日</v>
      </c>
      <c r="M34" t="s">
        <v>62</v>
      </c>
      <c r="X34" s="3" t="str">
        <f t="shared" si="1"/>
        <v>CIIH_ Exchanged_ Document. Issue. Date Time</v>
      </c>
      <c r="Y34" s="3" t="str">
        <f t="shared" si="2"/>
        <v>ram:IssueDateTime</v>
      </c>
      <c r="Z34" s="3" t="str">
        <f t="shared" si="3"/>
        <v>rsm:CIIHExchangedDocument/ram:IssueDateTime</v>
      </c>
      <c r="AA34" s="4" t="s">
        <v>4</v>
      </c>
      <c r="AB34" s="2" t="s">
        <v>64</v>
      </c>
      <c r="AC34" s="2" t="s">
        <v>65</v>
      </c>
      <c r="AD34" s="2" t="s">
        <v>53</v>
      </c>
      <c r="AE34" s="2" t="s">
        <v>53</v>
      </c>
      <c r="AF34" s="2" t="s">
        <v>53</v>
      </c>
      <c r="AG34" s="2" t="s">
        <v>25</v>
      </c>
    </row>
    <row r="35" spans="1:33" ht="14.25" customHeight="1">
      <c r="A35" s="2">
        <v>34</v>
      </c>
      <c r="B35" s="2" t="s">
        <v>78</v>
      </c>
      <c r="C35" s="2" t="s">
        <v>1623</v>
      </c>
      <c r="D35" s="2" t="s">
        <v>66</v>
      </c>
      <c r="E35" s="2" t="s">
        <v>12</v>
      </c>
      <c r="F35" s="4" t="s">
        <v>17</v>
      </c>
      <c r="G35" s="2">
        <f t="shared" si="0"/>
        <v>2</v>
      </c>
      <c r="H35" s="2" t="s">
        <v>1166</v>
      </c>
      <c r="I35" s="2" t="s">
        <v>1167</v>
      </c>
      <c r="J35" s="21">
        <f>IF(ISERROR(MATCH(H35,core_japan!M:M,0)),"",INDEX(core_japan!S:S,MATCH(H35,core_japan!M:M,0),1))</f>
        <v>0</v>
      </c>
      <c r="K35" s="2" t="str">
        <f>IF(LEN(J35)&gt;1,INDEX('JP PINT 1.0'!G:G,MATCH(J35,'JP PINT 1.0'!C:C,0),1),"")</f>
        <v/>
      </c>
      <c r="M35" t="s">
        <v>67</v>
      </c>
      <c r="X35" s="3" t="str">
        <f t="shared" si="1"/>
        <v>CIIH_ Exchanged_ Document. Previous Revision_ Identification. Identifier</v>
      </c>
      <c r="Y35" s="3" t="str">
        <f t="shared" si="2"/>
        <v>ram:PreviousRevisionID</v>
      </c>
      <c r="Z35" s="3" t="str">
        <f t="shared" si="3"/>
        <v>rsm:CIIHExchangedDocument/ram:PreviousRevisionID</v>
      </c>
      <c r="AA35" s="4" t="s">
        <v>4</v>
      </c>
      <c r="AD35" s="2" t="s">
        <v>60</v>
      </c>
      <c r="AE35" s="2" t="s">
        <v>60</v>
      </c>
      <c r="AF35" s="2" t="s">
        <v>60</v>
      </c>
      <c r="AG35" s="2" t="s">
        <v>230</v>
      </c>
    </row>
    <row r="36" spans="1:33" ht="14.25" customHeight="1">
      <c r="A36" s="2">
        <v>35</v>
      </c>
      <c r="B36" s="2" t="s">
        <v>78</v>
      </c>
      <c r="C36" s="2" t="s">
        <v>1623</v>
      </c>
      <c r="D36" s="2" t="s">
        <v>535</v>
      </c>
      <c r="E36" s="2" t="s">
        <v>12</v>
      </c>
      <c r="F36" s="4" t="s">
        <v>22</v>
      </c>
      <c r="G36" s="2">
        <f t="shared" si="0"/>
        <v>2</v>
      </c>
      <c r="H36" s="2" t="s">
        <v>536</v>
      </c>
      <c r="I36" s="2" t="s">
        <v>537</v>
      </c>
      <c r="J36" s="21">
        <f>IF(ISERROR(MATCH(H36,core_japan!M:M,0)),"",INDEX(core_japan!S:S,MATCH(H36,core_japan!M:M,0),1))</f>
        <v>0</v>
      </c>
      <c r="K36" s="2" t="str">
        <f>IF(LEN(J36)&gt;1,INDEX('JP PINT 1.0'!G:G,MATCH(J36,'JP PINT 1.0'!C:C,0),1),"")</f>
        <v/>
      </c>
      <c r="M36" t="s">
        <v>1168</v>
      </c>
      <c r="X36" s="3" t="str">
        <f t="shared" si="1"/>
        <v>CIIH_ Exchanged_ Document. Category. Code</v>
      </c>
      <c r="Y36" s="3" t="str">
        <f t="shared" si="2"/>
        <v>ram:CategoryCode</v>
      </c>
      <c r="Z36" s="3" t="str">
        <f t="shared" si="3"/>
        <v>rsm:CIIHExchangedDocument/ram:CategoryCode</v>
      </c>
      <c r="AA36" s="4" t="s">
        <v>4</v>
      </c>
      <c r="AB36" s="2" t="s">
        <v>34</v>
      </c>
      <c r="AC36" s="2" t="s">
        <v>35</v>
      </c>
      <c r="AD36" s="2" t="s">
        <v>60</v>
      </c>
      <c r="AE36" s="2" t="s">
        <v>60</v>
      </c>
      <c r="AF36" s="2" t="s">
        <v>60</v>
      </c>
      <c r="AG36" s="2" t="s">
        <v>8</v>
      </c>
    </row>
    <row r="37" spans="1:33" ht="14.25" customHeight="1">
      <c r="A37" s="2">
        <v>36</v>
      </c>
      <c r="B37" s="2" t="s">
        <v>78</v>
      </c>
      <c r="C37" s="2" t="s">
        <v>1623</v>
      </c>
      <c r="D37" s="2" t="s">
        <v>538</v>
      </c>
      <c r="E37" s="2" t="s">
        <v>12</v>
      </c>
      <c r="F37" s="4" t="s">
        <v>22</v>
      </c>
      <c r="G37" s="2">
        <f t="shared" si="0"/>
        <v>2</v>
      </c>
      <c r="H37" s="2" t="s">
        <v>68</v>
      </c>
      <c r="I37" s="2" t="s">
        <v>539</v>
      </c>
      <c r="J37" s="21">
        <f>IF(ISERROR(MATCH(H37,core_japan!M:M,0)),"",INDEX(core_japan!S:S,MATCH(H37,core_japan!M:M,0),1))</f>
        <v>0</v>
      </c>
      <c r="K37" s="2" t="str">
        <f>IF(LEN(J37)&gt;1,INDEX('JP PINT 1.0'!G:G,MATCH(J37,'JP PINT 1.0'!C:C,0),1),"")</f>
        <v/>
      </c>
      <c r="M37" t="s">
        <v>1169</v>
      </c>
      <c r="X37" s="3" t="str">
        <f t="shared" si="1"/>
        <v>CIIH_ Exchanged_ Document. Subtype. Code</v>
      </c>
      <c r="Y37" s="3" t="str">
        <f t="shared" si="2"/>
        <v>ram:SubtypeCode</v>
      </c>
      <c r="Z37" s="3" t="str">
        <f t="shared" si="3"/>
        <v>rsm:CIIHExchangedDocument/ram:SubtypeCode</v>
      </c>
      <c r="AA37" s="4" t="s">
        <v>4</v>
      </c>
      <c r="AB37" s="2" t="s">
        <v>34</v>
      </c>
      <c r="AC37" s="2" t="s">
        <v>35</v>
      </c>
      <c r="AD37" s="2" t="s">
        <v>60</v>
      </c>
      <c r="AE37" s="2" t="s">
        <v>60</v>
      </c>
      <c r="AF37" s="2" t="s">
        <v>60</v>
      </c>
      <c r="AG37" s="2" t="s">
        <v>8</v>
      </c>
    </row>
    <row r="38" spans="1:33" ht="14.25" customHeight="1">
      <c r="A38" s="2">
        <v>37</v>
      </c>
      <c r="B38" s="2" t="s">
        <v>78</v>
      </c>
      <c r="D38" s="2" t="s">
        <v>69</v>
      </c>
      <c r="E38" s="2" t="s">
        <v>20</v>
      </c>
      <c r="F38" s="4" t="s">
        <v>71</v>
      </c>
      <c r="G38" s="2">
        <f t="shared" si="0"/>
        <v>2</v>
      </c>
      <c r="H38" s="2" t="s">
        <v>540</v>
      </c>
      <c r="I38" s="2" t="s">
        <v>541</v>
      </c>
      <c r="J38" s="21">
        <f>IF(ISERROR(MATCH(H38,core_japan!M:M,0)),"",INDEX(core_japan!S:S,MATCH(H38,core_japan!M:M,0),1))</f>
        <v>0</v>
      </c>
      <c r="K38" s="2" t="str">
        <f>IF(LEN(J38)&gt;1,INDEX('JP PINT 1.0'!G:G,MATCH(J38,'JP PINT 1.0'!C:C,0),1),"")</f>
        <v/>
      </c>
      <c r="M38" t="s">
        <v>70</v>
      </c>
      <c r="X38" s="3" t="str">
        <f t="shared" si="1"/>
        <v>CIIH_ Exchanged_ Document. Included. CI_ Note</v>
      </c>
      <c r="Y38" s="3" t="str">
        <f t="shared" si="2"/>
        <v>ram:IncludedCINote</v>
      </c>
      <c r="Z38" s="3" t="str">
        <f t="shared" si="3"/>
        <v>rsm:CIIHExchangedDocument/ram:IncludedCINote</v>
      </c>
      <c r="AA38" s="4" t="s">
        <v>4</v>
      </c>
      <c r="AB38" s="2" t="s">
        <v>8</v>
      </c>
      <c r="AC38" s="2" t="s">
        <v>8</v>
      </c>
      <c r="AD38" s="2" t="s">
        <v>8</v>
      </c>
      <c r="AE38" s="2" t="s">
        <v>50</v>
      </c>
      <c r="AF38" s="2" t="s">
        <v>8</v>
      </c>
      <c r="AG38" s="2" t="s">
        <v>542</v>
      </c>
    </row>
    <row r="39" spans="1:33" ht="14.25" customHeight="1">
      <c r="A39" s="2">
        <v>38</v>
      </c>
      <c r="B39" s="2" t="s">
        <v>78</v>
      </c>
      <c r="C39" s="2" t="s">
        <v>1623</v>
      </c>
      <c r="D39" s="2" t="s">
        <v>72</v>
      </c>
      <c r="E39" s="2" t="s">
        <v>23</v>
      </c>
      <c r="F39" s="4" t="s">
        <v>74</v>
      </c>
      <c r="G39" s="2">
        <f t="shared" si="0"/>
        <v>3</v>
      </c>
      <c r="H39" s="2" t="s">
        <v>543</v>
      </c>
      <c r="I39" s="2" t="s">
        <v>544</v>
      </c>
      <c r="J39" s="21" t="str">
        <f>IF(ISERROR(MATCH(H39,core_japan!M:M,0)),"",INDEX(core_japan!S:S,MATCH(H39,core_japan!M:M,0),1))</f>
        <v/>
      </c>
      <c r="K39" s="2" t="str">
        <f>IF(LEN(J39)&gt;1,INDEX('JP PINT 1.0'!G:G,MATCH(J39,'JP PINT 1.0'!C:C,0),1),"")</f>
        <v/>
      </c>
      <c r="N39" t="s">
        <v>73</v>
      </c>
      <c r="X39" s="3" t="str">
        <f t="shared" si="1"/>
        <v>CI_ Note. Details</v>
      </c>
      <c r="Y39" s="3" t="str">
        <f t="shared" si="2"/>
        <v>ram:CINoteType</v>
      </c>
      <c r="AA39" s="4" t="s">
        <v>4</v>
      </c>
      <c r="AB39" s="2" t="s">
        <v>8</v>
      </c>
      <c r="AC39" s="2" t="s">
        <v>8</v>
      </c>
      <c r="AD39" s="2" t="s">
        <v>8</v>
      </c>
      <c r="AE39" s="2" t="s">
        <v>27</v>
      </c>
      <c r="AF39" s="2" t="s">
        <v>8</v>
      </c>
      <c r="AG39" s="2" t="s">
        <v>8</v>
      </c>
    </row>
    <row r="40" spans="1:33" ht="14.25" customHeight="1">
      <c r="A40" s="2">
        <v>39</v>
      </c>
      <c r="B40" s="2" t="s">
        <v>78</v>
      </c>
      <c r="C40" s="2" t="s">
        <v>1623</v>
      </c>
      <c r="D40" s="2" t="s">
        <v>75</v>
      </c>
      <c r="E40" s="2" t="s">
        <v>12</v>
      </c>
      <c r="F40" s="4" t="s">
        <v>17</v>
      </c>
      <c r="G40" s="2">
        <f t="shared" si="0"/>
        <v>4</v>
      </c>
      <c r="H40" s="2" t="s">
        <v>545</v>
      </c>
      <c r="I40" s="2" t="s">
        <v>546</v>
      </c>
      <c r="J40" s="21">
        <f>IF(ISERROR(MATCH(H40,core_japan!M:M,0)),"",INDEX(core_japan!S:S,MATCH(H40,core_japan!M:M,0),1))</f>
        <v>0</v>
      </c>
      <c r="K40" s="2" t="str">
        <f>IF(LEN(J40)&gt;1,INDEX('JP PINT 1.0'!G:G,MATCH(J40,'JP PINT 1.0'!C:C,0),1),"")</f>
        <v/>
      </c>
      <c r="O40" t="s">
        <v>340</v>
      </c>
      <c r="X40" s="3" t="str">
        <f t="shared" si="1"/>
        <v>CI_ Note. Subject. Text</v>
      </c>
      <c r="Y40" s="3" t="str">
        <f t="shared" si="2"/>
        <v>ram:Subject</v>
      </c>
      <c r="Z40" s="3" t="str">
        <f>Z38&amp;"/"&amp;Y40</f>
        <v>rsm:CIIHExchangedDocument/ram:IncludedCINote/ram:Subject</v>
      </c>
      <c r="AA40" s="4" t="s">
        <v>4</v>
      </c>
      <c r="AB40" s="2" t="s">
        <v>41</v>
      </c>
      <c r="AC40" s="2" t="s">
        <v>42</v>
      </c>
      <c r="AD40" s="2" t="s">
        <v>56</v>
      </c>
      <c r="AE40" s="2" t="s">
        <v>56</v>
      </c>
      <c r="AF40" s="2" t="s">
        <v>56</v>
      </c>
      <c r="AG40" s="2" t="s">
        <v>8</v>
      </c>
    </row>
    <row r="41" spans="1:33" ht="14.25" customHeight="1">
      <c r="A41" s="2">
        <v>40</v>
      </c>
      <c r="B41" s="2" t="s">
        <v>78</v>
      </c>
      <c r="C41" s="2" t="s">
        <v>1623</v>
      </c>
      <c r="D41" s="2" t="s">
        <v>76</v>
      </c>
      <c r="E41" s="2" t="s">
        <v>12</v>
      </c>
      <c r="F41" s="4" t="s">
        <v>17</v>
      </c>
      <c r="G41" s="2">
        <f t="shared" si="0"/>
        <v>4</v>
      </c>
      <c r="H41" s="2" t="s">
        <v>547</v>
      </c>
      <c r="I41" s="2" t="s">
        <v>548</v>
      </c>
      <c r="J41" s="21" t="str">
        <f>IF(ISERROR(MATCH(H41,core_japan!M:M,0)),"",INDEX(core_japan!S:S,MATCH(H41,core_japan!M:M,0),1))</f>
        <v>IBT-022</v>
      </c>
      <c r="K41" s="2" t="str">
        <f>IF(LEN(J41)&gt;1,INDEX('JP PINT 1.0'!G:G,MATCH(J41,'JP PINT 1.0'!C:C,0),1),"")</f>
        <v>請求書注釈内容</v>
      </c>
      <c r="O41" t="s">
        <v>341</v>
      </c>
      <c r="X41" s="3" t="str">
        <f t="shared" si="1"/>
        <v>CI_ Note. Content. Text</v>
      </c>
      <c r="Y41" s="3" t="str">
        <f t="shared" si="2"/>
        <v>ram:Content</v>
      </c>
      <c r="Z41" s="3" t="str">
        <f>Z38&amp;"/"&amp;Y41</f>
        <v>rsm:CIIHExchangedDocument/ram:IncludedCINote/ram:Content</v>
      </c>
      <c r="AA41" s="4" t="s">
        <v>4</v>
      </c>
      <c r="AB41" s="2" t="s">
        <v>41</v>
      </c>
      <c r="AC41" s="2" t="s">
        <v>42</v>
      </c>
      <c r="AD41" s="2" t="s">
        <v>56</v>
      </c>
      <c r="AE41" s="2" t="s">
        <v>56</v>
      </c>
      <c r="AF41" s="2" t="s">
        <v>56</v>
      </c>
      <c r="AG41" s="2" t="s">
        <v>542</v>
      </c>
    </row>
    <row r="42" spans="1:33" ht="14.25" customHeight="1">
      <c r="A42" s="2">
        <v>41</v>
      </c>
      <c r="B42" s="2" t="s">
        <v>78</v>
      </c>
      <c r="C42" s="2" t="s">
        <v>1623</v>
      </c>
      <c r="D42" s="2" t="s">
        <v>77</v>
      </c>
      <c r="E42" s="2" t="s">
        <v>12</v>
      </c>
      <c r="F42" s="4" t="s">
        <v>17</v>
      </c>
      <c r="G42" s="2">
        <f t="shared" si="0"/>
        <v>4</v>
      </c>
      <c r="H42" s="2" t="s">
        <v>549</v>
      </c>
      <c r="I42" s="2" t="s">
        <v>550</v>
      </c>
      <c r="J42" s="21">
        <f>IF(ISERROR(MATCH(H42,core_japan!M:M,0)),"",INDEX(core_japan!S:S,MATCH(H42,core_japan!M:M,0),1))</f>
        <v>0</v>
      </c>
      <c r="K42" s="2" t="str">
        <f>IF(LEN(J42)&gt;1,INDEX('JP PINT 1.0'!G:G,MATCH(J42,'JP PINT 1.0'!C:C,0),1),"")</f>
        <v/>
      </c>
      <c r="O42" t="s">
        <v>342</v>
      </c>
      <c r="X42" s="3" t="str">
        <f t="shared" si="1"/>
        <v>CI_ Note. Identification. Identifier</v>
      </c>
      <c r="Y42" s="3" t="str">
        <f t="shared" si="2"/>
        <v>ram:ID</v>
      </c>
      <c r="Z42" s="3" t="str">
        <f>Z38&amp;"/"&amp;Y42</f>
        <v>rsm:CIIHExchangedDocument/ram:IncludedCINote/ram:ID</v>
      </c>
      <c r="AA42" s="4" t="s">
        <v>4</v>
      </c>
      <c r="AB42" s="2" t="s">
        <v>8</v>
      </c>
      <c r="AC42" s="2" t="s">
        <v>9</v>
      </c>
      <c r="AD42" s="2" t="s">
        <v>15</v>
      </c>
      <c r="AE42" s="2" t="s">
        <v>15</v>
      </c>
      <c r="AF42" s="2" t="s">
        <v>15</v>
      </c>
      <c r="AG42" s="2" t="s">
        <v>542</v>
      </c>
    </row>
    <row r="43" spans="1:33" ht="14.25" customHeight="1">
      <c r="A43" s="2">
        <v>42</v>
      </c>
      <c r="B43" s="2" t="s">
        <v>78</v>
      </c>
      <c r="D43" s="2" t="s">
        <v>551</v>
      </c>
      <c r="E43" s="2" t="s">
        <v>20</v>
      </c>
      <c r="F43" s="4" t="s">
        <v>71</v>
      </c>
      <c r="G43" s="2">
        <f t="shared" si="0"/>
        <v>2</v>
      </c>
      <c r="H43" s="2" t="s">
        <v>552</v>
      </c>
      <c r="I43" s="2" t="s">
        <v>553</v>
      </c>
      <c r="J43" s="21" t="str">
        <f>IF(ISERROR(MATCH(H43,core_japan!M:M,0)),"",INDEX(core_japan!S:S,MATCH(H43,core_japan!M:M,0),1))</f>
        <v>IBG-24</v>
      </c>
      <c r="K43" s="2" t="str">
        <f>IF(LEN(J43)&gt;1,INDEX('JP PINT 1.0'!G:G,MATCH(J43,'JP PINT 1.0'!C:C,0),1),"")</f>
        <v>添付書類</v>
      </c>
      <c r="M43" t="s">
        <v>1170</v>
      </c>
      <c r="X43" s="3" t="str">
        <f t="shared" si="1"/>
        <v>CIIH_ Exchanged_ Document. Reference. CI_ Referenced_ Document</v>
      </c>
      <c r="Y43" s="3" t="str">
        <f t="shared" si="2"/>
        <v>ram:ReferenceCIReferencedDocument</v>
      </c>
      <c r="Z43" s="3" t="str">
        <f>Z$30&amp;"/"&amp;Y43</f>
        <v>rsm:CIIHExchangedDocument/ram:ReferenceCIReferencedDocument</v>
      </c>
      <c r="AA43" s="4" t="s">
        <v>4</v>
      </c>
      <c r="AB43" s="2" t="s">
        <v>8</v>
      </c>
      <c r="AC43" s="2" t="s">
        <v>8</v>
      </c>
      <c r="AD43" s="2" t="s">
        <v>8</v>
      </c>
      <c r="AE43" s="2" t="s">
        <v>50</v>
      </c>
      <c r="AF43" s="2" t="s">
        <v>8</v>
      </c>
      <c r="AG43" s="2" t="s">
        <v>542</v>
      </c>
    </row>
    <row r="44" spans="1:33" ht="14.25" customHeight="1">
      <c r="A44" s="2">
        <v>43</v>
      </c>
      <c r="B44" s="2" t="s">
        <v>78</v>
      </c>
      <c r="C44" s="2" t="s">
        <v>1623</v>
      </c>
      <c r="D44" s="2" t="s">
        <v>416</v>
      </c>
      <c r="E44" s="2" t="s">
        <v>23</v>
      </c>
      <c r="F44" s="4" t="s">
        <v>3</v>
      </c>
      <c r="G44" s="2">
        <f t="shared" si="0"/>
        <v>3</v>
      </c>
      <c r="H44" s="2" t="s">
        <v>554</v>
      </c>
      <c r="I44" s="2" t="s">
        <v>555</v>
      </c>
      <c r="J44" s="21" t="str">
        <f>IF(ISERROR(MATCH(H44,core_japan!M:M,0)),"",INDEX(core_japan!S:S,MATCH(H44,core_japan!M:M,0),1))</f>
        <v/>
      </c>
      <c r="K44" s="2" t="str">
        <f>IF(LEN(J44)&gt;1,INDEX('JP PINT 1.0'!G:G,MATCH(J44,'JP PINT 1.0'!C:C,0),1),"")</f>
        <v/>
      </c>
      <c r="N44" t="s">
        <v>79</v>
      </c>
      <c r="X44" s="3" t="str">
        <f t="shared" si="1"/>
        <v>CI_ Referenced_ Document. Details</v>
      </c>
      <c r="Y44" s="3" t="str">
        <f t="shared" si="2"/>
        <v>ram:CIReferencedDocumentType</v>
      </c>
      <c r="AA44" s="4" t="s">
        <v>4</v>
      </c>
      <c r="AB44" s="2" t="s">
        <v>8</v>
      </c>
      <c r="AC44" s="2" t="s">
        <v>8</v>
      </c>
      <c r="AD44" s="2" t="s">
        <v>8</v>
      </c>
      <c r="AE44" s="2" t="s">
        <v>27</v>
      </c>
      <c r="AF44" s="2" t="s">
        <v>8</v>
      </c>
      <c r="AG44" s="2" t="s">
        <v>8</v>
      </c>
    </row>
    <row r="45" spans="1:33" ht="14.25" customHeight="1">
      <c r="A45" s="2">
        <v>44</v>
      </c>
      <c r="B45" s="2" t="s">
        <v>78</v>
      </c>
      <c r="C45" s="2" t="s">
        <v>1623</v>
      </c>
      <c r="D45" s="2" t="s">
        <v>80</v>
      </c>
      <c r="E45" s="2" t="s">
        <v>12</v>
      </c>
      <c r="F45" s="4" t="s">
        <v>22</v>
      </c>
      <c r="G45" s="2">
        <f t="shared" si="0"/>
        <v>4</v>
      </c>
      <c r="H45" s="2" t="s">
        <v>556</v>
      </c>
      <c r="I45" s="2" t="s">
        <v>557</v>
      </c>
      <c r="J45" s="21" t="str">
        <f>IF(ISERROR(MATCH(H45,core_japan!M:M,0)),"",INDEX(core_japan!S:S,MATCH(H45,core_japan!M:M,0),1))</f>
        <v/>
      </c>
      <c r="K45" s="2" t="str">
        <f>IF(LEN(J45)&gt;1,INDEX('JP PINT 1.0'!G:G,MATCH(J45,'JP PINT 1.0'!C:C,0),1),"")</f>
        <v/>
      </c>
      <c r="O45" t="s">
        <v>81</v>
      </c>
      <c r="X45" s="3" t="str">
        <f t="shared" si="1"/>
        <v>CI_ Referenced_ Document. Issuer Assigned_ Identification. Identifier</v>
      </c>
      <c r="Y45" s="3" t="str">
        <f t="shared" si="2"/>
        <v>ram:IssuerAssignedID</v>
      </c>
      <c r="Z45" s="3" t="str">
        <f>Z43&amp;"/"&amp;Y45</f>
        <v>rsm:CIIHExchangedDocument/ram:ReferenceCIReferencedDocument/ram:IssuerAssignedID</v>
      </c>
      <c r="AA45" s="4" t="s">
        <v>4</v>
      </c>
      <c r="AB45" s="2" t="s">
        <v>8</v>
      </c>
      <c r="AC45" s="2" t="s">
        <v>9</v>
      </c>
      <c r="AD45" s="2" t="s">
        <v>60</v>
      </c>
      <c r="AE45" s="2" t="s">
        <v>60</v>
      </c>
      <c r="AF45" s="2" t="s">
        <v>8</v>
      </c>
      <c r="AG45" s="2" t="s">
        <v>542</v>
      </c>
    </row>
    <row r="46" spans="1:33" ht="14.25" customHeight="1">
      <c r="A46" s="2">
        <v>45</v>
      </c>
      <c r="B46" s="2" t="s">
        <v>78</v>
      </c>
      <c r="C46" s="2" t="s">
        <v>1623</v>
      </c>
      <c r="D46" s="2" t="s">
        <v>82</v>
      </c>
      <c r="E46" s="2" t="s">
        <v>12</v>
      </c>
      <c r="F46" s="4" t="s">
        <v>17</v>
      </c>
      <c r="G46" s="2">
        <f t="shared" si="0"/>
        <v>4</v>
      </c>
      <c r="H46" s="2" t="s">
        <v>558</v>
      </c>
      <c r="I46" s="2" t="s">
        <v>559</v>
      </c>
      <c r="J46" s="21" t="str">
        <f>IF(ISERROR(MATCH(H46,core_japan!M:M,0)),"",INDEX(core_japan!S:S,MATCH(H46,core_japan!M:M,0),1))</f>
        <v/>
      </c>
      <c r="K46" s="2" t="str">
        <f>IF(LEN(J46)&gt;1,INDEX('JP PINT 1.0'!G:G,MATCH(J46,'JP PINT 1.0'!C:C,0),1),"")</f>
        <v/>
      </c>
      <c r="O46" t="s">
        <v>83</v>
      </c>
      <c r="X46" s="3" t="str">
        <f t="shared" si="1"/>
        <v>CI_ Referenced_ Document. Issue. Date Time</v>
      </c>
      <c r="Y46" s="3" t="str">
        <f t="shared" si="2"/>
        <v>ram:IssueDateTime</v>
      </c>
      <c r="Z46" s="3" t="str">
        <f>Z43&amp;"/"&amp;Y46</f>
        <v>rsm:CIIHExchangedDocument/ram:ReferenceCIReferencedDocument/ram:IssueDateTime</v>
      </c>
      <c r="AA46" s="4" t="s">
        <v>4</v>
      </c>
      <c r="AB46" s="2" t="s">
        <v>84</v>
      </c>
      <c r="AC46" s="2" t="s">
        <v>9</v>
      </c>
      <c r="AD46" s="2" t="s">
        <v>56</v>
      </c>
      <c r="AE46" s="2" t="s">
        <v>56</v>
      </c>
      <c r="AF46" s="2" t="s">
        <v>8</v>
      </c>
      <c r="AG46" s="2" t="s">
        <v>542</v>
      </c>
    </row>
    <row r="47" spans="1:33" ht="14.25" customHeight="1">
      <c r="A47" s="2">
        <v>46</v>
      </c>
      <c r="B47" s="2" t="s">
        <v>78</v>
      </c>
      <c r="C47" s="2" t="s">
        <v>1623</v>
      </c>
      <c r="D47" s="2" t="s">
        <v>85</v>
      </c>
      <c r="E47" s="2" t="s">
        <v>12</v>
      </c>
      <c r="F47" s="4" t="s">
        <v>17</v>
      </c>
      <c r="G47" s="2">
        <f t="shared" si="0"/>
        <v>4</v>
      </c>
      <c r="H47" s="2" t="s">
        <v>1171</v>
      </c>
      <c r="I47" s="2" t="s">
        <v>1172</v>
      </c>
      <c r="J47" s="21" t="str">
        <f>IF(ISERROR(MATCH(H47,core_japan!M:M,0)),"",INDEX(core_japan!S:S,MATCH(H47,core_japan!M:M,0),1))</f>
        <v/>
      </c>
      <c r="K47" s="2" t="str">
        <f>IF(LEN(J47)&gt;1,INDEX('JP PINT 1.0'!G:G,MATCH(J47,'JP PINT 1.0'!C:C,0),1),"")</f>
        <v/>
      </c>
      <c r="O47" t="s">
        <v>86</v>
      </c>
      <c r="X47" s="3" t="str">
        <f t="shared" si="1"/>
        <v>CI_ Referenced_ Document. Revision_ Identification. Identifier</v>
      </c>
      <c r="Y47" s="3" t="str">
        <f t="shared" si="2"/>
        <v>ram:RevisionID</v>
      </c>
      <c r="Z47" s="3" t="str">
        <f>Z43&amp;"/"&amp;Y47</f>
        <v>rsm:CIIHExchangedDocument/ram:ReferenceCIReferencedDocument/ram:RevisionID</v>
      </c>
      <c r="AA47" s="4" t="s">
        <v>444</v>
      </c>
      <c r="AD47" s="2" t="s">
        <v>56</v>
      </c>
      <c r="AE47" s="2" t="s">
        <v>56</v>
      </c>
      <c r="AF47" s="2" t="s">
        <v>8</v>
      </c>
      <c r="AG47" s="2" t="s">
        <v>27</v>
      </c>
    </row>
    <row r="48" spans="1:33" ht="14.25" customHeight="1">
      <c r="A48" s="2">
        <v>47</v>
      </c>
      <c r="B48" s="2" t="s">
        <v>78</v>
      </c>
      <c r="C48" s="2" t="s">
        <v>1623</v>
      </c>
      <c r="D48" s="2" t="s">
        <v>87</v>
      </c>
      <c r="E48" s="2" t="s">
        <v>12</v>
      </c>
      <c r="F48" s="4" t="s">
        <v>17</v>
      </c>
      <c r="G48" s="2">
        <f t="shared" si="0"/>
        <v>4</v>
      </c>
      <c r="H48" s="2" t="s">
        <v>560</v>
      </c>
      <c r="I48" s="2" t="s">
        <v>561</v>
      </c>
      <c r="J48" s="21" t="str">
        <f>IF(ISERROR(MATCH(H48,core_japan!M:M,0)),"",INDEX(core_japan!S:S,MATCH(H48,core_japan!M:M,0),1))</f>
        <v/>
      </c>
      <c r="K48" s="2" t="str">
        <f>IF(LEN(J48)&gt;1,INDEX('JP PINT 1.0'!G:G,MATCH(J48,'JP PINT 1.0'!C:C,0),1),"")</f>
        <v/>
      </c>
      <c r="O48" t="s">
        <v>88</v>
      </c>
      <c r="X48" s="3" t="str">
        <f t="shared" si="1"/>
        <v>CI_ Referenced_ Document. Information. Text</v>
      </c>
      <c r="Y48" s="3" t="str">
        <f t="shared" si="2"/>
        <v>ram:Information</v>
      </c>
      <c r="Z48" s="3" t="str">
        <f>Z43&amp;"/"&amp;Y48</f>
        <v>rsm:CIIHExchangedDocument/ram:ReferenceCIReferencedDocument/ram:Information</v>
      </c>
      <c r="AA48" s="4" t="s">
        <v>4</v>
      </c>
      <c r="AB48" s="2" t="s">
        <v>41</v>
      </c>
      <c r="AC48" s="2" t="s">
        <v>42</v>
      </c>
      <c r="AD48" s="2" t="s">
        <v>56</v>
      </c>
      <c r="AE48" s="2" t="s">
        <v>56</v>
      </c>
      <c r="AF48" s="2" t="s">
        <v>8</v>
      </c>
      <c r="AG48" s="2" t="s">
        <v>542</v>
      </c>
    </row>
    <row r="49" spans="1:33" ht="14.25" customHeight="1">
      <c r="A49" s="2">
        <v>48</v>
      </c>
      <c r="B49" s="2" t="s">
        <v>78</v>
      </c>
      <c r="C49" s="2" t="s">
        <v>1623</v>
      </c>
      <c r="D49" s="2" t="s">
        <v>89</v>
      </c>
      <c r="E49" s="2" t="s">
        <v>12</v>
      </c>
      <c r="F49" s="4" t="s">
        <v>22</v>
      </c>
      <c r="G49" s="2">
        <f t="shared" si="0"/>
        <v>4</v>
      </c>
      <c r="H49" s="2" t="s">
        <v>562</v>
      </c>
      <c r="I49" s="2" t="s">
        <v>563</v>
      </c>
      <c r="J49" s="21" t="str">
        <f>IF(ISERROR(MATCH(H49,core_japan!M:M,0)),"",INDEX(core_japan!S:S,MATCH(H49,core_japan!M:M,0),1))</f>
        <v/>
      </c>
      <c r="K49" s="2" t="str">
        <f>IF(LEN(J49)&gt;1,INDEX('JP PINT 1.0'!G:G,MATCH(J49,'JP PINT 1.0'!C:C,0),1),"")</f>
        <v/>
      </c>
      <c r="O49" t="s">
        <v>90</v>
      </c>
      <c r="X49" s="3" t="str">
        <f t="shared" si="1"/>
        <v>CI_ Referenced_ Document. Type. Code</v>
      </c>
      <c r="Y49" s="3" t="str">
        <f t="shared" si="2"/>
        <v>ram:TypeCode</v>
      </c>
      <c r="Z49" s="3" t="str">
        <f>Z43&amp;"/"&amp;Y49</f>
        <v>rsm:CIIHExchangedDocument/ram:ReferenceCIReferencedDocument/ram:TypeCode</v>
      </c>
      <c r="AA49" s="4" t="s">
        <v>4</v>
      </c>
      <c r="AB49" s="2" t="s">
        <v>91</v>
      </c>
      <c r="AC49" s="2" t="s">
        <v>59</v>
      </c>
      <c r="AD49" s="2" t="s">
        <v>60</v>
      </c>
      <c r="AE49" s="2" t="s">
        <v>60</v>
      </c>
      <c r="AF49" s="2" t="s">
        <v>8</v>
      </c>
      <c r="AG49" s="2" t="s">
        <v>8</v>
      </c>
    </row>
    <row r="50" spans="1:33" ht="14.25" customHeight="1">
      <c r="A50" s="2">
        <v>49</v>
      </c>
      <c r="B50" s="2" t="s">
        <v>78</v>
      </c>
      <c r="C50" s="2" t="s">
        <v>1623</v>
      </c>
      <c r="D50" s="2" t="s">
        <v>92</v>
      </c>
      <c r="E50" s="2" t="s">
        <v>12</v>
      </c>
      <c r="F50" s="4" t="s">
        <v>17</v>
      </c>
      <c r="G50" s="2">
        <f t="shared" si="0"/>
        <v>4</v>
      </c>
      <c r="H50" s="2" t="s">
        <v>94</v>
      </c>
      <c r="I50" s="2" t="s">
        <v>95</v>
      </c>
      <c r="J50" s="21" t="str">
        <f>IF(ISERROR(MATCH(H50,core_japan!M:M,0)),"",INDEX(core_japan!S:S,MATCH(H50,core_japan!M:M,0),1))</f>
        <v/>
      </c>
      <c r="K50" s="2" t="str">
        <f>IF(LEN(J50)&gt;1,INDEX('JP PINT 1.0'!G:G,MATCH(J50,'JP PINT 1.0'!C:C,0),1),"")</f>
        <v/>
      </c>
      <c r="O50" t="s">
        <v>93</v>
      </c>
      <c r="X50" s="3" t="str">
        <f t="shared" si="1"/>
        <v>CI_ Referenced_ Document. Attachment. Binary Object</v>
      </c>
      <c r="Y50" s="3" t="str">
        <f t="shared" si="2"/>
        <v>ram:AttachmentBinaryObject</v>
      </c>
      <c r="Z50" s="3" t="str">
        <f>Z43&amp;"/"&amp;Y50</f>
        <v>rsm:CIIHExchangedDocument/ram:ReferenceCIReferencedDocument/ram:AttachmentBinaryObject</v>
      </c>
      <c r="AA50" s="4" t="s">
        <v>4</v>
      </c>
      <c r="AB50" s="2" t="s">
        <v>34</v>
      </c>
      <c r="AC50" s="2" t="s">
        <v>35</v>
      </c>
      <c r="AD50" s="2" t="s">
        <v>56</v>
      </c>
      <c r="AE50" s="2" t="s">
        <v>56</v>
      </c>
      <c r="AF50" s="2" t="s">
        <v>8</v>
      </c>
      <c r="AG50" s="2" t="s">
        <v>542</v>
      </c>
    </row>
    <row r="51" spans="1:33" ht="14.25" customHeight="1">
      <c r="A51" s="2">
        <v>50</v>
      </c>
      <c r="B51" s="2" t="s">
        <v>78</v>
      </c>
      <c r="C51" s="2" t="s">
        <v>1623</v>
      </c>
      <c r="D51" s="2" t="s">
        <v>96</v>
      </c>
      <c r="E51" s="2" t="s">
        <v>12</v>
      </c>
      <c r="F51" s="4" t="s">
        <v>17</v>
      </c>
      <c r="G51" s="2">
        <f t="shared" si="0"/>
        <v>4</v>
      </c>
      <c r="H51" s="2" t="s">
        <v>564</v>
      </c>
      <c r="I51" s="2" t="s">
        <v>565</v>
      </c>
      <c r="J51" s="21" t="str">
        <f>IF(ISERROR(MATCH(H51,core_japan!M:M,0)),"",INDEX(core_japan!S:S,MATCH(H51,core_japan!M:M,0),1))</f>
        <v/>
      </c>
      <c r="K51" s="2" t="str">
        <f>IF(LEN(J51)&gt;1,INDEX('JP PINT 1.0'!G:G,MATCH(J51,'JP PINT 1.0'!C:C,0),1),"")</f>
        <v/>
      </c>
      <c r="O51" t="s">
        <v>97</v>
      </c>
      <c r="X51" s="3" t="str">
        <f t="shared" si="1"/>
        <v>CI_ Referenced_ Document. Subtype. Code</v>
      </c>
      <c r="Y51" s="3" t="str">
        <f t="shared" si="2"/>
        <v>ram:SubtypeCode</v>
      </c>
      <c r="Z51" s="3" t="str">
        <f>Z43&amp;"/"&amp;Y51</f>
        <v>rsm:CIIHExchangedDocument/ram:ReferenceCIReferencedDocument/ram:SubtypeCode</v>
      </c>
      <c r="AA51" s="4" t="s">
        <v>4</v>
      </c>
      <c r="AB51" s="2" t="s">
        <v>34</v>
      </c>
      <c r="AC51" s="2" t="s">
        <v>35</v>
      </c>
      <c r="AD51" s="2" t="s">
        <v>60</v>
      </c>
      <c r="AE51" s="2" t="s">
        <v>60</v>
      </c>
      <c r="AF51" s="2" t="s">
        <v>8</v>
      </c>
      <c r="AG51" s="2" t="s">
        <v>8</v>
      </c>
    </row>
    <row r="52" spans="1:33" ht="14.25" customHeight="1">
      <c r="A52" s="2">
        <v>51</v>
      </c>
      <c r="B52" s="2" t="s">
        <v>78</v>
      </c>
      <c r="D52" s="2" t="s">
        <v>1173</v>
      </c>
      <c r="E52" s="2" t="s">
        <v>20</v>
      </c>
      <c r="F52" s="4" t="s">
        <v>71</v>
      </c>
      <c r="G52" s="2">
        <f t="shared" si="0"/>
        <v>2</v>
      </c>
      <c r="H52" s="2" t="s">
        <v>566</v>
      </c>
      <c r="I52" s="2" t="s">
        <v>567</v>
      </c>
      <c r="J52" s="21">
        <f>IF(ISERROR(MATCH(H52,core_japan!M:M,0)),"",INDEX(core_japan!S:S,MATCH(H52,core_japan!M:M,0),1))</f>
        <v>0</v>
      </c>
      <c r="K52" s="2" t="str">
        <f>IF(LEN(J52)&gt;1,INDEX('JP PINT 1.0'!G:G,MATCH(J52,'JP PINT 1.0'!C:C,0),1),"")</f>
        <v/>
      </c>
      <c r="M52" t="s">
        <v>1174</v>
      </c>
      <c r="X52" s="3" t="str">
        <f t="shared" si="1"/>
        <v>CIIH_ Exchanged_ Document. Attached. Specified_ Binary File</v>
      </c>
      <c r="Y52" s="3" t="str">
        <f t="shared" si="2"/>
        <v>ram:AttachedSpecifiedBinaryFile</v>
      </c>
      <c r="Z52" s="3" t="str">
        <f>Z$30&amp;"/"&amp;Y52</f>
        <v>rsm:CIIHExchangedDocument/ram:AttachedSpecifiedBinaryFile</v>
      </c>
      <c r="AA52" s="4" t="s">
        <v>4</v>
      </c>
      <c r="AB52" s="2" t="s">
        <v>8</v>
      </c>
      <c r="AC52" s="2" t="s">
        <v>9</v>
      </c>
      <c r="AD52" s="2" t="s">
        <v>8</v>
      </c>
      <c r="AE52" s="2" t="s">
        <v>50</v>
      </c>
      <c r="AF52" s="2" t="s">
        <v>8</v>
      </c>
      <c r="AG52" s="2" t="s">
        <v>8</v>
      </c>
    </row>
    <row r="53" spans="1:33" ht="14.25" customHeight="1">
      <c r="A53" s="2">
        <v>52</v>
      </c>
      <c r="B53" s="2" t="s">
        <v>78</v>
      </c>
      <c r="C53" s="2" t="s">
        <v>1623</v>
      </c>
      <c r="D53" s="2" t="s">
        <v>98</v>
      </c>
      <c r="E53" s="2" t="s">
        <v>23</v>
      </c>
      <c r="F53" s="4" t="s">
        <v>3</v>
      </c>
      <c r="G53" s="2">
        <f t="shared" si="0"/>
        <v>3</v>
      </c>
      <c r="H53" s="2" t="s">
        <v>568</v>
      </c>
      <c r="I53" s="2" t="s">
        <v>569</v>
      </c>
      <c r="J53" s="21" t="str">
        <f>IF(ISERROR(MATCH(H53,core_japan!M:M,0)),"",INDEX(core_japan!S:S,MATCH(H53,core_japan!M:M,0),1))</f>
        <v/>
      </c>
      <c r="K53" s="2" t="str">
        <f>IF(LEN(J53)&gt;1,INDEX('JP PINT 1.0'!G:G,MATCH(J53,'JP PINT 1.0'!C:C,0),1),"")</f>
        <v/>
      </c>
      <c r="N53" t="s">
        <v>99</v>
      </c>
      <c r="X53" s="3" t="str">
        <f t="shared" si="1"/>
        <v>Specified_ Binary File. Details</v>
      </c>
      <c r="Y53" s="3" t="str">
        <f t="shared" si="2"/>
        <v>ram:SpecifiedBinaryFileType</v>
      </c>
      <c r="AA53" s="4" t="s">
        <v>4</v>
      </c>
      <c r="AB53" s="2" t="s">
        <v>8</v>
      </c>
      <c r="AC53" s="2" t="s">
        <v>9</v>
      </c>
      <c r="AD53" s="2" t="s">
        <v>8</v>
      </c>
      <c r="AE53" s="2" t="s">
        <v>27</v>
      </c>
      <c r="AF53" s="2" t="s">
        <v>8</v>
      </c>
      <c r="AG53" s="2" t="s">
        <v>8</v>
      </c>
    </row>
    <row r="54" spans="1:33" ht="14.25" customHeight="1">
      <c r="A54" s="2">
        <v>53</v>
      </c>
      <c r="B54" s="2" t="s">
        <v>78</v>
      </c>
      <c r="C54" s="2" t="s">
        <v>1623</v>
      </c>
      <c r="D54" s="2" t="s">
        <v>100</v>
      </c>
      <c r="E54" s="2" t="s">
        <v>12</v>
      </c>
      <c r="F54" s="4" t="s">
        <v>17</v>
      </c>
      <c r="G54" s="2">
        <f t="shared" si="0"/>
        <v>4</v>
      </c>
      <c r="H54" s="2" t="s">
        <v>570</v>
      </c>
      <c r="I54" s="2" t="s">
        <v>571</v>
      </c>
      <c r="J54" s="21">
        <f>IF(ISERROR(MATCH(H54,core_japan!M:M,0)),"",INDEX(core_japan!S:S,MATCH(H54,core_japan!M:M,0),1))</f>
        <v>0</v>
      </c>
      <c r="K54" s="2" t="str">
        <f>IF(LEN(J54)&gt;1,INDEX('JP PINT 1.0'!G:G,MATCH(J54,'JP PINT 1.0'!C:C,0),1),"")</f>
        <v/>
      </c>
      <c r="O54" t="s">
        <v>101</v>
      </c>
      <c r="X54" s="3" t="str">
        <f t="shared" si="1"/>
        <v>Specified_ Binary File. Identification. Identifier</v>
      </c>
      <c r="Y54" s="3" t="str">
        <f t="shared" si="2"/>
        <v>ram:ID</v>
      </c>
      <c r="Z54" s="3" t="str">
        <f>Z52&amp;"/"&amp;Y54</f>
        <v>rsm:CIIHExchangedDocument/ram:AttachedSpecifiedBinaryFile/ram:ID</v>
      </c>
      <c r="AA54" s="4" t="s">
        <v>4</v>
      </c>
      <c r="AB54" s="2" t="s">
        <v>8</v>
      </c>
      <c r="AC54" s="2" t="s">
        <v>9</v>
      </c>
      <c r="AD54" s="2" t="s">
        <v>56</v>
      </c>
      <c r="AE54" s="2" t="s">
        <v>56</v>
      </c>
      <c r="AF54" s="2" t="s">
        <v>8</v>
      </c>
      <c r="AG54" s="2" t="s">
        <v>8</v>
      </c>
    </row>
    <row r="55" spans="1:33" ht="14.25" customHeight="1">
      <c r="A55" s="2">
        <v>54</v>
      </c>
      <c r="B55" s="2" t="s">
        <v>78</v>
      </c>
      <c r="C55" s="2" t="s">
        <v>1623</v>
      </c>
      <c r="D55" s="2" t="s">
        <v>102</v>
      </c>
      <c r="E55" s="2" t="s">
        <v>12</v>
      </c>
      <c r="F55" s="4" t="s">
        <v>17</v>
      </c>
      <c r="G55" s="2">
        <f t="shared" si="0"/>
        <v>4</v>
      </c>
      <c r="H55" s="2" t="s">
        <v>572</v>
      </c>
      <c r="I55" s="2" t="s">
        <v>573</v>
      </c>
      <c r="J55" s="21" t="str">
        <f>IF(ISERROR(MATCH(H55,core_japan!M:M,0)),"",INDEX(core_japan!S:S,MATCH(H55,core_japan!M:M,0),1))</f>
        <v>ibt-125-2</v>
      </c>
      <c r="K55" s="2" t="str">
        <f>IF(LEN(J55)&gt;1,INDEX('JP PINT 1.0'!G:G,MATCH(J55,'JP PINT 1.0'!C:C,0),1),"")</f>
        <v>添付書類ファイル名</v>
      </c>
      <c r="O55" t="s">
        <v>103</v>
      </c>
      <c r="X55" s="3" t="str">
        <f t="shared" si="1"/>
        <v>Specified_ Binary File. File Name. Text</v>
      </c>
      <c r="Y55" s="3" t="str">
        <f t="shared" si="2"/>
        <v>ram:FileName</v>
      </c>
      <c r="Z55" s="3" t="str">
        <f>Z52&amp;"/"&amp;Y55</f>
        <v>rsm:CIIHExchangedDocument/ram:AttachedSpecifiedBinaryFile/ram:FileName</v>
      </c>
      <c r="AA55" s="4" t="s">
        <v>4</v>
      </c>
      <c r="AB55" s="2" t="s">
        <v>41</v>
      </c>
      <c r="AC55" s="2" t="s">
        <v>42</v>
      </c>
      <c r="AD55" s="2" t="s">
        <v>56</v>
      </c>
      <c r="AE55" s="2" t="s">
        <v>56</v>
      </c>
      <c r="AF55" s="2" t="s">
        <v>8</v>
      </c>
      <c r="AG55" s="2" t="s">
        <v>542</v>
      </c>
    </row>
    <row r="56" spans="1:33" ht="14.25" customHeight="1">
      <c r="A56" s="2">
        <v>55</v>
      </c>
      <c r="B56" s="2" t="s">
        <v>78</v>
      </c>
      <c r="C56" s="2" t="s">
        <v>1623</v>
      </c>
      <c r="D56" s="2" t="s">
        <v>104</v>
      </c>
      <c r="E56" s="2" t="s">
        <v>12</v>
      </c>
      <c r="F56" s="4" t="s">
        <v>17</v>
      </c>
      <c r="G56" s="2">
        <f t="shared" si="0"/>
        <v>4</v>
      </c>
      <c r="H56" s="2" t="s">
        <v>574</v>
      </c>
      <c r="I56" s="2" t="s">
        <v>575</v>
      </c>
      <c r="J56" s="21" t="str">
        <f>IF(ISERROR(MATCH(H56,core_japan!M:M,0)),"",INDEX(core_japan!S:S,MATCH(H56,core_japan!M:M,0),1))</f>
        <v>IBT-124</v>
      </c>
      <c r="K56" s="2" t="str">
        <f>IF(LEN(J56)&gt;1,INDEX('JP PINT 1.0'!G:G,MATCH(J56,'JP PINT 1.0'!C:C,0),1),"")</f>
        <v>外部ドキュメントのロケーション</v>
      </c>
      <c r="O56" t="s">
        <v>105</v>
      </c>
      <c r="X56" s="3" t="str">
        <f t="shared" si="1"/>
        <v>Specified_ Binary File. URI. Identifier</v>
      </c>
      <c r="Y56" s="3" t="str">
        <f t="shared" si="2"/>
        <v>ram:URIID</v>
      </c>
      <c r="Z56" s="3" t="str">
        <f>Z52&amp;"/"&amp;Y56</f>
        <v>rsm:CIIHExchangedDocument/ram:AttachedSpecifiedBinaryFile/ram:URIID</v>
      </c>
      <c r="AA56" s="4" t="s">
        <v>4</v>
      </c>
      <c r="AB56" s="2" t="s">
        <v>8</v>
      </c>
      <c r="AC56" s="2" t="s">
        <v>9</v>
      </c>
      <c r="AD56" s="2" t="s">
        <v>56</v>
      </c>
      <c r="AE56" s="2" t="s">
        <v>56</v>
      </c>
      <c r="AF56" s="2" t="s">
        <v>8</v>
      </c>
      <c r="AG56" s="2" t="s">
        <v>542</v>
      </c>
    </row>
    <row r="57" spans="1:33" ht="14.25" customHeight="1">
      <c r="A57" s="2">
        <v>56</v>
      </c>
      <c r="B57" s="2" t="s">
        <v>78</v>
      </c>
      <c r="C57" s="2" t="s">
        <v>1623</v>
      </c>
      <c r="D57" s="2" t="s">
        <v>106</v>
      </c>
      <c r="E57" s="2" t="s">
        <v>12</v>
      </c>
      <c r="F57" s="4" t="s">
        <v>22</v>
      </c>
      <c r="G57" s="2">
        <f t="shared" si="0"/>
        <v>4</v>
      </c>
      <c r="H57" s="2" t="s">
        <v>576</v>
      </c>
      <c r="I57" s="2" t="s">
        <v>576</v>
      </c>
      <c r="J57" s="21" t="str">
        <f>IF(ISERROR(MATCH(H57,core_japan!M:M,0)),"",INDEX(core_japan!S:S,MATCH(H57,core_japan!M:M,0),1))</f>
        <v>ibt-125-1</v>
      </c>
      <c r="K57" s="2" t="str">
        <f>IF(LEN(J57)&gt;1,INDEX('JP PINT 1.0'!G:G,MATCH(J57,'JP PINT 1.0'!C:C,0),1),"")</f>
        <v>添付書類MIMEコード</v>
      </c>
      <c r="O57" t="s">
        <v>107</v>
      </c>
      <c r="X57" s="3" t="str">
        <f t="shared" si="1"/>
        <v>Specified_ Binary File. MIME. Code</v>
      </c>
      <c r="Y57" s="3" t="str">
        <f t="shared" si="2"/>
        <v>ram:MIMECode</v>
      </c>
      <c r="Z57" s="3" t="str">
        <f>Z52&amp;"/"&amp;Y57</f>
        <v>rsm:CIIHExchangedDocument/ram:AttachedSpecifiedBinaryFile/ram:MIMECode</v>
      </c>
      <c r="AA57" s="4" t="s">
        <v>4</v>
      </c>
      <c r="AB57" s="2" t="s">
        <v>577</v>
      </c>
      <c r="AC57" s="2" t="s">
        <v>578</v>
      </c>
      <c r="AD57" s="2" t="s">
        <v>56</v>
      </c>
      <c r="AE57" s="2" t="s">
        <v>56</v>
      </c>
      <c r="AF57" s="2" t="s">
        <v>8</v>
      </c>
      <c r="AG57" s="2" t="s">
        <v>542</v>
      </c>
    </row>
    <row r="58" spans="1:33" ht="14.25" customHeight="1">
      <c r="A58" s="2">
        <v>57</v>
      </c>
      <c r="B58" s="2" t="s">
        <v>78</v>
      </c>
      <c r="C58" s="2" t="s">
        <v>1623</v>
      </c>
      <c r="D58" s="2" t="s">
        <v>108</v>
      </c>
      <c r="E58" s="2" t="s">
        <v>12</v>
      </c>
      <c r="F58" s="4" t="s">
        <v>17</v>
      </c>
      <c r="G58" s="2">
        <f t="shared" si="0"/>
        <v>4</v>
      </c>
      <c r="H58" s="2" t="s">
        <v>579</v>
      </c>
      <c r="I58" s="2" t="s">
        <v>579</v>
      </c>
      <c r="J58" s="21">
        <f>IF(ISERROR(MATCH(H58,core_japan!M:M,0)),"",INDEX(core_japan!S:S,MATCH(H58,core_japan!M:M,0),1))</f>
        <v>0</v>
      </c>
      <c r="K58" s="2" t="str">
        <f>IF(LEN(J58)&gt;1,INDEX('JP PINT 1.0'!G:G,MATCH(J58,'JP PINT 1.0'!C:C,0),1),"")</f>
        <v/>
      </c>
      <c r="O58" t="s">
        <v>109</v>
      </c>
      <c r="X58" s="3" t="str">
        <f t="shared" si="1"/>
        <v>Specified_ Binary File. Description. Text</v>
      </c>
      <c r="Y58" s="3" t="str">
        <f t="shared" si="2"/>
        <v>ram:Description</v>
      </c>
      <c r="Z58" s="3" t="str">
        <f>Z52&amp;"/"&amp;Y58</f>
        <v>rsm:CIIHExchangedDocument/ram:AttachedSpecifiedBinaryFile/ram:Description</v>
      </c>
      <c r="AA58" s="4" t="s">
        <v>4</v>
      </c>
      <c r="AB58" s="2" t="s">
        <v>41</v>
      </c>
      <c r="AC58" s="2" t="s">
        <v>42</v>
      </c>
      <c r="AD58" s="2" t="s">
        <v>56</v>
      </c>
      <c r="AE58" s="2" t="s">
        <v>56</v>
      </c>
      <c r="AF58" s="2" t="s">
        <v>8</v>
      </c>
      <c r="AG58" s="2" t="s">
        <v>542</v>
      </c>
    </row>
    <row r="59" spans="1:33" ht="14.25" customHeight="1">
      <c r="A59" s="2">
        <v>58</v>
      </c>
      <c r="B59" s="2" t="s">
        <v>78</v>
      </c>
      <c r="D59" s="2" t="s">
        <v>580</v>
      </c>
      <c r="E59" s="2" t="s">
        <v>49</v>
      </c>
      <c r="F59" s="4" t="s">
        <v>22</v>
      </c>
      <c r="G59" s="2">
        <f t="shared" si="0"/>
        <v>1</v>
      </c>
      <c r="H59" s="2" t="s">
        <v>581</v>
      </c>
      <c r="I59" s="2" t="s">
        <v>111</v>
      </c>
      <c r="J59" s="21" t="str">
        <f>IF(ISERROR(MATCH(H59,core_japan!M:M,0)),"",INDEX(core_japan!S:S,MATCH(H59,core_japan!M:M,0),1))</f>
        <v/>
      </c>
      <c r="K59" s="2" t="str">
        <f>IF(LEN(J59)&gt;1,INDEX('JP PINT 1.0'!G:G,MATCH(J59,'JP PINT 1.0'!C:C,0),1),"")</f>
        <v/>
      </c>
      <c r="L59" t="s">
        <v>110</v>
      </c>
      <c r="X59" s="3" t="str">
        <f t="shared" si="1"/>
        <v>CIIH_ Supply Chain_ Trade Transaction. Details</v>
      </c>
      <c r="Y59" s="3" t="str">
        <f t="shared" si="2"/>
        <v>rsm:CIIHSupplyChainTradeTransaction</v>
      </c>
      <c r="Z59" s="3" t="str">
        <f>Y59</f>
        <v>rsm:CIIHSupplyChainTradeTransaction</v>
      </c>
      <c r="AA59" s="4" t="s">
        <v>4</v>
      </c>
      <c r="AB59" s="2" t="s">
        <v>8</v>
      </c>
      <c r="AC59" s="2" t="s">
        <v>9</v>
      </c>
      <c r="AD59" s="2" t="s">
        <v>8</v>
      </c>
      <c r="AE59" s="2" t="s">
        <v>8</v>
      </c>
      <c r="AF59" s="2" t="s">
        <v>8</v>
      </c>
      <c r="AG59" s="2" t="s">
        <v>8</v>
      </c>
    </row>
    <row r="60" spans="1:33" ht="14.25" customHeight="1">
      <c r="A60" s="2">
        <v>59</v>
      </c>
      <c r="B60" s="2" t="s">
        <v>78</v>
      </c>
      <c r="D60" s="2" t="s">
        <v>112</v>
      </c>
      <c r="E60" s="2" t="s">
        <v>20</v>
      </c>
      <c r="F60" s="4" t="s">
        <v>22</v>
      </c>
      <c r="G60" s="2">
        <f t="shared" si="0"/>
        <v>2</v>
      </c>
      <c r="H60" s="2" t="s">
        <v>114</v>
      </c>
      <c r="I60" s="2" t="s">
        <v>582</v>
      </c>
      <c r="J60" s="21" t="str">
        <f>IF(ISERROR(MATCH(H60,core_japan!M:M,0)),"",INDEX(core_japan!S:S,MATCH(H60,core_japan!M:M,0),1))</f>
        <v/>
      </c>
      <c r="K60" s="2" t="str">
        <f>IF(LEN(J60)&gt;1,INDEX('JP PINT 1.0'!G:G,MATCH(J60,'JP PINT 1.0'!C:C,0),1),"")</f>
        <v/>
      </c>
      <c r="M60" t="s">
        <v>113</v>
      </c>
      <c r="X60" s="3" t="str">
        <f t="shared" si="1"/>
        <v>CIIH_ Supply Chain_ Trade Transaction. Applicable. CIIH_ Supply Chain_ Trade Agreement</v>
      </c>
      <c r="Y60" s="3" t="str">
        <f t="shared" si="2"/>
        <v>ram:ApplicableCIIHSupplyChainTradeAgreement</v>
      </c>
      <c r="Z60" s="3" t="str">
        <f>Z$59&amp;"/"&amp;Y60</f>
        <v>rsm:CIIHSupplyChainTradeTransaction/ram:ApplicableCIIHSupplyChainTradeAgreement</v>
      </c>
      <c r="AA60" s="4" t="s">
        <v>4</v>
      </c>
      <c r="AB60" s="2" t="s">
        <v>8</v>
      </c>
      <c r="AC60" s="2" t="s">
        <v>9</v>
      </c>
      <c r="AD60" s="2" t="s">
        <v>8</v>
      </c>
      <c r="AE60" s="2" t="s">
        <v>8</v>
      </c>
      <c r="AF60" s="2" t="s">
        <v>8</v>
      </c>
      <c r="AG60" s="2" t="s">
        <v>8</v>
      </c>
    </row>
    <row r="61" spans="1:33" ht="14.25" customHeight="1">
      <c r="A61" s="2">
        <v>60</v>
      </c>
      <c r="B61" s="2" t="s">
        <v>78</v>
      </c>
      <c r="D61" s="2" t="s">
        <v>115</v>
      </c>
      <c r="E61" s="2" t="s">
        <v>23</v>
      </c>
      <c r="F61" s="4" t="s">
        <v>3</v>
      </c>
      <c r="G61" s="2">
        <f t="shared" si="0"/>
        <v>3</v>
      </c>
      <c r="H61" s="2" t="s">
        <v>583</v>
      </c>
      <c r="I61" s="2" t="s">
        <v>584</v>
      </c>
      <c r="J61" s="21" t="str">
        <f>IF(ISERROR(MATCH(H61,core_japan!M:M,0)),"",INDEX(core_japan!S:S,MATCH(H61,core_japan!M:M,0),1))</f>
        <v/>
      </c>
      <c r="K61" s="2" t="str">
        <f>IF(LEN(J61)&gt;1,INDEX('JP PINT 1.0'!G:G,MATCH(J61,'JP PINT 1.0'!C:C,0),1),"")</f>
        <v/>
      </c>
      <c r="N61" t="s">
        <v>116</v>
      </c>
      <c r="X61" s="3" t="str">
        <f t="shared" si="1"/>
        <v>CIIH_ Supply Chain_ Trade Agreement. Details</v>
      </c>
      <c r="Y61" s="3" t="str">
        <f t="shared" si="2"/>
        <v>ram:CIIHSupplyChainTradeAgreementType</v>
      </c>
      <c r="AA61" s="4" t="s">
        <v>4</v>
      </c>
      <c r="AB61" s="2" t="s">
        <v>8</v>
      </c>
      <c r="AC61" s="2" t="s">
        <v>9</v>
      </c>
      <c r="AD61" s="2" t="s">
        <v>8</v>
      </c>
      <c r="AE61" s="2" t="s">
        <v>8</v>
      </c>
      <c r="AF61" s="2" t="s">
        <v>8</v>
      </c>
      <c r="AG61" s="2" t="s">
        <v>8</v>
      </c>
    </row>
    <row r="62" spans="1:33" ht="14.25" customHeight="1">
      <c r="A62" s="2">
        <v>61</v>
      </c>
      <c r="B62" s="2" t="s">
        <v>78</v>
      </c>
      <c r="D62" s="2" t="s">
        <v>117</v>
      </c>
      <c r="E62" s="2" t="s">
        <v>20</v>
      </c>
      <c r="F62" s="4" t="s">
        <v>22</v>
      </c>
      <c r="G62" s="2">
        <f t="shared" si="0"/>
        <v>4</v>
      </c>
      <c r="H62" s="2" t="s">
        <v>119</v>
      </c>
      <c r="I62" s="2" t="s">
        <v>585</v>
      </c>
      <c r="J62" s="21" t="str">
        <f>IF(ISERROR(MATCH(H62,core_japan!M:M,0)),"",INDEX(core_japan!S:S,MATCH(H62,core_japan!M:M,0),1))</f>
        <v>IBG-04</v>
      </c>
      <c r="K62" s="2" t="str">
        <f>IF(LEN(J62)&gt;1,INDEX('JP PINT 1.0'!G:G,MATCH(J62,'JP PINT 1.0'!C:C,0),1),"")</f>
        <v>売り手</v>
      </c>
      <c r="O62" t="s">
        <v>118</v>
      </c>
      <c r="X62" s="3" t="str">
        <f t="shared" si="1"/>
        <v>CIIH_ Supply Chain_ Trade Agreement. Seller. CI_ Trade_ Party</v>
      </c>
      <c r="Y62" s="3" t="str">
        <f t="shared" si="2"/>
        <v>ram:SellerCITradeParty</v>
      </c>
      <c r="Z62" s="3" t="str">
        <f>Z$60&amp;"/"&amp;Y62</f>
        <v>rsm:CIIHSupplyChainTradeTransaction/ram:ApplicableCIIHSupplyChainTradeAgreement/ram:SellerCITradeParty</v>
      </c>
      <c r="AA62" s="4" t="s">
        <v>4</v>
      </c>
      <c r="AB62" s="2" t="s">
        <v>8</v>
      </c>
      <c r="AC62" s="2" t="s">
        <v>9</v>
      </c>
      <c r="AD62" s="2" t="s">
        <v>8</v>
      </c>
      <c r="AE62" s="2" t="s">
        <v>8</v>
      </c>
      <c r="AF62" s="2" t="s">
        <v>8</v>
      </c>
      <c r="AG62" s="2" t="s">
        <v>25</v>
      </c>
    </row>
    <row r="63" spans="1:33" ht="14.25" customHeight="1">
      <c r="A63" s="2">
        <v>62</v>
      </c>
      <c r="B63" s="2" t="s">
        <v>78</v>
      </c>
      <c r="C63" s="2" t="s">
        <v>1623</v>
      </c>
      <c r="D63" s="2" t="s">
        <v>120</v>
      </c>
      <c r="E63" s="2" t="s">
        <v>23</v>
      </c>
      <c r="F63" s="4" t="s">
        <v>3</v>
      </c>
      <c r="G63" s="2">
        <f t="shared" si="0"/>
        <v>5</v>
      </c>
      <c r="H63" s="2" t="s">
        <v>122</v>
      </c>
      <c r="I63" s="2" t="s">
        <v>586</v>
      </c>
      <c r="J63" s="21" t="str">
        <f>IF(ISERROR(MATCH(H63,core_japan!M:M,0)),"",INDEX(core_japan!S:S,MATCH(H63,core_japan!M:M,0),1))</f>
        <v/>
      </c>
      <c r="K63" s="2" t="str">
        <f>IF(LEN(J63)&gt;1,INDEX('JP PINT 1.0'!G:G,MATCH(J63,'JP PINT 1.0'!C:C,0),1),"")</f>
        <v/>
      </c>
      <c r="P63" t="s">
        <v>121</v>
      </c>
      <c r="X63" s="2" t="str">
        <f t="shared" si="1"/>
        <v>CI_ Trade_ Party. Details</v>
      </c>
      <c r="Y63" s="3" t="str">
        <f t="shared" si="2"/>
        <v>ram:CITradePartyType</v>
      </c>
      <c r="AA63" s="4" t="s">
        <v>4</v>
      </c>
      <c r="AB63" s="2" t="s">
        <v>8</v>
      </c>
      <c r="AC63" s="2" t="s">
        <v>9</v>
      </c>
      <c r="AD63" s="2" t="s">
        <v>8</v>
      </c>
      <c r="AE63" s="2" t="s">
        <v>27</v>
      </c>
      <c r="AF63" s="2" t="s">
        <v>8</v>
      </c>
      <c r="AG63" s="2" t="s">
        <v>8</v>
      </c>
    </row>
    <row r="64" spans="1:33" ht="14.25" customHeight="1">
      <c r="A64" s="2">
        <v>63</v>
      </c>
      <c r="B64" s="2" t="s">
        <v>78</v>
      </c>
      <c r="C64" s="2" t="s">
        <v>1623</v>
      </c>
      <c r="D64" s="2" t="s">
        <v>123</v>
      </c>
      <c r="E64" s="2" t="s">
        <v>12</v>
      </c>
      <c r="F64" s="4" t="s">
        <v>22</v>
      </c>
      <c r="G64" s="2">
        <f t="shared" si="0"/>
        <v>6</v>
      </c>
      <c r="H64" s="2" t="s">
        <v>587</v>
      </c>
      <c r="I64" s="2" t="s">
        <v>588</v>
      </c>
      <c r="J64" s="21" t="str">
        <f>IF(ISERROR(MATCH(H64,core_japan!M:M,0)),"",INDEX(core_japan!S:S,MATCH(H64,core_japan!M:M,0),1))</f>
        <v/>
      </c>
      <c r="K64" s="2" t="str">
        <f>IF(LEN(J64)&gt;1,INDEX('JP PINT 1.0'!G:G,MATCH(J64,'JP PINT 1.0'!C:C,0),1),"")</f>
        <v/>
      </c>
      <c r="Q64" t="s">
        <v>124</v>
      </c>
      <c r="X64" s="2" t="str">
        <f t="shared" si="1"/>
        <v>CI_ Trade_ Party. Identification. Identifier</v>
      </c>
      <c r="Y64" s="3" t="str">
        <f>IF(OR("ASMA"=E64,"MA"=E64),"rsm:","ram:")&amp;
IF("ABIE"=E64,
  SUBSTITUTE(
    SUBSTITUTE(
      SUBSTITUTE(X64,". Details","Type"),
      "_",""
    ),
    " ",""
  ),
  IF("ASMA"=E64,
  SUBSTITUTE(
    SUBSTITUTE(
      SUBSTITUTE(X64,". Details",""),
      "_",""
    ),
    " ",""
  ),
  SUBSTITUTE(
    SUBSTITUTE(
      SUBSTITUTE(
        SUBSTITUTE(
          SUBSTITUTE(
            SUBSTITUTE(
              MID(X64,FIND(".",X64)+2,LEN(X64)-FIND(".",X64)-1),
              "_",""
            ),
            "Identification",""
          ),
          "Text",""
        ),
        ".",""
      ),
      " ",""
    ),
    "Identifier","ID"
  )
))</f>
        <v>ram:ID</v>
      </c>
      <c r="Z64" s="3" t="str">
        <f>Z62&amp;"/"&amp;Y64</f>
        <v>rsm:CIIHSupplyChainTradeTransaction/ram:ApplicableCIIHSupplyChainTradeAgreement/ram:SellerCITradeParty/ram:ID</v>
      </c>
      <c r="AA64" s="4" t="s">
        <v>4</v>
      </c>
      <c r="AB64" s="2" t="s">
        <v>8</v>
      </c>
      <c r="AC64" s="2" t="s">
        <v>9</v>
      </c>
      <c r="AD64" s="2" t="s">
        <v>53</v>
      </c>
      <c r="AE64" s="2" t="s">
        <v>125</v>
      </c>
      <c r="AF64" s="2" t="s">
        <v>589</v>
      </c>
      <c r="AG64" s="2" t="s">
        <v>542</v>
      </c>
    </row>
    <row r="65" spans="1:33" ht="14.25" customHeight="1">
      <c r="A65" s="2">
        <v>64</v>
      </c>
      <c r="B65" s="2" t="s">
        <v>78</v>
      </c>
      <c r="C65" s="2" t="s">
        <v>1623</v>
      </c>
      <c r="D65" s="2" t="s">
        <v>126</v>
      </c>
      <c r="E65" s="2" t="s">
        <v>12</v>
      </c>
      <c r="F65" s="4" t="s">
        <v>17</v>
      </c>
      <c r="G65" s="2">
        <f t="shared" si="0"/>
        <v>6</v>
      </c>
      <c r="H65" s="2" t="s">
        <v>590</v>
      </c>
      <c r="I65" s="2" t="s">
        <v>591</v>
      </c>
      <c r="J65" s="21" t="str">
        <f>IF(ISERROR(MATCH(H65,core_japan!M:M,0)),"",INDEX(core_japan!S:S,MATCH(H65,core_japan!M:M,0),1))</f>
        <v/>
      </c>
      <c r="K65" s="2" t="str">
        <f>IF(LEN(J65)&gt;1,INDEX('JP PINT 1.0'!G:G,MATCH(J65,'JP PINT 1.0'!C:C,0),1),"")</f>
        <v/>
      </c>
      <c r="Q65" t="s">
        <v>127</v>
      </c>
      <c r="X65" s="2" t="str">
        <f t="shared" si="1"/>
        <v>CI_ Trade_ Party. Global_ Identification. Identifier</v>
      </c>
      <c r="Y65" s="3" t="str">
        <f>IF(OR("ASMA"=E65,"MA"=E65),"rsm:","ram:")&amp;
IF("ABIE"=E65,
  SUBSTITUTE(
    SUBSTITUTE(
      SUBSTITUTE(X65,". Details","Type"),
      "_",""
    ),
    " ",""
  ),
  IF("ASMA"=E65,
  SUBSTITUTE(
    SUBSTITUTE(
      SUBSTITUTE(X65,". Details",""),
      "_",""
    ),
    " ",""
  ),
  SUBSTITUTE(
    SUBSTITUTE(
      SUBSTITUTE(
        SUBSTITUTE(
          SUBSTITUTE(
            SUBSTITUTE(
              MID(X65,FIND(".",X65)+2,LEN(X65)-FIND(".",X65)-1),
              "_",""
            ),
            "Identification",""
          ),
          "Text",""
        ),
        ".",""
      ),
      " ",""
    ),
    "Identifier","ID"
  )
))</f>
        <v>ram:GlobalID</v>
      </c>
      <c r="Z65" s="3" t="str">
        <f>Z62&amp;"/"&amp;Y65</f>
        <v>rsm:CIIHSupplyChainTradeTransaction/ram:ApplicableCIIHSupplyChainTradeAgreement/ram:SellerCITradeParty/ram:GlobalID</v>
      </c>
      <c r="AA65" s="4" t="s">
        <v>4</v>
      </c>
      <c r="AB65" s="2" t="s">
        <v>0</v>
      </c>
      <c r="AC65" s="2" t="s">
        <v>128</v>
      </c>
      <c r="AD65" s="2" t="s">
        <v>56</v>
      </c>
      <c r="AE65" s="2" t="s">
        <v>56</v>
      </c>
      <c r="AF65" s="2" t="s">
        <v>8</v>
      </c>
      <c r="AG65" s="2" t="s">
        <v>542</v>
      </c>
    </row>
    <row r="66" spans="1:33" ht="14.25" customHeight="1">
      <c r="A66" s="2">
        <v>65</v>
      </c>
      <c r="B66" s="2" t="s">
        <v>78</v>
      </c>
      <c r="C66" s="2" t="s">
        <v>1623</v>
      </c>
      <c r="D66" s="2" t="s">
        <v>129</v>
      </c>
      <c r="E66" s="2" t="s">
        <v>12</v>
      </c>
      <c r="F66" s="4" t="s">
        <v>22</v>
      </c>
      <c r="G66" s="2">
        <f t="shared" ref="G66:G137" si="4">IF(LEN(L66)&gt;0,1,
  IF(LEN(M66)&gt;0,2,
    IF(LEN(N66)&gt;0,3,
      IF(LEN(O66)&gt;0,4,
        IF(LEN(P66)&gt;0,5,
          IF(LEN(Q66)&gt;0,6,
            IF(LEN(R66)&gt;0,7,
              IF(LEN(S66)&gt;0,8,
                IF(LEN(T66)&gt;0,9,
                  IF(LEN(U66)&gt;0,10,"")
)))))))))</f>
        <v>6</v>
      </c>
      <c r="H66" s="2" t="s">
        <v>592</v>
      </c>
      <c r="I66" s="2" t="s">
        <v>593</v>
      </c>
      <c r="J66" s="21" t="str">
        <f>IF(ISERROR(MATCH(H66,core_japan!M:M,0)),"",INDEX(core_japan!S:S,MATCH(H66,core_japan!M:M,0),1))</f>
        <v>IBT-027</v>
      </c>
      <c r="K66" s="2" t="str">
        <f>IF(LEN(J66)&gt;1,INDEX('JP PINT 1.0'!G:G,MATCH(J66,'JP PINT 1.0'!C:C,0),1),"")</f>
        <v>売り手名称</v>
      </c>
      <c r="Q66" t="s">
        <v>164</v>
      </c>
      <c r="X66" s="2" t="str">
        <f t="shared" ref="X66:X137" si="5">L66&amp;M66&amp;N66&amp;O66&amp;P66&amp;Q66&amp;R66&amp;S66&amp;T66&amp;U66</f>
        <v>CI_ Trade_ Party. Name. Text</v>
      </c>
      <c r="Y66" s="3" t="str">
        <f t="shared" si="2"/>
        <v>ram:Name</v>
      </c>
      <c r="Z66" s="3" t="str">
        <f>Z62&amp;"/"&amp;Y66</f>
        <v>rsm:CIIHSupplyChainTradeTransaction/ram:ApplicableCIIHSupplyChainTradeAgreement/ram:SellerCITradeParty/ram:Name</v>
      </c>
      <c r="AA66" s="4" t="s">
        <v>4</v>
      </c>
      <c r="AB66" s="2" t="s">
        <v>41</v>
      </c>
      <c r="AC66" s="2" t="s">
        <v>42</v>
      </c>
      <c r="AD66" s="2" t="s">
        <v>130</v>
      </c>
      <c r="AE66" s="2" t="s">
        <v>130</v>
      </c>
      <c r="AF66" s="2" t="s">
        <v>130</v>
      </c>
      <c r="AG66" s="2" t="s">
        <v>25</v>
      </c>
    </row>
    <row r="67" spans="1:33" ht="14.25" customHeight="1">
      <c r="A67" s="2">
        <v>66</v>
      </c>
      <c r="B67" s="2" t="s">
        <v>78</v>
      </c>
      <c r="C67" s="2" t="s">
        <v>1623</v>
      </c>
      <c r="D67" s="2" t="s">
        <v>594</v>
      </c>
      <c r="E67" s="2" t="s">
        <v>12</v>
      </c>
      <c r="F67" s="4" t="s">
        <v>22</v>
      </c>
      <c r="G67" s="2">
        <f t="shared" si="4"/>
        <v>6</v>
      </c>
      <c r="H67" s="2" t="s">
        <v>595</v>
      </c>
      <c r="I67" s="2" t="s">
        <v>596</v>
      </c>
      <c r="J67" s="21" t="str">
        <f>IF(ISERROR(MATCH(H67,core_japan!M:M,0)),"",INDEX(core_japan!S:S,MATCH(H67,core_japan!M:M,0),1))</f>
        <v>IBT-031</v>
      </c>
      <c r="K67" s="2" t="str">
        <f>IF(LEN(J67)&gt;1,INDEX('JP PINT 1.0'!G:G,MATCH(J67,'JP PINT 1.0'!C:C,0),1),"")</f>
        <v>売り手税ID</v>
      </c>
      <c r="Q67" t="s">
        <v>1175</v>
      </c>
      <c r="X67" s="2" t="str">
        <f t="shared" si="5"/>
        <v>CI_ Trade_ Party. Registered_ Identification. Identifier</v>
      </c>
      <c r="Y67" s="3" t="str">
        <f t="shared" ref="Y67:Y130" si="6">IF(OR("ASMA"=E67,"MA"=E67),"rsm:","ram:")&amp;
IF("ABIE"=E67,
  SUBSTITUTE(
    SUBSTITUTE(
      SUBSTITUTE(X67,". Details","Type"),
      "_",""
    ),
    " ",""
  ),
  IF("ASMA"=E67,
  SUBSTITUTE(
    SUBSTITUTE(
      SUBSTITUTE(X67,". Details",""),
      "_",""
    ),
    " ",""
  ),
  SUBSTITUTE(
    SUBSTITUTE(
      SUBSTITUTE(
        SUBSTITUTE(
          SUBSTITUTE(
            SUBSTITUTE(
              MID(X67,FIND(".",X67)+2,LEN(X67)-FIND(".",X67)-1),
              "_",""
            ),
            "Identification",""
          ),
          "Text",""
        ),
        ".",""
      ),
      " ",""
    ),
    "Identifier","ID"
  )
))</f>
        <v>ram:RegisteredID</v>
      </c>
      <c r="Z67" s="3" t="str">
        <f>Z$62&amp;"/"&amp;Y67</f>
        <v>rsm:CIIHSupplyChainTradeTransaction/ram:ApplicableCIIHSupplyChainTradeAgreement/ram:SellerCITradeParty/ram:RegisteredID</v>
      </c>
      <c r="AA67" s="4" t="s">
        <v>4</v>
      </c>
      <c r="AB67" s="2" t="s">
        <v>0</v>
      </c>
      <c r="AC67" s="2" t="s">
        <v>597</v>
      </c>
      <c r="AD67" s="2" t="s">
        <v>130</v>
      </c>
      <c r="AE67" s="2" t="s">
        <v>130</v>
      </c>
      <c r="AF67" s="2" t="s">
        <v>130</v>
      </c>
      <c r="AG67" s="2" t="s">
        <v>25</v>
      </c>
    </row>
    <row r="68" spans="1:33" ht="14.25" customHeight="1">
      <c r="D68" s="2" t="s">
        <v>4307</v>
      </c>
      <c r="E68" s="2" t="s">
        <v>20</v>
      </c>
      <c r="Q68" t="s">
        <v>4304</v>
      </c>
      <c r="X68" s="2" t="str">
        <f t="shared" si="5"/>
        <v>CI_ Trade_ Party. End Point_ URI. CI_ Universal_ Communication</v>
      </c>
      <c r="Y68" s="3" t="str">
        <f t="shared" si="6"/>
        <v>ram:EndPointURICIUniversalCommunication</v>
      </c>
      <c r="Z68" s="3" t="str">
        <f>Z62&amp;"/"&amp;Y68</f>
        <v>rsm:CIIHSupplyChainTradeTransaction/ram:ApplicableCIIHSupplyChainTradeAgreement/ram:SellerCITradeParty/ram:EndPointURICIUniversalCommunication</v>
      </c>
    </row>
    <row r="69" spans="1:33" ht="14.25" customHeight="1">
      <c r="D69" s="2" t="s">
        <v>146</v>
      </c>
      <c r="E69" s="2" t="s">
        <v>23</v>
      </c>
      <c r="R69" t="s">
        <v>1177</v>
      </c>
      <c r="X69" s="2" t="str">
        <f t="shared" si="5"/>
        <v>CI_ Universal_ Communication. Details</v>
      </c>
      <c r="Y69" s="3" t="str">
        <f t="shared" si="6"/>
        <v>ram:CIUniversalCommunicationType</v>
      </c>
    </row>
    <row r="70" spans="1:33" ht="14.25" customHeight="1">
      <c r="A70" s="26"/>
      <c r="B70" s="26"/>
      <c r="C70" s="26"/>
      <c r="D70" s="26" t="s">
        <v>4306</v>
      </c>
      <c r="E70" s="26" t="s">
        <v>12</v>
      </c>
      <c r="F70" s="27"/>
      <c r="G70" s="26"/>
      <c r="H70" s="26"/>
      <c r="I70" s="26"/>
      <c r="J70" s="21" t="s">
        <v>4302</v>
      </c>
      <c r="K70" s="2" t="str">
        <f>IF(LEN(J70)&gt;1,INDEX('JP PINT 1.0'!G:G,MATCH(J70,'JP PINT 1.0'!C:C,0),1),"")</f>
        <v>スキーマID</v>
      </c>
      <c r="S70" t="s">
        <v>4305</v>
      </c>
      <c r="X70" s="2" t="str">
        <f t="shared" ref="X70" si="7">L70&amp;M70&amp;N70&amp;O70&amp;P70&amp;Q70&amp;R70&amp;S70&amp;T70&amp;U70</f>
        <v>CI_ Universal_ Communication. Channel. Code</v>
      </c>
      <c r="Y70" s="3" t="str">
        <f t="shared" si="6"/>
        <v>ram:ChannelCode</v>
      </c>
      <c r="Z70" s="3" t="str">
        <f>Z68&amp;"/"&amp;Y70</f>
        <v>rsm:CIIHSupplyChainTradeTransaction/ram:ApplicableCIIHSupplyChainTradeAgreement/ram:SellerCITradeParty/ram:EndPointURICIUniversalCommunication/ram:ChannelCode</v>
      </c>
    </row>
    <row r="71" spans="1:33" ht="14.25" customHeight="1">
      <c r="A71" s="26"/>
      <c r="B71" s="26"/>
      <c r="C71" s="26"/>
      <c r="D71" s="26" t="s">
        <v>147</v>
      </c>
      <c r="E71" s="26" t="s">
        <v>12</v>
      </c>
      <c r="F71" s="27"/>
      <c r="G71" s="26"/>
      <c r="H71" s="26"/>
      <c r="I71" s="26"/>
      <c r="J71" s="21" t="s">
        <v>3987</v>
      </c>
      <c r="K71" s="2" t="str">
        <f>IF(LEN(J71)&gt;1,INDEX('JP PINT 1.0'!G:G,MATCH(J71,'JP PINT 1.0'!C:C,0),1),"")</f>
        <v>売り手電子アドレス</v>
      </c>
      <c r="S71" t="s">
        <v>1178</v>
      </c>
      <c r="X71" s="2" t="str">
        <f t="shared" si="5"/>
        <v>CI_ Universal_ Communication. Complete Number. Text</v>
      </c>
      <c r="Y71" s="3" t="str">
        <f t="shared" si="6"/>
        <v>ram:CompleteNumber</v>
      </c>
      <c r="Z71" s="3" t="str">
        <f>Z68&amp;"/"&amp;Y71</f>
        <v>rsm:CIIHSupplyChainTradeTransaction/ram:ApplicableCIIHSupplyChainTradeAgreement/ram:SellerCITradeParty/ram:EndPointURICIUniversalCommunication/ram:CompleteNumber</v>
      </c>
    </row>
    <row r="72" spans="1:33" ht="14.25" customHeight="1">
      <c r="A72" s="2">
        <v>67</v>
      </c>
      <c r="B72" s="2" t="s">
        <v>78</v>
      </c>
      <c r="D72" s="2" t="s">
        <v>131</v>
      </c>
      <c r="E72" s="2" t="s">
        <v>20</v>
      </c>
      <c r="F72" s="4" t="s">
        <v>17</v>
      </c>
      <c r="G72" s="2">
        <f t="shared" si="4"/>
        <v>6</v>
      </c>
      <c r="H72" s="2" t="s">
        <v>598</v>
      </c>
      <c r="I72" s="2" t="s">
        <v>133</v>
      </c>
      <c r="J72" s="21" t="str">
        <f>IF(ISERROR(MATCH(H72,core_japan!M:M,0)),"",INDEX(core_japan!S:S,MATCH(H72,core_japan!M:M,0),1))</f>
        <v>IBG-06</v>
      </c>
      <c r="K72" s="2" t="str">
        <f>IF(LEN(J72)&gt;1,INDEX('JP PINT 1.0'!G:G,MATCH(J72,'JP PINT 1.0'!C:C,0),1),"")</f>
        <v>売り手連絡先</v>
      </c>
      <c r="Q72" t="s">
        <v>132</v>
      </c>
      <c r="X72" s="2" t="str">
        <f t="shared" si="5"/>
        <v>CI_ Trade_ Party. Defined. CI_ Trade_ Contact</v>
      </c>
      <c r="Y72" s="3" t="str">
        <f t="shared" si="6"/>
        <v>ram:DefinedCITradeContact</v>
      </c>
      <c r="Z72" s="3" t="str">
        <f>Z$62&amp;"/"&amp;Y72</f>
        <v>rsm:CIIHSupplyChainTradeTransaction/ram:ApplicableCIIHSupplyChainTradeAgreement/ram:SellerCITradeParty/ram:DefinedCITradeContact</v>
      </c>
      <c r="AA72" s="4" t="s">
        <v>4</v>
      </c>
      <c r="AB72" s="2" t="s">
        <v>27</v>
      </c>
      <c r="AC72" s="2" t="s">
        <v>9</v>
      </c>
      <c r="AD72" s="2" t="s">
        <v>27</v>
      </c>
      <c r="AE72" s="2" t="s">
        <v>8</v>
      </c>
      <c r="AF72" s="2" t="s">
        <v>8</v>
      </c>
      <c r="AG72" s="2" t="s">
        <v>542</v>
      </c>
    </row>
    <row r="73" spans="1:33" ht="14.25" customHeight="1">
      <c r="A73" s="2">
        <v>68</v>
      </c>
      <c r="B73" s="2" t="s">
        <v>78</v>
      </c>
      <c r="C73" s="2" t="s">
        <v>1623</v>
      </c>
      <c r="D73" s="2" t="s">
        <v>134</v>
      </c>
      <c r="E73" s="2" t="s">
        <v>23</v>
      </c>
      <c r="F73" s="4" t="s">
        <v>3</v>
      </c>
      <c r="G73" s="2">
        <f t="shared" si="4"/>
        <v>7</v>
      </c>
      <c r="H73" s="2" t="s">
        <v>599</v>
      </c>
      <c r="I73" s="2" t="s">
        <v>600</v>
      </c>
      <c r="J73" s="21" t="str">
        <f>IF(ISERROR(MATCH(H73,core_japan!M:M,0)),"",INDEX(core_japan!S:S,MATCH(H73,core_japan!M:M,0),1))</f>
        <v/>
      </c>
      <c r="K73" s="2" t="str">
        <f>IF(LEN(J73)&gt;1,INDEX('JP PINT 1.0'!G:G,MATCH(J73,'JP PINT 1.0'!C:C,0),1),"")</f>
        <v/>
      </c>
      <c r="R73" t="s">
        <v>135</v>
      </c>
      <c r="X73" s="2" t="str">
        <f t="shared" si="5"/>
        <v>CI_ Trade_ Contact. Details</v>
      </c>
      <c r="Y73" s="3" t="str">
        <f t="shared" si="6"/>
        <v>ram:CITradeContactType</v>
      </c>
      <c r="AA73" s="4" t="s">
        <v>4</v>
      </c>
      <c r="AB73" s="2" t="s">
        <v>27</v>
      </c>
      <c r="AC73" s="2" t="s">
        <v>9</v>
      </c>
      <c r="AD73" s="2" t="s">
        <v>27</v>
      </c>
      <c r="AE73" s="2" t="s">
        <v>8</v>
      </c>
      <c r="AF73" s="2" t="s">
        <v>8</v>
      </c>
      <c r="AG73" s="2" t="s">
        <v>27</v>
      </c>
    </row>
    <row r="74" spans="1:33" ht="14.25" customHeight="1">
      <c r="A74" s="2">
        <v>69</v>
      </c>
      <c r="B74" s="2" t="s">
        <v>78</v>
      </c>
      <c r="C74" s="2" t="s">
        <v>1623</v>
      </c>
      <c r="D74" s="2" t="s">
        <v>136</v>
      </c>
      <c r="E74" s="2" t="s">
        <v>12</v>
      </c>
      <c r="F74" s="4" t="s">
        <v>17</v>
      </c>
      <c r="G74" s="2">
        <f t="shared" si="4"/>
        <v>8</v>
      </c>
      <c r="H74" s="2" t="s">
        <v>601</v>
      </c>
      <c r="I74" s="2" t="s">
        <v>602</v>
      </c>
      <c r="J74" s="21">
        <f>IF(ISERROR(MATCH(H74,core_japan!M:M,0)),"",INDEX(core_japan!S:S,MATCH(H74,core_japan!M:M,0),1))</f>
        <v>0</v>
      </c>
      <c r="K74" s="2" t="str">
        <f>IF(LEN(J74)&gt;1,INDEX('JP PINT 1.0'!G:G,MATCH(J74,'JP PINT 1.0'!C:C,0),1),"")</f>
        <v/>
      </c>
      <c r="S74" t="s">
        <v>137</v>
      </c>
      <c r="X74" s="2" t="str">
        <f t="shared" si="5"/>
        <v>CI_ Trade_ Contact. Identification. Identifier</v>
      </c>
      <c r="Y74" s="3" t="str">
        <f t="shared" si="6"/>
        <v>ram:ID</v>
      </c>
      <c r="Z74" s="3" t="str">
        <f>Z72&amp;"/"&amp;Y74</f>
        <v>rsm:CIIHSupplyChainTradeTransaction/ram:ApplicableCIIHSupplyChainTradeAgreement/ram:SellerCITradeParty/ram:DefinedCITradeContact/ram:ID</v>
      </c>
      <c r="AA74" s="4" t="s">
        <v>4</v>
      </c>
      <c r="AB74" s="2" t="s">
        <v>27</v>
      </c>
      <c r="AC74" s="2" t="s">
        <v>9</v>
      </c>
      <c r="AD74" s="2" t="s">
        <v>56</v>
      </c>
      <c r="AE74" s="2" t="s">
        <v>56</v>
      </c>
      <c r="AF74" s="2" t="s">
        <v>8</v>
      </c>
      <c r="AG74" s="2" t="s">
        <v>230</v>
      </c>
    </row>
    <row r="75" spans="1:33" ht="14.25" customHeight="1">
      <c r="A75" s="2">
        <v>70</v>
      </c>
      <c r="B75" s="2" t="s">
        <v>78</v>
      </c>
      <c r="C75" s="2" t="s">
        <v>1623</v>
      </c>
      <c r="D75" s="2" t="s">
        <v>138</v>
      </c>
      <c r="E75" s="2" t="s">
        <v>12</v>
      </c>
      <c r="F75" s="4" t="s">
        <v>17</v>
      </c>
      <c r="G75" s="2">
        <f t="shared" si="4"/>
        <v>8</v>
      </c>
      <c r="H75" s="2" t="s">
        <v>603</v>
      </c>
      <c r="I75" s="2" t="s">
        <v>604</v>
      </c>
      <c r="J75" s="21" t="str">
        <f>IF(ISERROR(MATCH(H75,core_japan!M:M,0)),"",INDEX(core_japan!S:S,MATCH(H75,core_japan!M:M,0),1))</f>
        <v>IBT-041</v>
      </c>
      <c r="K75" s="2" t="str">
        <f>IF(LEN(J75)&gt;1,INDEX('JP PINT 1.0'!G:G,MATCH(J75,'JP PINT 1.0'!C:C,0),1),"")</f>
        <v>売り手連絡先</v>
      </c>
      <c r="S75" t="s">
        <v>139</v>
      </c>
      <c r="X75" s="2" t="str">
        <f t="shared" si="5"/>
        <v>CI_ Trade_ Contact. Person Name. Text</v>
      </c>
      <c r="Y75" s="3" t="str">
        <f t="shared" si="6"/>
        <v>ram:PersonName</v>
      </c>
      <c r="Z75" s="3" t="str">
        <f>Z$72&amp;"/"&amp;Y75</f>
        <v>rsm:CIIHSupplyChainTradeTransaction/ram:ApplicableCIIHSupplyChainTradeAgreement/ram:SellerCITradeParty/ram:DefinedCITradeContact/ram:PersonName</v>
      </c>
      <c r="AA75" s="4" t="s">
        <v>4</v>
      </c>
      <c r="AB75" s="2" t="s">
        <v>41</v>
      </c>
      <c r="AC75" s="2" t="s">
        <v>42</v>
      </c>
      <c r="AD75" s="2" t="s">
        <v>56</v>
      </c>
      <c r="AE75" s="2" t="s">
        <v>56</v>
      </c>
      <c r="AF75" s="2" t="s">
        <v>56</v>
      </c>
      <c r="AG75" s="2" t="s">
        <v>140</v>
      </c>
    </row>
    <row r="76" spans="1:33" ht="14.25" customHeight="1">
      <c r="A76" s="2">
        <v>71</v>
      </c>
      <c r="B76" s="2" t="s">
        <v>78</v>
      </c>
      <c r="C76" s="2" t="s">
        <v>1623</v>
      </c>
      <c r="D76" s="2" t="s">
        <v>141</v>
      </c>
      <c r="E76" s="2" t="s">
        <v>12</v>
      </c>
      <c r="F76" s="4" t="s">
        <v>17</v>
      </c>
      <c r="G76" s="2">
        <f t="shared" si="4"/>
        <v>8</v>
      </c>
      <c r="H76" s="2" t="s">
        <v>605</v>
      </c>
      <c r="I76" s="2" t="s">
        <v>606</v>
      </c>
      <c r="J76" s="21" t="str">
        <f>IF(ISERROR(MATCH(H76,core_japan!M:M,0)),"",INDEX(core_japan!S:S,MATCH(H76,core_japan!M:M,0),1))</f>
        <v>IBT-041</v>
      </c>
      <c r="K76" s="2" t="str">
        <f>IF(LEN(J76)&gt;1,INDEX('JP PINT 1.0'!G:G,MATCH(J76,'JP PINT 1.0'!C:C,0),1),"")</f>
        <v>売り手連絡先</v>
      </c>
      <c r="S76" t="s">
        <v>142</v>
      </c>
      <c r="X76" s="2" t="str">
        <f t="shared" si="5"/>
        <v>CI_ Trade_ Contact. Department Name. Text</v>
      </c>
      <c r="Y76" s="3" t="str">
        <f t="shared" si="6"/>
        <v>ram:DepartmentName</v>
      </c>
      <c r="Z76" s="3" t="str">
        <f>Z$72&amp;"/"&amp;Y76</f>
        <v>rsm:CIIHSupplyChainTradeTransaction/ram:ApplicableCIIHSupplyChainTradeAgreement/ram:SellerCITradeParty/ram:DefinedCITradeContact/ram:DepartmentName</v>
      </c>
      <c r="AA76" s="4" t="s">
        <v>4</v>
      </c>
      <c r="AB76" s="2" t="s">
        <v>41</v>
      </c>
      <c r="AC76" s="2" t="s">
        <v>42</v>
      </c>
      <c r="AD76" s="2" t="s">
        <v>56</v>
      </c>
      <c r="AE76" s="2" t="s">
        <v>56</v>
      </c>
      <c r="AF76" s="2" t="s">
        <v>8</v>
      </c>
      <c r="AG76" s="2" t="s">
        <v>140</v>
      </c>
    </row>
    <row r="77" spans="1:33" ht="14.25" customHeight="1">
      <c r="A77" s="2">
        <v>72</v>
      </c>
      <c r="B77" s="2" t="s">
        <v>78</v>
      </c>
      <c r="C77" s="2" t="s">
        <v>1623</v>
      </c>
      <c r="D77" s="2" t="s">
        <v>143</v>
      </c>
      <c r="E77" s="2" t="s">
        <v>12</v>
      </c>
      <c r="F77" s="4" t="s">
        <v>17</v>
      </c>
      <c r="G77" s="2">
        <f t="shared" si="4"/>
        <v>8</v>
      </c>
      <c r="H77" s="2" t="s">
        <v>607</v>
      </c>
      <c r="I77" s="2" t="s">
        <v>608</v>
      </c>
      <c r="J77" s="21">
        <f>IF(ISERROR(MATCH(H77,core_japan!M:M,0)),"",INDEX(core_japan!S:S,MATCH(H77,core_japan!M:M,0),1))</f>
        <v>0</v>
      </c>
      <c r="K77" s="2" t="str">
        <f>IF(LEN(J77)&gt;1,INDEX('JP PINT 1.0'!G:G,MATCH(J77,'JP PINT 1.0'!C:C,0),1),"")</f>
        <v/>
      </c>
      <c r="S77" t="s">
        <v>144</v>
      </c>
      <c r="X77" s="2" t="str">
        <f t="shared" si="5"/>
        <v>CI_ Trade_ Contact. Person_ Identification. Identifier</v>
      </c>
      <c r="Y77" s="3" t="str">
        <f t="shared" si="6"/>
        <v>ram:PersonID</v>
      </c>
      <c r="Z77" s="3" t="str">
        <f>Z$72&amp;"/"&amp;Y77</f>
        <v>rsm:CIIHSupplyChainTradeTransaction/ram:ApplicableCIIHSupplyChainTradeAgreement/ram:SellerCITradeParty/ram:DefinedCITradeContact/ram:PersonID</v>
      </c>
      <c r="AA77" s="4" t="s">
        <v>4</v>
      </c>
      <c r="AB77" s="2" t="s">
        <v>27</v>
      </c>
      <c r="AC77" s="2" t="s">
        <v>9</v>
      </c>
      <c r="AD77" s="2" t="s">
        <v>56</v>
      </c>
      <c r="AE77" s="2" t="s">
        <v>56</v>
      </c>
      <c r="AF77" s="2" t="s">
        <v>8</v>
      </c>
      <c r="AG77" s="2" t="s">
        <v>27</v>
      </c>
    </row>
    <row r="78" spans="1:33" ht="14.25" customHeight="1">
      <c r="A78" s="2">
        <v>73</v>
      </c>
      <c r="B78" s="2" t="s">
        <v>78</v>
      </c>
      <c r="D78" s="2" t="s">
        <v>145</v>
      </c>
      <c r="E78" s="2" t="s">
        <v>20</v>
      </c>
      <c r="F78" s="4" t="s">
        <v>17</v>
      </c>
      <c r="G78" s="2">
        <f t="shared" si="4"/>
        <v>8</v>
      </c>
      <c r="H78" s="2" t="s">
        <v>609</v>
      </c>
      <c r="I78" s="2" t="s">
        <v>610</v>
      </c>
      <c r="J78" s="21" t="str">
        <f>IF(ISERROR(MATCH(H78,core_japan!M:M,0)),"",INDEX(core_japan!S:S,MATCH(H78,core_japan!M:M,0),1))</f>
        <v/>
      </c>
      <c r="K78" s="2" t="str">
        <f>IF(LEN(J78)&gt;1,INDEX('JP PINT 1.0'!G:G,MATCH(J78,'JP PINT 1.0'!C:C,0),1),"")</f>
        <v/>
      </c>
      <c r="S78" t="s">
        <v>1176</v>
      </c>
      <c r="X78" s="2" t="str">
        <f t="shared" si="5"/>
        <v>CI_ Trade_ Contact. Telephone. CI_ Universal_ Communication</v>
      </c>
      <c r="Y78" s="3" t="str">
        <f t="shared" si="6"/>
        <v>ram:TelephoneCIUniversalCommunication</v>
      </c>
      <c r="Z78" s="3" t="str">
        <f>Z$72&amp;"/"&amp;Y78</f>
        <v>rsm:CIIHSupplyChainTradeTransaction/ram:ApplicableCIIHSupplyChainTradeAgreement/ram:SellerCITradeParty/ram:DefinedCITradeContact/ram:TelephoneCIUniversalCommunication</v>
      </c>
      <c r="AA78" s="4" t="s">
        <v>4</v>
      </c>
      <c r="AB78" s="2" t="s">
        <v>27</v>
      </c>
      <c r="AC78" s="2" t="s">
        <v>9</v>
      </c>
      <c r="AD78" s="2" t="s">
        <v>27</v>
      </c>
      <c r="AE78" s="2" t="s">
        <v>8</v>
      </c>
      <c r="AF78" s="2" t="s">
        <v>8</v>
      </c>
      <c r="AG78" s="2" t="s">
        <v>27</v>
      </c>
    </row>
    <row r="79" spans="1:33" ht="14.25" customHeight="1">
      <c r="A79" s="2">
        <v>74</v>
      </c>
      <c r="B79" s="2" t="s">
        <v>78</v>
      </c>
      <c r="D79" s="2" t="s">
        <v>146</v>
      </c>
      <c r="E79" s="2" t="s">
        <v>23</v>
      </c>
      <c r="F79" s="4" t="s">
        <v>3</v>
      </c>
      <c r="G79" s="2">
        <f t="shared" si="4"/>
        <v>9</v>
      </c>
      <c r="H79" s="2" t="s">
        <v>611</v>
      </c>
      <c r="I79" s="2" t="s">
        <v>612</v>
      </c>
      <c r="J79" s="21" t="str">
        <f>IF(ISERROR(MATCH(H79,core_japan!M:M,0)),"",INDEX(core_japan!S:S,MATCH(H79,core_japan!M:M,0),1))</f>
        <v/>
      </c>
      <c r="K79" s="2" t="str">
        <f>IF(LEN(J79)&gt;1,INDEX('JP PINT 1.0'!G:G,MATCH(J79,'JP PINT 1.0'!C:C,0),1),"")</f>
        <v/>
      </c>
      <c r="T79" t="s">
        <v>1177</v>
      </c>
      <c r="X79" s="2" t="str">
        <f t="shared" si="5"/>
        <v>CI_ Universal_ Communication. Details</v>
      </c>
      <c r="Y79" s="3" t="str">
        <f t="shared" si="6"/>
        <v>ram:CIUniversalCommunicationType</v>
      </c>
      <c r="AA79" s="4" t="s">
        <v>4</v>
      </c>
      <c r="AB79" s="2" t="s">
        <v>27</v>
      </c>
      <c r="AC79" s="2" t="s">
        <v>9</v>
      </c>
      <c r="AD79" s="2" t="s">
        <v>27</v>
      </c>
      <c r="AE79" s="2" t="s">
        <v>8</v>
      </c>
      <c r="AF79" s="2" t="s">
        <v>8</v>
      </c>
      <c r="AG79" s="2" t="s">
        <v>27</v>
      </c>
    </row>
    <row r="80" spans="1:33" ht="14.25" customHeight="1">
      <c r="A80" s="2">
        <v>75</v>
      </c>
      <c r="B80" s="2" t="s">
        <v>78</v>
      </c>
      <c r="C80" s="2" t="s">
        <v>1623</v>
      </c>
      <c r="D80" s="2" t="s">
        <v>147</v>
      </c>
      <c r="E80" s="2" t="s">
        <v>12</v>
      </c>
      <c r="F80" s="4" t="s">
        <v>17</v>
      </c>
      <c r="G80" s="2">
        <f t="shared" si="4"/>
        <v>10</v>
      </c>
      <c r="H80" s="2" t="s">
        <v>613</v>
      </c>
      <c r="I80" s="2" t="s">
        <v>614</v>
      </c>
      <c r="J80" s="21" t="str">
        <f>IF(ISERROR(MATCH(H80,core_japan!M:M,0)),"",INDEX(core_japan!S:S,MATCH(H80,core_japan!M:M,0),1))</f>
        <v>IBT-042</v>
      </c>
      <c r="K80" s="2" t="str">
        <f>IF(LEN(J80)&gt;1,INDEX('JP PINT 1.0'!G:G,MATCH(J80,'JP PINT 1.0'!C:C,0),1),"")</f>
        <v>売り手連絡先電話番号</v>
      </c>
      <c r="U80" t="s">
        <v>1178</v>
      </c>
      <c r="X80" s="2" t="str">
        <f t="shared" si="5"/>
        <v>CI_ Universal_ Communication. Complete Number. Text</v>
      </c>
      <c r="Y80" s="3" t="str">
        <f t="shared" si="6"/>
        <v>ram:CompleteNumber</v>
      </c>
      <c r="Z80" s="3" t="str">
        <f>Z78&amp;"/"&amp;Y80</f>
        <v>rsm:CIIHSupplyChainTradeTransaction/ram:ApplicableCIIHSupplyChainTradeAgreement/ram:SellerCITradeParty/ram:DefinedCITradeContact/ram:TelephoneCIUniversalCommunication/ram:CompleteNumber</v>
      </c>
      <c r="AA80" s="4" t="s">
        <v>4</v>
      </c>
      <c r="AB80" s="2" t="s">
        <v>27</v>
      </c>
      <c r="AC80" s="2" t="s">
        <v>9</v>
      </c>
      <c r="AD80" s="2" t="s">
        <v>56</v>
      </c>
      <c r="AE80" s="2" t="s">
        <v>56</v>
      </c>
      <c r="AF80" s="2" t="s">
        <v>56</v>
      </c>
      <c r="AG80" s="2" t="s">
        <v>542</v>
      </c>
    </row>
    <row r="81" spans="1:33" ht="14.25" customHeight="1">
      <c r="A81" s="2">
        <v>76</v>
      </c>
      <c r="B81" s="2" t="s">
        <v>78</v>
      </c>
      <c r="D81" s="2" t="s">
        <v>148</v>
      </c>
      <c r="E81" s="2" t="s">
        <v>20</v>
      </c>
      <c r="F81" s="4" t="s">
        <v>17</v>
      </c>
      <c r="G81" s="2">
        <f t="shared" si="4"/>
        <v>8</v>
      </c>
      <c r="H81" s="2" t="s">
        <v>615</v>
      </c>
      <c r="I81" s="2" t="s">
        <v>616</v>
      </c>
      <c r="J81" s="21" t="str">
        <f>IF(ISERROR(MATCH(H81,core_japan!M:M,0)),"",INDEX(core_japan!S:S,MATCH(H81,core_japan!M:M,0),1))</f>
        <v/>
      </c>
      <c r="K81" s="2" t="str">
        <f>IF(LEN(J81)&gt;1,INDEX('JP PINT 1.0'!G:G,MATCH(J81,'JP PINT 1.0'!C:C,0),1),"")</f>
        <v/>
      </c>
      <c r="S81" t="s">
        <v>1179</v>
      </c>
      <c r="X81" s="2" t="str">
        <f t="shared" si="5"/>
        <v>CI_ Trade_ Contact. Fax. CI_ Universal_ Communication</v>
      </c>
      <c r="Y81" s="3" t="str">
        <f t="shared" si="6"/>
        <v>ram:FaxCIUniversalCommunication</v>
      </c>
      <c r="Z81" s="3" t="str">
        <f>Z$72&amp;"/"&amp;Y81</f>
        <v>rsm:CIIHSupplyChainTradeTransaction/ram:ApplicableCIIHSupplyChainTradeAgreement/ram:SellerCITradeParty/ram:DefinedCITradeContact/ram:FaxCIUniversalCommunication</v>
      </c>
      <c r="AA81" s="4" t="s">
        <v>4</v>
      </c>
      <c r="AB81" s="2" t="s">
        <v>230</v>
      </c>
      <c r="AC81" s="2" t="s">
        <v>9</v>
      </c>
      <c r="AD81" s="2" t="s">
        <v>230</v>
      </c>
      <c r="AE81" s="2" t="s">
        <v>50</v>
      </c>
      <c r="AF81" s="2" t="s">
        <v>8</v>
      </c>
      <c r="AG81" s="2" t="s">
        <v>230</v>
      </c>
    </row>
    <row r="82" spans="1:33" ht="14.25" customHeight="1">
      <c r="A82" s="2">
        <v>77</v>
      </c>
      <c r="B82" s="2" t="s">
        <v>78</v>
      </c>
      <c r="D82" s="2" t="s">
        <v>146</v>
      </c>
      <c r="E82" s="2" t="s">
        <v>23</v>
      </c>
      <c r="F82" s="4" t="s">
        <v>3</v>
      </c>
      <c r="G82" s="2">
        <f t="shared" si="4"/>
        <v>9</v>
      </c>
      <c r="H82" s="2" t="s">
        <v>617</v>
      </c>
      <c r="I82" s="2" t="s">
        <v>618</v>
      </c>
      <c r="J82" s="21" t="str">
        <f>IF(ISERROR(MATCH(H82,core_japan!M:M,0)),"",INDEX(core_japan!S:S,MATCH(H82,core_japan!M:M,0),1))</f>
        <v/>
      </c>
      <c r="K82" s="2" t="str">
        <f>IF(LEN(J82)&gt;1,INDEX('JP PINT 1.0'!G:G,MATCH(J82,'JP PINT 1.0'!C:C,0),1),"")</f>
        <v/>
      </c>
      <c r="T82" t="s">
        <v>1177</v>
      </c>
      <c r="X82" s="2" t="str">
        <f t="shared" si="5"/>
        <v>CI_ Universal_ Communication. Details</v>
      </c>
      <c r="Y82" s="3" t="str">
        <f t="shared" si="6"/>
        <v>ram:CIUniversalCommunicationType</v>
      </c>
      <c r="AA82" s="4" t="s">
        <v>4</v>
      </c>
      <c r="AB82" s="2" t="s">
        <v>230</v>
      </c>
      <c r="AC82" s="2" t="s">
        <v>9</v>
      </c>
      <c r="AD82" s="2" t="s">
        <v>1180</v>
      </c>
      <c r="AE82" s="2" t="s">
        <v>27</v>
      </c>
      <c r="AF82" s="2" t="s">
        <v>8</v>
      </c>
      <c r="AG82" s="2" t="s">
        <v>230</v>
      </c>
    </row>
    <row r="83" spans="1:33" ht="14.25" customHeight="1">
      <c r="A83" s="2">
        <v>78</v>
      </c>
      <c r="B83" s="2" t="s">
        <v>78</v>
      </c>
      <c r="C83" s="2" t="s">
        <v>1623</v>
      </c>
      <c r="D83" s="2" t="s">
        <v>147</v>
      </c>
      <c r="E83" s="2" t="s">
        <v>12</v>
      </c>
      <c r="F83" s="4" t="s">
        <v>17</v>
      </c>
      <c r="G83" s="2">
        <f t="shared" si="4"/>
        <v>10</v>
      </c>
      <c r="H83" s="2" t="s">
        <v>619</v>
      </c>
      <c r="I83" s="2" t="s">
        <v>620</v>
      </c>
      <c r="J83" s="21">
        <f>IF(ISERROR(MATCH(H83,core_japan!M:M,0)),"",INDEX(core_japan!S:S,MATCH(H83,core_japan!M:M,0),1))</f>
        <v>0</v>
      </c>
      <c r="K83" s="2" t="str">
        <f>IF(LEN(J83)&gt;1,INDEX('JP PINT 1.0'!G:G,MATCH(J83,'JP PINT 1.0'!C:C,0),1),"")</f>
        <v/>
      </c>
      <c r="U83" t="s">
        <v>1178</v>
      </c>
      <c r="X83" s="2" t="str">
        <f t="shared" si="5"/>
        <v>CI_ Universal_ Communication. Complete Number. Text</v>
      </c>
      <c r="Y83" s="3" t="str">
        <f t="shared" si="6"/>
        <v>ram:CompleteNumber</v>
      </c>
      <c r="Z83" s="3" t="str">
        <f>Z81&amp;"/"&amp;Y83</f>
        <v>rsm:CIIHSupplyChainTradeTransaction/ram:ApplicableCIIHSupplyChainTradeAgreement/ram:SellerCITradeParty/ram:DefinedCITradeContact/ram:FaxCIUniversalCommunication/ram:CompleteNumber</v>
      </c>
      <c r="AA83" s="4" t="s">
        <v>4</v>
      </c>
      <c r="AB83" s="2" t="s">
        <v>230</v>
      </c>
      <c r="AC83" s="2" t="s">
        <v>9</v>
      </c>
      <c r="AD83" s="2" t="s">
        <v>56</v>
      </c>
      <c r="AE83" s="2" t="s">
        <v>56</v>
      </c>
      <c r="AF83" s="2" t="s">
        <v>56</v>
      </c>
      <c r="AG83" s="2" t="s">
        <v>230</v>
      </c>
    </row>
    <row r="84" spans="1:33" ht="14.25" customHeight="1">
      <c r="A84" s="2">
        <v>79</v>
      </c>
      <c r="B84" s="2" t="s">
        <v>78</v>
      </c>
      <c r="D84" s="2" t="s">
        <v>149</v>
      </c>
      <c r="E84" s="2" t="s">
        <v>20</v>
      </c>
      <c r="F84" s="4" t="s">
        <v>17</v>
      </c>
      <c r="G84" s="2">
        <f t="shared" si="4"/>
        <v>8</v>
      </c>
      <c r="H84" s="2" t="s">
        <v>621</v>
      </c>
      <c r="I84" s="2" t="s">
        <v>622</v>
      </c>
      <c r="J84" s="21" t="str">
        <f>IF(ISERROR(MATCH(H84,core_japan!M:M,0)),"",INDEX(core_japan!S:S,MATCH(H84,core_japan!M:M,0),1))</f>
        <v/>
      </c>
      <c r="K84" s="2" t="str">
        <f>IF(LEN(J84)&gt;1,INDEX('JP PINT 1.0'!G:G,MATCH(J84,'JP PINT 1.0'!C:C,0),1),"")</f>
        <v/>
      </c>
      <c r="S84" t="s">
        <v>1181</v>
      </c>
      <c r="X84" s="2" t="str">
        <f t="shared" si="5"/>
        <v>CI_ Trade_ Contact. Email_ URI. CI_ Universal_ Communication</v>
      </c>
      <c r="Y84" s="3" t="str">
        <f t="shared" si="6"/>
        <v>ram:EmailURICIUniversalCommunication</v>
      </c>
      <c r="Z84" s="3" t="str">
        <f>Z$72&amp;"/"&amp;Y84</f>
        <v>rsm:CIIHSupplyChainTradeTransaction/ram:ApplicableCIIHSupplyChainTradeAgreement/ram:SellerCITradeParty/ram:DefinedCITradeContact/ram:EmailURICIUniversalCommunication</v>
      </c>
      <c r="AA84" s="4" t="s">
        <v>4</v>
      </c>
      <c r="AB84" s="2" t="s">
        <v>27</v>
      </c>
      <c r="AC84" s="2" t="s">
        <v>9</v>
      </c>
      <c r="AD84" s="2" t="s">
        <v>27</v>
      </c>
      <c r="AE84" s="2" t="s">
        <v>50</v>
      </c>
      <c r="AF84" s="2" t="s">
        <v>8</v>
      </c>
      <c r="AG84" s="2" t="s">
        <v>27</v>
      </c>
    </row>
    <row r="85" spans="1:33" ht="14.25" customHeight="1">
      <c r="A85" s="2">
        <v>80</v>
      </c>
      <c r="B85" s="2" t="s">
        <v>78</v>
      </c>
      <c r="D85" s="2" t="s">
        <v>146</v>
      </c>
      <c r="E85" s="2" t="s">
        <v>23</v>
      </c>
      <c r="F85" s="4" t="s">
        <v>3</v>
      </c>
      <c r="G85" s="2">
        <f t="shared" si="4"/>
        <v>9</v>
      </c>
      <c r="H85" s="2" t="s">
        <v>623</v>
      </c>
      <c r="I85" s="2" t="s">
        <v>624</v>
      </c>
      <c r="J85" s="21" t="str">
        <f>IF(ISERROR(MATCH(H85,core_japan!M:M,0)),"",INDEX(core_japan!S:S,MATCH(H85,core_japan!M:M,0),1))</f>
        <v/>
      </c>
      <c r="K85" s="2" t="str">
        <f>IF(LEN(J85)&gt;1,INDEX('JP PINT 1.0'!G:G,MATCH(J85,'JP PINT 1.0'!C:C,0),1),"")</f>
        <v/>
      </c>
      <c r="T85" t="s">
        <v>1177</v>
      </c>
      <c r="X85" s="2" t="str">
        <f t="shared" si="5"/>
        <v>CI_ Universal_ Communication. Details</v>
      </c>
      <c r="Y85" s="3" t="str">
        <f t="shared" si="6"/>
        <v>ram:CIUniversalCommunicationType</v>
      </c>
      <c r="AA85" s="4" t="s">
        <v>4</v>
      </c>
      <c r="AB85" s="2" t="s">
        <v>27</v>
      </c>
      <c r="AC85" s="2" t="s">
        <v>9</v>
      </c>
      <c r="AD85" s="2" t="s">
        <v>27</v>
      </c>
      <c r="AE85" s="2" t="s">
        <v>8</v>
      </c>
      <c r="AF85" s="2" t="s">
        <v>8</v>
      </c>
      <c r="AG85" s="2" t="s">
        <v>27</v>
      </c>
    </row>
    <row r="86" spans="1:33" ht="14.25" customHeight="1">
      <c r="A86" s="2">
        <v>81</v>
      </c>
      <c r="B86" s="2" t="s">
        <v>78</v>
      </c>
      <c r="C86" s="2" t="s">
        <v>1623</v>
      </c>
      <c r="D86" s="2" t="s">
        <v>150</v>
      </c>
      <c r="E86" s="2" t="s">
        <v>12</v>
      </c>
      <c r="F86" s="4" t="s">
        <v>17</v>
      </c>
      <c r="G86" s="2">
        <f t="shared" si="4"/>
        <v>10</v>
      </c>
      <c r="H86" s="2" t="s">
        <v>625</v>
      </c>
      <c r="I86" s="2" t="s">
        <v>626</v>
      </c>
      <c r="J86" s="21" t="str">
        <f>IF(ISERROR(MATCH(H86,core_japan!M:M,0)),"",INDEX(core_japan!S:S,MATCH(H86,core_japan!M:M,0),1))</f>
        <v>IBT-043</v>
      </c>
      <c r="K86" s="2" t="str">
        <f>IF(LEN(J86)&gt;1,INDEX('JP PINT 1.0'!G:G,MATCH(J86,'JP PINT 1.0'!C:C,0),1),"")</f>
        <v>売り手連絡先電子メールアドレス</v>
      </c>
      <c r="U86" t="s">
        <v>1182</v>
      </c>
      <c r="X86" s="2" t="str">
        <f t="shared" si="5"/>
        <v>CI_ Universal_ Communication. URI. Identifier</v>
      </c>
      <c r="Y86" s="3" t="str">
        <f t="shared" si="6"/>
        <v>ram:URIID</v>
      </c>
      <c r="Z86" s="3" t="str">
        <f>Z84&amp;"/"&amp;Y86</f>
        <v>rsm:CIIHSupplyChainTradeTransaction/ram:ApplicableCIIHSupplyChainTradeAgreement/ram:SellerCITradeParty/ram:DefinedCITradeContact/ram:EmailURICIUniversalCommunication/ram:URIID</v>
      </c>
      <c r="AA86" s="4" t="s">
        <v>4</v>
      </c>
      <c r="AB86" s="2" t="s">
        <v>27</v>
      </c>
      <c r="AC86" s="2" t="s">
        <v>9</v>
      </c>
      <c r="AD86" s="2" t="s">
        <v>56</v>
      </c>
      <c r="AE86" s="2" t="s">
        <v>56</v>
      </c>
      <c r="AF86" s="2" t="s">
        <v>56</v>
      </c>
      <c r="AG86" s="2" t="s">
        <v>542</v>
      </c>
    </row>
    <row r="87" spans="1:33" ht="14.25" customHeight="1">
      <c r="A87" s="2">
        <v>82</v>
      </c>
      <c r="B87" s="2" t="s">
        <v>78</v>
      </c>
      <c r="D87" s="2" t="s">
        <v>151</v>
      </c>
      <c r="E87" s="2" t="s">
        <v>20</v>
      </c>
      <c r="F87" s="4" t="s">
        <v>17</v>
      </c>
      <c r="G87" s="2">
        <f t="shared" si="4"/>
        <v>6</v>
      </c>
      <c r="H87" s="2" t="s">
        <v>627</v>
      </c>
      <c r="I87" s="2" t="s">
        <v>628</v>
      </c>
      <c r="J87" s="21" t="str">
        <f>IF(ISERROR(MATCH(H87,core_japan!M:M,0)),"",INDEX(core_japan!S:S,MATCH(H87,core_japan!M:M,0),1))</f>
        <v>IBG-05</v>
      </c>
      <c r="K87" s="2" t="str">
        <f>IF(LEN(J87)&gt;1,INDEX('JP PINT 1.0'!G:G,MATCH(J87,'JP PINT 1.0'!C:C,0),1),"")</f>
        <v>売り手住所</v>
      </c>
      <c r="Q87" t="s">
        <v>358</v>
      </c>
      <c r="X87" s="2" t="str">
        <f t="shared" si="5"/>
        <v>CI_ Trade_ Party. Postal. CI_ Trade_ Address</v>
      </c>
      <c r="Y87" s="3" t="str">
        <f t="shared" si="6"/>
        <v>ram:PostalCITradeAddress</v>
      </c>
      <c r="Z87" s="3" t="str">
        <f>Z$62&amp;"/"&amp;Y87</f>
        <v>rsm:CIIHSupplyChainTradeTransaction/ram:ApplicableCIIHSupplyChainTradeAgreement/ram:SellerCITradeParty/ram:PostalCITradeAddress</v>
      </c>
      <c r="AA87" s="4" t="s">
        <v>4</v>
      </c>
      <c r="AB87" s="2" t="s">
        <v>27</v>
      </c>
      <c r="AC87" s="2" t="s">
        <v>9</v>
      </c>
      <c r="AD87" s="2" t="s">
        <v>27</v>
      </c>
      <c r="AE87" s="2" t="s">
        <v>50</v>
      </c>
      <c r="AF87" s="2" t="s">
        <v>8</v>
      </c>
      <c r="AG87" s="2" t="s">
        <v>25</v>
      </c>
    </row>
    <row r="88" spans="1:33" ht="14.25" customHeight="1">
      <c r="A88" s="2">
        <v>83</v>
      </c>
      <c r="B88" s="2" t="s">
        <v>78</v>
      </c>
      <c r="C88" s="2" t="s">
        <v>1623</v>
      </c>
      <c r="D88" s="2" t="s">
        <v>167</v>
      </c>
      <c r="E88" s="2" t="s">
        <v>23</v>
      </c>
      <c r="F88" s="4" t="s">
        <v>3</v>
      </c>
      <c r="G88" s="2">
        <f t="shared" si="4"/>
        <v>7</v>
      </c>
      <c r="H88" s="2" t="s">
        <v>629</v>
      </c>
      <c r="I88" s="2" t="s">
        <v>630</v>
      </c>
      <c r="J88" s="21" t="str">
        <f>IF(ISERROR(MATCH(H88,core_japan!M:M,0)),"",INDEX(core_japan!S:S,MATCH(H88,core_japan!M:M,0),1))</f>
        <v/>
      </c>
      <c r="K88" s="2" t="str">
        <f>IF(LEN(J88)&gt;1,INDEX('JP PINT 1.0'!G:G,MATCH(J88,'JP PINT 1.0'!C:C,0),1),"")</f>
        <v/>
      </c>
      <c r="R88" t="s">
        <v>359</v>
      </c>
      <c r="X88" s="2" t="str">
        <f t="shared" si="5"/>
        <v>CI_ Trade_ Address. Details</v>
      </c>
      <c r="Y88" s="3" t="str">
        <f t="shared" si="6"/>
        <v>ram:CITradeAddressType</v>
      </c>
      <c r="AA88" s="4" t="s">
        <v>4</v>
      </c>
      <c r="AB88" s="2" t="s">
        <v>27</v>
      </c>
      <c r="AC88" s="2" t="s">
        <v>9</v>
      </c>
      <c r="AD88" s="2" t="s">
        <v>27</v>
      </c>
      <c r="AE88" s="2" t="s">
        <v>27</v>
      </c>
      <c r="AF88" s="2" t="s">
        <v>8</v>
      </c>
      <c r="AG88" s="2" t="s">
        <v>27</v>
      </c>
    </row>
    <row r="89" spans="1:33" ht="14.25" customHeight="1">
      <c r="A89" s="2">
        <v>84</v>
      </c>
      <c r="B89" s="2" t="s">
        <v>78</v>
      </c>
      <c r="C89" s="2" t="s">
        <v>1623</v>
      </c>
      <c r="D89" s="2" t="s">
        <v>152</v>
      </c>
      <c r="E89" s="2" t="s">
        <v>12</v>
      </c>
      <c r="F89" s="4" t="s">
        <v>17</v>
      </c>
      <c r="G89" s="2">
        <f t="shared" si="4"/>
        <v>8</v>
      </c>
      <c r="H89" s="2" t="s">
        <v>631</v>
      </c>
      <c r="I89" s="2" t="s">
        <v>632</v>
      </c>
      <c r="J89" s="21" t="str">
        <f>IF(ISERROR(MATCH(H89,core_japan!M:M,0)),"",INDEX(core_japan!S:S,MATCH(H89,core_japan!M:M,0),1))</f>
        <v>IBT-038</v>
      </c>
      <c r="K89" s="2" t="str">
        <f>IF(LEN(J89)&gt;1,INDEX('JP PINT 1.0'!G:G,MATCH(J89,'JP PINT 1.0'!C:C,0),1),"")</f>
        <v>売り手郵便番号</v>
      </c>
      <c r="S89" t="s">
        <v>361</v>
      </c>
      <c r="X89" s="2" t="str">
        <f t="shared" si="5"/>
        <v>CI_ Trade_ Address. Postcode. Code</v>
      </c>
      <c r="Y89" s="3" t="str">
        <f t="shared" si="6"/>
        <v>ram:PostcodeCode</v>
      </c>
      <c r="Z89" s="3" t="str">
        <f>Z87&amp;"/"&amp;Y89</f>
        <v>rsm:CIIHSupplyChainTradeTransaction/ram:ApplicableCIIHSupplyChainTradeAgreement/ram:SellerCITradeParty/ram:PostalCITradeAddress/ram:PostcodeCode</v>
      </c>
      <c r="AA89" s="4" t="s">
        <v>4</v>
      </c>
      <c r="AB89" s="2" t="s">
        <v>27</v>
      </c>
      <c r="AC89" s="2" t="s">
        <v>9</v>
      </c>
      <c r="AD89" s="2" t="s">
        <v>56</v>
      </c>
      <c r="AE89" s="2" t="s">
        <v>56</v>
      </c>
      <c r="AF89" s="2" t="s">
        <v>56</v>
      </c>
      <c r="AG89" s="2" t="s">
        <v>542</v>
      </c>
    </row>
    <row r="90" spans="1:33" ht="14.25" customHeight="1">
      <c r="A90" s="2">
        <v>85</v>
      </c>
      <c r="B90" s="2" t="s">
        <v>78</v>
      </c>
      <c r="C90" s="2" t="s">
        <v>1623</v>
      </c>
      <c r="D90" s="2" t="s">
        <v>153</v>
      </c>
      <c r="E90" s="2" t="s">
        <v>12</v>
      </c>
      <c r="F90" s="4" t="s">
        <v>17</v>
      </c>
      <c r="G90" s="2">
        <f t="shared" si="4"/>
        <v>8</v>
      </c>
      <c r="H90" s="2" t="s">
        <v>633</v>
      </c>
      <c r="I90" s="2" t="s">
        <v>634</v>
      </c>
      <c r="J90" s="21" t="str">
        <f>IF(ISERROR(MATCH(H90,core_japan!M:M,0)),"",INDEX(core_japan!S:S,MATCH(H90,core_japan!M:M,0),1))</f>
        <v>IBT-035</v>
      </c>
      <c r="K90" s="2" t="str">
        <f>IF(LEN(J90)&gt;1,INDEX('JP PINT 1.0'!G:G,MATCH(J90,'JP PINT 1.0'!C:C,0),1),"")</f>
        <v>売り手住所欄1</v>
      </c>
      <c r="S90" t="s">
        <v>362</v>
      </c>
      <c r="X90" s="2" t="str">
        <f t="shared" si="5"/>
        <v>CI_ Trade_ Address. Line One. Text</v>
      </c>
      <c r="Y90" s="3" t="str">
        <f t="shared" si="6"/>
        <v>ram:LineOne</v>
      </c>
      <c r="Z90" s="3" t="str">
        <f>Z$87&amp;"/"&amp;Y90</f>
        <v>rsm:CIIHSupplyChainTradeTransaction/ram:ApplicableCIIHSupplyChainTradeAgreement/ram:SellerCITradeParty/ram:PostalCITradeAddress/ram:LineOne</v>
      </c>
      <c r="AA90" s="4" t="s">
        <v>7</v>
      </c>
      <c r="AB90" s="2" t="s">
        <v>41</v>
      </c>
      <c r="AC90" s="2" t="s">
        <v>42</v>
      </c>
      <c r="AD90" s="2" t="s">
        <v>56</v>
      </c>
      <c r="AE90" s="2" t="s">
        <v>56</v>
      </c>
      <c r="AF90" s="2" t="s">
        <v>56</v>
      </c>
      <c r="AG90" s="2" t="s">
        <v>542</v>
      </c>
    </row>
    <row r="91" spans="1:33" ht="14.25" customHeight="1">
      <c r="A91" s="2">
        <v>86</v>
      </c>
      <c r="B91" s="2" t="s">
        <v>78</v>
      </c>
      <c r="C91" s="2" t="s">
        <v>1623</v>
      </c>
      <c r="D91" s="2" t="s">
        <v>154</v>
      </c>
      <c r="E91" s="2" t="s">
        <v>12</v>
      </c>
      <c r="F91" s="4" t="s">
        <v>17</v>
      </c>
      <c r="G91" s="2">
        <f t="shared" si="4"/>
        <v>8</v>
      </c>
      <c r="H91" s="2" t="s">
        <v>635</v>
      </c>
      <c r="I91" s="2" t="s">
        <v>636</v>
      </c>
      <c r="J91" s="21" t="str">
        <f>IF(ISERROR(MATCH(H91,core_japan!M:M,0)),"",INDEX(core_japan!S:S,MATCH(H91,core_japan!M:M,0),1))</f>
        <v>IBT-036</v>
      </c>
      <c r="K91" s="2" t="str">
        <f>IF(LEN(J91)&gt;1,INDEX('JP PINT 1.0'!G:G,MATCH(J91,'JP PINT 1.0'!C:C,0),1),"")</f>
        <v>売り手住所欄2</v>
      </c>
      <c r="S91" t="s">
        <v>155</v>
      </c>
      <c r="X91" s="2" t="str">
        <f t="shared" si="5"/>
        <v>CI_ Trade_ Address. Line Two. Text</v>
      </c>
      <c r="Y91" s="3" t="str">
        <f t="shared" si="6"/>
        <v>ram:LineTwo</v>
      </c>
      <c r="Z91" s="3" t="str">
        <f>Z$87&amp;"/"&amp;Y91</f>
        <v>rsm:CIIHSupplyChainTradeTransaction/ram:ApplicableCIIHSupplyChainTradeAgreement/ram:SellerCITradeParty/ram:PostalCITradeAddress/ram:LineTwo</v>
      </c>
      <c r="AA91" s="4" t="s">
        <v>4</v>
      </c>
      <c r="AB91" s="2" t="s">
        <v>41</v>
      </c>
      <c r="AC91" s="2" t="s">
        <v>42</v>
      </c>
      <c r="AD91" s="2" t="s">
        <v>56</v>
      </c>
      <c r="AE91" s="2" t="s">
        <v>56</v>
      </c>
      <c r="AF91" s="2" t="s">
        <v>8</v>
      </c>
      <c r="AG91" s="2" t="s">
        <v>542</v>
      </c>
    </row>
    <row r="92" spans="1:33" ht="14.25" customHeight="1">
      <c r="A92" s="2">
        <v>87</v>
      </c>
      <c r="B92" s="2" t="s">
        <v>78</v>
      </c>
      <c r="C92" s="2" t="s">
        <v>1623</v>
      </c>
      <c r="D92" s="2" t="s">
        <v>156</v>
      </c>
      <c r="E92" s="2" t="s">
        <v>12</v>
      </c>
      <c r="F92" s="4" t="s">
        <v>17</v>
      </c>
      <c r="G92" s="2">
        <f t="shared" si="4"/>
        <v>8</v>
      </c>
      <c r="H92" s="2" t="s">
        <v>637</v>
      </c>
      <c r="I92" s="2" t="s">
        <v>638</v>
      </c>
      <c r="J92" s="21" t="str">
        <f>IF(ISERROR(MATCH(H92,core_japan!M:M,0)),"",INDEX(core_japan!S:S,MATCH(H92,core_japan!M:M,0),1))</f>
        <v>IBT-162</v>
      </c>
      <c r="K92" s="2" t="str">
        <f>IF(LEN(J92)&gt;1,INDEX('JP PINT 1.0'!G:G,MATCH(J92,'JP PINT 1.0'!C:C,0),1),"")</f>
        <v>売り手住所欄3</v>
      </c>
      <c r="S92" t="s">
        <v>157</v>
      </c>
      <c r="X92" s="2" t="str">
        <f t="shared" si="5"/>
        <v>CI_ Trade_ Address. Line Three. Text</v>
      </c>
      <c r="Y92" s="3" t="str">
        <f t="shared" si="6"/>
        <v>ram:LineThree</v>
      </c>
      <c r="Z92" s="3" t="str">
        <f>Z$87&amp;"/"&amp;Y92</f>
        <v>rsm:CIIHSupplyChainTradeTransaction/ram:ApplicableCIIHSupplyChainTradeAgreement/ram:SellerCITradeParty/ram:PostalCITradeAddress/ram:LineThree</v>
      </c>
      <c r="AA92" s="4" t="s">
        <v>4</v>
      </c>
      <c r="AB92" s="2" t="s">
        <v>41</v>
      </c>
      <c r="AC92" s="2" t="s">
        <v>42</v>
      </c>
      <c r="AD92" s="2" t="s">
        <v>56</v>
      </c>
      <c r="AE92" s="2" t="s">
        <v>56</v>
      </c>
      <c r="AF92" s="2" t="s">
        <v>8</v>
      </c>
      <c r="AG92" s="2" t="s">
        <v>542</v>
      </c>
    </row>
    <row r="93" spans="1:33" ht="14.25" customHeight="1">
      <c r="A93" s="2">
        <v>88</v>
      </c>
      <c r="B93" s="2" t="s">
        <v>78</v>
      </c>
      <c r="C93" s="2" t="s">
        <v>1623</v>
      </c>
      <c r="D93" s="2" t="s">
        <v>158</v>
      </c>
      <c r="E93" s="2" t="s">
        <v>12</v>
      </c>
      <c r="F93" s="4" t="s">
        <v>22</v>
      </c>
      <c r="G93" s="2">
        <f t="shared" si="4"/>
        <v>8</v>
      </c>
      <c r="H93" s="2" t="s">
        <v>639</v>
      </c>
      <c r="I93" s="2" t="s">
        <v>640</v>
      </c>
      <c r="J93" s="21" t="str">
        <f>IF(ISERROR(MATCH(H93,core_japan!M:M,0)),"",INDEX(core_japan!S:S,MATCH(H93,core_japan!M:M,0),1))</f>
        <v>IBT-040</v>
      </c>
      <c r="K93" s="2" t="str">
        <f>IF(LEN(J93)&gt;1,INDEX('JP PINT 1.0'!G:G,MATCH(J93,'JP PINT 1.0'!C:C,0),1),"")</f>
        <v>売り手国コード</v>
      </c>
      <c r="S93" t="s">
        <v>159</v>
      </c>
      <c r="X93" s="2" t="str">
        <f t="shared" si="5"/>
        <v>CI_ Trade_ Address. Country. Identifier</v>
      </c>
      <c r="Y93" s="3" t="str">
        <f t="shared" si="6"/>
        <v>ram:CountryID</v>
      </c>
      <c r="Z93" s="3" t="str">
        <f>Z$87&amp;"/"&amp;Y93</f>
        <v>rsm:CIIHSupplyChainTradeTransaction/ram:ApplicableCIIHSupplyChainTradeAgreement/ram:SellerCITradeParty/ram:PostalCITradeAddress/ram:CountryID</v>
      </c>
      <c r="AA93" s="4" t="s">
        <v>4</v>
      </c>
      <c r="AB93" s="2" t="s">
        <v>168</v>
      </c>
      <c r="AC93" s="2" t="s">
        <v>42</v>
      </c>
      <c r="AD93" s="2" t="s">
        <v>60</v>
      </c>
      <c r="AE93" s="2" t="s">
        <v>60</v>
      </c>
      <c r="AF93" s="2" t="s">
        <v>8</v>
      </c>
      <c r="AG93" s="2" t="s">
        <v>25</v>
      </c>
    </row>
    <row r="94" spans="1:33" ht="14.25" customHeight="1">
      <c r="A94" s="2">
        <v>89</v>
      </c>
      <c r="B94" s="2" t="s">
        <v>78</v>
      </c>
      <c r="D94" s="2" t="s">
        <v>160</v>
      </c>
      <c r="E94" s="2" t="s">
        <v>20</v>
      </c>
      <c r="F94" s="4" t="s">
        <v>22</v>
      </c>
      <c r="G94" s="2">
        <f t="shared" si="4"/>
        <v>4</v>
      </c>
      <c r="H94" s="2" t="s">
        <v>162</v>
      </c>
      <c r="I94" s="2" t="s">
        <v>641</v>
      </c>
      <c r="J94" s="21" t="str">
        <f>IF(ISERROR(MATCH(H94,core_japan!M:M,0)),"",INDEX(core_japan!S:S,MATCH(H94,core_japan!M:M,0),1))</f>
        <v>IBG-07</v>
      </c>
      <c r="K94" s="2" t="str">
        <f>IF(LEN(J94)&gt;1,INDEX('JP PINT 1.0'!G:G,MATCH(J94,'JP PINT 1.0'!C:C,0),1),"")</f>
        <v>買い手</v>
      </c>
      <c r="O94" t="s">
        <v>161</v>
      </c>
      <c r="X94" s="3" t="str">
        <f t="shared" si="5"/>
        <v>CIIH_ Supply Chain_ Trade Agreement. Buyer. CI_ Trade_ Party</v>
      </c>
      <c r="Y94" s="3" t="str">
        <f t="shared" si="6"/>
        <v>ram:BuyerCITradeParty</v>
      </c>
      <c r="Z94" s="3" t="str">
        <f>Z$60&amp;"/"&amp;Y94</f>
        <v>rsm:CIIHSupplyChainTradeTransaction/ram:ApplicableCIIHSupplyChainTradeAgreement/ram:BuyerCITradeParty</v>
      </c>
      <c r="AA94" s="4" t="s">
        <v>4</v>
      </c>
      <c r="AB94" s="2" t="s">
        <v>27</v>
      </c>
      <c r="AC94" s="2" t="s">
        <v>9</v>
      </c>
      <c r="AD94" s="2" t="s">
        <v>27</v>
      </c>
      <c r="AE94" s="2" t="s">
        <v>50</v>
      </c>
      <c r="AF94" s="2" t="s">
        <v>8</v>
      </c>
      <c r="AG94" s="2" t="s">
        <v>25</v>
      </c>
    </row>
    <row r="95" spans="1:33" ht="14.25" customHeight="1">
      <c r="A95" s="2">
        <v>90</v>
      </c>
      <c r="B95" s="2" t="s">
        <v>78</v>
      </c>
      <c r="C95" s="2" t="s">
        <v>1623</v>
      </c>
      <c r="D95" s="2" t="s">
        <v>120</v>
      </c>
      <c r="E95" s="2" t="s">
        <v>23</v>
      </c>
      <c r="F95" s="4" t="s">
        <v>3</v>
      </c>
      <c r="G95" s="2">
        <f t="shared" si="4"/>
        <v>5</v>
      </c>
      <c r="H95" s="2" t="s">
        <v>163</v>
      </c>
      <c r="I95" s="2" t="s">
        <v>642</v>
      </c>
      <c r="J95" s="21" t="str">
        <f>IF(ISERROR(MATCH(H95,core_japan!M:M,0)),"",INDEX(core_japan!S:S,MATCH(H95,core_japan!M:M,0),1))</f>
        <v/>
      </c>
      <c r="K95" s="2" t="str">
        <f>IF(LEN(J95)&gt;1,INDEX('JP PINT 1.0'!G:G,MATCH(J95,'JP PINT 1.0'!C:C,0),1),"")</f>
        <v/>
      </c>
      <c r="P95" t="s">
        <v>121</v>
      </c>
      <c r="X95" s="2" t="str">
        <f t="shared" si="5"/>
        <v>CI_ Trade_ Party. Details</v>
      </c>
      <c r="Y95" s="3" t="str">
        <f t="shared" si="6"/>
        <v>ram:CITradePartyType</v>
      </c>
      <c r="AA95" s="4" t="s">
        <v>4</v>
      </c>
      <c r="AB95" s="2" t="s">
        <v>27</v>
      </c>
      <c r="AC95" s="2" t="s">
        <v>9</v>
      </c>
      <c r="AD95" s="2" t="s">
        <v>27</v>
      </c>
      <c r="AE95" s="2" t="s">
        <v>8</v>
      </c>
      <c r="AF95" s="2" t="s">
        <v>8</v>
      </c>
      <c r="AG95" s="2" t="s">
        <v>27</v>
      </c>
    </row>
    <row r="96" spans="1:33" ht="14.25" customHeight="1">
      <c r="A96" s="2">
        <v>91</v>
      </c>
      <c r="B96" s="2" t="s">
        <v>78</v>
      </c>
      <c r="C96" s="2" t="s">
        <v>1623</v>
      </c>
      <c r="D96" s="2" t="s">
        <v>123</v>
      </c>
      <c r="E96" s="2" t="s">
        <v>12</v>
      </c>
      <c r="F96" s="4" t="s">
        <v>22</v>
      </c>
      <c r="G96" s="2">
        <f t="shared" si="4"/>
        <v>6</v>
      </c>
      <c r="H96" s="2" t="s">
        <v>643</v>
      </c>
      <c r="I96" s="2" t="s">
        <v>644</v>
      </c>
      <c r="J96" s="21" t="str">
        <f>IF(ISERROR(MATCH(H96,core_japan!M:M,0)),"",INDEX(core_japan!S:S,MATCH(H96,core_japan!M:M,0),1))</f>
        <v>IBT-046</v>
      </c>
      <c r="K96" s="2" t="str">
        <f>IF(LEN(J96)&gt;1,INDEX('JP PINT 1.0'!G:G,MATCH(J96,'JP PINT 1.0'!C:C,0),1),"")</f>
        <v>買い手ID</v>
      </c>
      <c r="Q96" t="s">
        <v>124</v>
      </c>
      <c r="X96" s="2" t="str">
        <f t="shared" si="5"/>
        <v>CI_ Trade_ Party. Identification. Identifier</v>
      </c>
      <c r="Y96" s="3" t="str">
        <f t="shared" si="6"/>
        <v>ram:ID</v>
      </c>
      <c r="Z96" s="3" t="str">
        <f>Z94&amp;"/"&amp;Y96</f>
        <v>rsm:CIIHSupplyChainTradeTransaction/ram:ApplicableCIIHSupplyChainTradeAgreement/ram:BuyerCITradeParty/ram:ID</v>
      </c>
      <c r="AA96" s="4" t="s">
        <v>4</v>
      </c>
      <c r="AB96" s="2" t="s">
        <v>27</v>
      </c>
      <c r="AC96" s="2" t="s">
        <v>9</v>
      </c>
      <c r="AD96" s="2" t="s">
        <v>125</v>
      </c>
      <c r="AE96" s="2" t="s">
        <v>125</v>
      </c>
      <c r="AF96" s="2" t="s">
        <v>645</v>
      </c>
      <c r="AG96" s="2" t="s">
        <v>542</v>
      </c>
    </row>
    <row r="97" spans="1:33" ht="14.25" customHeight="1">
      <c r="A97" s="2">
        <v>92</v>
      </c>
      <c r="B97" s="2" t="s">
        <v>78</v>
      </c>
      <c r="C97" s="2" t="s">
        <v>1623</v>
      </c>
      <c r="D97" s="2" t="s">
        <v>126</v>
      </c>
      <c r="E97" s="2" t="s">
        <v>12</v>
      </c>
      <c r="F97" s="4" t="s">
        <v>17</v>
      </c>
      <c r="G97" s="2">
        <f t="shared" si="4"/>
        <v>6</v>
      </c>
      <c r="H97" s="2" t="s">
        <v>646</v>
      </c>
      <c r="I97" s="2" t="s">
        <v>647</v>
      </c>
      <c r="J97" s="21" t="str">
        <f>IF(ISERROR(MATCH(H97,core_japan!M:M,0)),"",INDEX(core_japan!S:S,MATCH(H97,core_japan!M:M,0),1))</f>
        <v>IBT-047</v>
      </c>
      <c r="K97" s="2" t="str">
        <f>IF(LEN(J97)&gt;1,INDEX('JP PINT 1.0'!G:G,MATCH(J97,'JP PINT 1.0'!C:C,0),1),"")</f>
        <v>買い手法人ID</v>
      </c>
      <c r="Q97" t="s">
        <v>127</v>
      </c>
      <c r="X97" s="2" t="str">
        <f t="shared" si="5"/>
        <v>CI_ Trade_ Party. Global_ Identification. Identifier</v>
      </c>
      <c r="Y97" s="3" t="str">
        <f t="shared" si="6"/>
        <v>ram:GlobalID</v>
      </c>
      <c r="Z97" s="3" t="str">
        <f>Z94&amp;"/"&amp;Y97</f>
        <v>rsm:CIIHSupplyChainTradeTransaction/ram:ApplicableCIIHSupplyChainTradeAgreement/ram:BuyerCITradeParty/ram:GlobalID</v>
      </c>
      <c r="AA97" s="4" t="s">
        <v>4</v>
      </c>
      <c r="AB97" s="2" t="s">
        <v>0</v>
      </c>
      <c r="AC97" s="2" t="s">
        <v>128</v>
      </c>
      <c r="AD97" s="2" t="s">
        <v>56</v>
      </c>
      <c r="AE97" s="2" t="s">
        <v>56</v>
      </c>
      <c r="AF97" s="2" t="s">
        <v>8</v>
      </c>
      <c r="AG97" s="2" t="s">
        <v>542</v>
      </c>
    </row>
    <row r="98" spans="1:33" ht="14.25" customHeight="1">
      <c r="A98" s="2">
        <v>93</v>
      </c>
      <c r="B98" s="2" t="s">
        <v>78</v>
      </c>
      <c r="C98" s="2" t="s">
        <v>1623</v>
      </c>
      <c r="D98" s="2" t="s">
        <v>129</v>
      </c>
      <c r="E98" s="2" t="s">
        <v>12</v>
      </c>
      <c r="F98" s="4" t="s">
        <v>22</v>
      </c>
      <c r="G98" s="2">
        <f t="shared" si="4"/>
        <v>6</v>
      </c>
      <c r="H98" s="2" t="s">
        <v>648</v>
      </c>
      <c r="I98" s="2" t="s">
        <v>649</v>
      </c>
      <c r="J98" s="21" t="str">
        <f>IF(ISERROR(MATCH(H98,core_japan!M:M,0)),"",INDEX(core_japan!S:S,MATCH(H98,core_japan!M:M,0),1))</f>
        <v>IBT-044</v>
      </c>
      <c r="K98" s="2" t="str">
        <f>IF(LEN(J98)&gt;1,INDEX('JP PINT 1.0'!G:G,MATCH(J98,'JP PINT 1.0'!C:C,0),1),"")</f>
        <v>買い手名称</v>
      </c>
      <c r="Q98" t="s">
        <v>164</v>
      </c>
      <c r="X98" s="2" t="str">
        <f t="shared" si="5"/>
        <v>CI_ Trade_ Party. Name. Text</v>
      </c>
      <c r="Y98" s="3" t="str">
        <f t="shared" si="6"/>
        <v>ram:Name</v>
      </c>
      <c r="Z98" s="3" t="str">
        <f>Z94&amp;"/"&amp;Y98</f>
        <v>rsm:CIIHSupplyChainTradeTransaction/ram:ApplicableCIIHSupplyChainTradeAgreement/ram:BuyerCITradeParty/ram:Name</v>
      </c>
      <c r="AA98" s="4" t="s">
        <v>7</v>
      </c>
      <c r="AB98" s="2" t="s">
        <v>41</v>
      </c>
      <c r="AC98" s="2" t="s">
        <v>42</v>
      </c>
      <c r="AD98" s="2" t="s">
        <v>130</v>
      </c>
      <c r="AE98" s="2" t="s">
        <v>130</v>
      </c>
      <c r="AF98" s="2" t="s">
        <v>130</v>
      </c>
      <c r="AG98" s="2" t="s">
        <v>25</v>
      </c>
    </row>
    <row r="99" spans="1:33" ht="14.25" customHeight="1">
      <c r="A99" s="2">
        <v>94</v>
      </c>
      <c r="B99" s="2" t="s">
        <v>78</v>
      </c>
      <c r="C99" s="2" t="s">
        <v>1623</v>
      </c>
      <c r="D99" s="2" t="s">
        <v>594</v>
      </c>
      <c r="E99" s="2" t="s">
        <v>12</v>
      </c>
      <c r="F99" s="4" t="s">
        <v>17</v>
      </c>
      <c r="G99" s="2">
        <f t="shared" si="4"/>
        <v>6</v>
      </c>
      <c r="H99" s="2" t="s">
        <v>595</v>
      </c>
      <c r="I99" s="2" t="s">
        <v>650</v>
      </c>
      <c r="J99" s="21" t="s">
        <v>3607</v>
      </c>
      <c r="K99" s="2" t="str">
        <f>IF(LEN(J99)&gt;1,INDEX('JP PINT 1.0'!G:G,MATCH(J99,'JP PINT 1.0'!C:C,0),1),"")</f>
        <v>買い手税ID</v>
      </c>
      <c r="Q99" t="s">
        <v>1175</v>
      </c>
      <c r="X99" s="2" t="str">
        <f t="shared" si="5"/>
        <v>CI_ Trade_ Party. Registered_ Identification. Identifier</v>
      </c>
      <c r="Y99" s="3" t="str">
        <f t="shared" si="6"/>
        <v>ram:RegisteredID</v>
      </c>
      <c r="Z99" s="3" t="str">
        <f>Z$94&amp;"/"&amp;Y99</f>
        <v>rsm:CIIHSupplyChainTradeTransaction/ram:ApplicableCIIHSupplyChainTradeAgreement/ram:BuyerCITradeParty/ram:RegisteredID</v>
      </c>
      <c r="AA99" s="4" t="s">
        <v>4</v>
      </c>
      <c r="AB99" s="2" t="s">
        <v>0</v>
      </c>
      <c r="AC99" s="2" t="s">
        <v>597</v>
      </c>
      <c r="AD99" s="2" t="s">
        <v>56</v>
      </c>
      <c r="AE99" s="2" t="s">
        <v>56</v>
      </c>
      <c r="AF99" s="2" t="s">
        <v>8</v>
      </c>
      <c r="AG99" s="2" t="s">
        <v>542</v>
      </c>
    </row>
    <row r="100" spans="1:33" ht="14.25" customHeight="1">
      <c r="D100" s="2" t="s">
        <v>4307</v>
      </c>
      <c r="E100" s="2" t="s">
        <v>20</v>
      </c>
      <c r="Q100" t="s">
        <v>4304</v>
      </c>
      <c r="X100" s="2" t="str">
        <f t="shared" ref="X100:X103" si="8">L100&amp;M100&amp;N100&amp;O100&amp;P100&amp;Q100&amp;R100&amp;S100&amp;T100&amp;U100</f>
        <v>CI_ Trade_ Party. End Point_ URI. CI_ Universal_ Communication</v>
      </c>
      <c r="Y100" s="3" t="str">
        <f t="shared" si="6"/>
        <v>ram:EndPointURICIUniversalCommunication</v>
      </c>
      <c r="Z100" s="3" t="str">
        <f>Z94&amp;"/"&amp;Y100</f>
        <v>rsm:CIIHSupplyChainTradeTransaction/ram:ApplicableCIIHSupplyChainTradeAgreement/ram:BuyerCITradeParty/ram:EndPointURICIUniversalCommunication</v>
      </c>
    </row>
    <row r="101" spans="1:33" ht="14.25" customHeight="1">
      <c r="D101" s="2" t="s">
        <v>146</v>
      </c>
      <c r="E101" s="2" t="s">
        <v>23</v>
      </c>
      <c r="R101" t="s">
        <v>1177</v>
      </c>
      <c r="X101" s="2" t="str">
        <f t="shared" si="8"/>
        <v>CI_ Universal_ Communication. Details</v>
      </c>
      <c r="Y101" s="3" t="str">
        <f t="shared" si="6"/>
        <v>ram:CIUniversalCommunicationType</v>
      </c>
    </row>
    <row r="102" spans="1:33" ht="14.25" customHeight="1">
      <c r="A102" s="26"/>
      <c r="B102" s="26"/>
      <c r="C102" s="26"/>
      <c r="D102" s="26" t="s">
        <v>4306</v>
      </c>
      <c r="E102" s="26" t="s">
        <v>12</v>
      </c>
      <c r="F102" s="27"/>
      <c r="G102" s="26"/>
      <c r="H102" s="26"/>
      <c r="I102" s="26"/>
      <c r="J102" s="21" t="s">
        <v>4303</v>
      </c>
      <c r="K102" s="2" t="str">
        <f>IF(LEN(J102)&gt;1,INDEX('JP PINT 1.0'!G:G,MATCH(J102,'JP PINT 1.0'!C:C,0),1),"")</f>
        <v>スキーマID</v>
      </c>
      <c r="S102" t="s">
        <v>4305</v>
      </c>
      <c r="X102" s="2" t="str">
        <f t="shared" si="8"/>
        <v>CI_ Universal_ Communication. Channel. Code</v>
      </c>
      <c r="Y102" s="3" t="str">
        <f t="shared" si="6"/>
        <v>ram:ChannelCode</v>
      </c>
      <c r="Z102" s="3" t="str">
        <f>Z94&amp;"/"&amp;Y96</f>
        <v>rsm:CIIHSupplyChainTradeTransaction/ram:ApplicableCIIHSupplyChainTradeAgreement/ram:BuyerCITradeParty/ram:ID</v>
      </c>
    </row>
    <row r="103" spans="1:33" ht="14.25" customHeight="1">
      <c r="A103" s="26"/>
      <c r="B103" s="26"/>
      <c r="C103" s="26"/>
      <c r="D103" s="26" t="s">
        <v>147</v>
      </c>
      <c r="E103" s="26" t="s">
        <v>12</v>
      </c>
      <c r="F103" s="27"/>
      <c r="G103" s="26"/>
      <c r="H103" s="26"/>
      <c r="I103" s="26"/>
      <c r="J103" s="21" t="s">
        <v>4031</v>
      </c>
      <c r="K103" s="2" t="str">
        <f>IF(LEN(J103)&gt;1,INDEX('JP PINT 1.0'!G:G,MATCH(J103,'JP PINT 1.0'!C:C,0),1),"")</f>
        <v>買い手電子アドレス</v>
      </c>
      <c r="S103" t="s">
        <v>1178</v>
      </c>
      <c r="X103" s="2" t="str">
        <f t="shared" si="8"/>
        <v>CI_ Universal_ Communication. Complete Number. Text</v>
      </c>
      <c r="Y103" s="3" t="str">
        <f t="shared" si="6"/>
        <v>ram:CompleteNumber</v>
      </c>
      <c r="Z103" s="3" t="str">
        <f>Z94&amp;"/"&amp;Y97</f>
        <v>rsm:CIIHSupplyChainTradeTransaction/ram:ApplicableCIIHSupplyChainTradeAgreement/ram:BuyerCITradeParty/ram:GlobalID</v>
      </c>
    </row>
    <row r="104" spans="1:33" ht="14.25" customHeight="1">
      <c r="A104" s="2">
        <v>95</v>
      </c>
      <c r="B104" s="2" t="s">
        <v>78</v>
      </c>
      <c r="D104" s="2" t="s">
        <v>131</v>
      </c>
      <c r="E104" s="2" t="s">
        <v>20</v>
      </c>
      <c r="F104" s="4" t="s">
        <v>17</v>
      </c>
      <c r="G104" s="2">
        <f t="shared" si="4"/>
        <v>6</v>
      </c>
      <c r="H104" s="2" t="s">
        <v>165</v>
      </c>
      <c r="I104" s="2" t="s">
        <v>166</v>
      </c>
      <c r="J104" s="21" t="str">
        <f>IF(ISERROR(MATCH(H104,core_japan!M:M,0)),"",INDEX(core_japan!S:S,MATCH(H104,core_japan!M:M,0),1))</f>
        <v>IBG-09</v>
      </c>
      <c r="K104" s="2" t="str">
        <f>IF(LEN(J104)&gt;1,INDEX('JP PINT 1.0'!G:G,MATCH(J104,'JP PINT 1.0'!C:C,0),1),"")</f>
        <v>買い手連絡先</v>
      </c>
      <c r="Q104" t="s">
        <v>132</v>
      </c>
      <c r="X104" s="2" t="str">
        <f t="shared" si="5"/>
        <v>CI_ Trade_ Party. Defined. CI_ Trade_ Contact</v>
      </c>
      <c r="Y104" s="3" t="str">
        <f t="shared" si="6"/>
        <v>ram:DefinedCITradeContact</v>
      </c>
      <c r="Z104" s="3" t="str">
        <f>Z$94&amp;"/"&amp;Y104</f>
        <v>rsm:CIIHSupplyChainTradeTransaction/ram:ApplicableCIIHSupplyChainTradeAgreement/ram:BuyerCITradeParty/ram:DefinedCITradeContact</v>
      </c>
      <c r="AA104" s="4" t="s">
        <v>4</v>
      </c>
      <c r="AB104" s="2" t="s">
        <v>27</v>
      </c>
      <c r="AC104" s="2" t="s">
        <v>9</v>
      </c>
      <c r="AD104" s="2" t="s">
        <v>27</v>
      </c>
      <c r="AE104" s="2" t="s">
        <v>50</v>
      </c>
      <c r="AF104" s="2" t="s">
        <v>8</v>
      </c>
      <c r="AG104" s="2" t="s">
        <v>542</v>
      </c>
    </row>
    <row r="105" spans="1:33" ht="14.25" customHeight="1">
      <c r="A105" s="2">
        <v>96</v>
      </c>
      <c r="B105" s="2" t="s">
        <v>78</v>
      </c>
      <c r="C105" s="2" t="s">
        <v>1623</v>
      </c>
      <c r="D105" s="2" t="s">
        <v>134</v>
      </c>
      <c r="E105" s="2" t="s">
        <v>23</v>
      </c>
      <c r="F105" s="4" t="s">
        <v>74</v>
      </c>
      <c r="G105" s="2">
        <f t="shared" si="4"/>
        <v>7</v>
      </c>
      <c r="H105" s="2" t="s">
        <v>651</v>
      </c>
      <c r="I105" s="2" t="s">
        <v>600</v>
      </c>
      <c r="J105" s="21" t="str">
        <f>IF(ISERROR(MATCH(H105,core_japan!M:M,0)),"",INDEX(core_japan!S:S,MATCH(H105,core_japan!M:M,0),1))</f>
        <v/>
      </c>
      <c r="K105" s="2" t="str">
        <f>IF(LEN(J105)&gt;1,INDEX('JP PINT 1.0'!G:G,MATCH(J105,'JP PINT 1.0'!C:C,0),1),"")</f>
        <v/>
      </c>
      <c r="R105" t="s">
        <v>135</v>
      </c>
      <c r="X105" s="2" t="str">
        <f t="shared" si="5"/>
        <v>CI_ Trade_ Contact. Details</v>
      </c>
      <c r="Y105" s="3" t="str">
        <f t="shared" si="6"/>
        <v>ram:CITradeContactType</v>
      </c>
      <c r="AA105" s="4" t="s">
        <v>4</v>
      </c>
      <c r="AB105" s="2" t="s">
        <v>27</v>
      </c>
      <c r="AC105" s="2" t="s">
        <v>9</v>
      </c>
      <c r="AD105" s="2" t="s">
        <v>27</v>
      </c>
      <c r="AE105" s="2" t="s">
        <v>8</v>
      </c>
      <c r="AF105" s="2" t="s">
        <v>8</v>
      </c>
      <c r="AG105" s="2" t="s">
        <v>27</v>
      </c>
    </row>
    <row r="106" spans="1:33" ht="14.25" customHeight="1">
      <c r="A106" s="2">
        <v>97</v>
      </c>
      <c r="B106" s="2" t="s">
        <v>78</v>
      </c>
      <c r="C106" s="2" t="s">
        <v>1623</v>
      </c>
      <c r="D106" s="2" t="s">
        <v>136</v>
      </c>
      <c r="E106" s="2" t="s">
        <v>12</v>
      </c>
      <c r="F106" s="4" t="s">
        <v>17</v>
      </c>
      <c r="G106" s="2">
        <f t="shared" si="4"/>
        <v>8</v>
      </c>
      <c r="H106" s="2" t="s">
        <v>652</v>
      </c>
      <c r="I106" s="2" t="s">
        <v>653</v>
      </c>
      <c r="J106" s="21">
        <f>IF(ISERROR(MATCH(H106,core_japan!M:M,0)),"",INDEX(core_japan!S:S,MATCH(H106,core_japan!M:M,0),1))</f>
        <v>0</v>
      </c>
      <c r="K106" s="2" t="str">
        <f>IF(LEN(J106)&gt;1,INDEX('JP PINT 1.0'!G:G,MATCH(J106,'JP PINT 1.0'!C:C,0),1),"")</f>
        <v/>
      </c>
      <c r="S106" t="s">
        <v>137</v>
      </c>
      <c r="X106" s="2" t="str">
        <f t="shared" si="5"/>
        <v>CI_ Trade_ Contact. Identification. Identifier</v>
      </c>
      <c r="Y106" s="3" t="str">
        <f t="shared" si="6"/>
        <v>ram:ID</v>
      </c>
      <c r="Z106" s="3" t="str">
        <f>Z104&amp;"/"&amp;Y106</f>
        <v>rsm:CIIHSupplyChainTradeTransaction/ram:ApplicableCIIHSupplyChainTradeAgreement/ram:BuyerCITradeParty/ram:DefinedCITradeContact/ram:ID</v>
      </c>
      <c r="AA106" s="4" t="s">
        <v>4</v>
      </c>
      <c r="AB106" s="2" t="s">
        <v>27</v>
      </c>
      <c r="AC106" s="2" t="s">
        <v>9</v>
      </c>
      <c r="AD106" s="2" t="s">
        <v>56</v>
      </c>
      <c r="AE106" s="2" t="s">
        <v>56</v>
      </c>
      <c r="AF106" s="2" t="s">
        <v>8</v>
      </c>
      <c r="AG106" s="2" t="s">
        <v>27</v>
      </c>
    </row>
    <row r="107" spans="1:33" ht="14.25" customHeight="1">
      <c r="A107" s="2">
        <v>98</v>
      </c>
      <c r="B107" s="2" t="s">
        <v>78</v>
      </c>
      <c r="C107" s="2" t="s">
        <v>1623</v>
      </c>
      <c r="D107" s="2" t="s">
        <v>138</v>
      </c>
      <c r="E107" s="2" t="s">
        <v>12</v>
      </c>
      <c r="F107" s="4" t="s">
        <v>17</v>
      </c>
      <c r="G107" s="2">
        <f t="shared" si="4"/>
        <v>8</v>
      </c>
      <c r="H107" s="2" t="s">
        <v>654</v>
      </c>
      <c r="I107" s="2" t="s">
        <v>655</v>
      </c>
      <c r="J107" s="21" t="str">
        <f>IF(ISERROR(MATCH(H107,core_japan!M:M,0)),"",INDEX(core_japan!S:S,MATCH(H107,core_japan!M:M,0),1))</f>
        <v>IBT-056</v>
      </c>
      <c r="K107" s="2" t="str">
        <f>IF(LEN(J107)&gt;1,INDEX('JP PINT 1.0'!G:G,MATCH(J107,'JP PINT 1.0'!C:C,0),1),"")</f>
        <v>買い手連絡先</v>
      </c>
      <c r="S107" t="s">
        <v>139</v>
      </c>
      <c r="X107" s="2" t="str">
        <f t="shared" si="5"/>
        <v>CI_ Trade_ Contact. Person Name. Text</v>
      </c>
      <c r="Y107" s="3" t="str">
        <f t="shared" si="6"/>
        <v>ram:PersonName</v>
      </c>
      <c r="Z107" s="3" t="str">
        <f>Z$104&amp;"/"&amp;Y107</f>
        <v>rsm:CIIHSupplyChainTradeTransaction/ram:ApplicableCIIHSupplyChainTradeAgreement/ram:BuyerCITradeParty/ram:DefinedCITradeContact/ram:PersonName</v>
      </c>
      <c r="AA107" s="4" t="s">
        <v>4</v>
      </c>
      <c r="AB107" s="2" t="s">
        <v>41</v>
      </c>
      <c r="AC107" s="2" t="s">
        <v>42</v>
      </c>
      <c r="AD107" s="2" t="s">
        <v>56</v>
      </c>
      <c r="AE107" s="2" t="s">
        <v>56</v>
      </c>
      <c r="AF107" s="2" t="s">
        <v>56</v>
      </c>
      <c r="AG107" s="2" t="s">
        <v>140</v>
      </c>
    </row>
    <row r="108" spans="1:33" ht="14.25" customHeight="1">
      <c r="A108" s="2">
        <v>99</v>
      </c>
      <c r="B108" s="2" t="s">
        <v>78</v>
      </c>
      <c r="C108" s="2" t="s">
        <v>1623</v>
      </c>
      <c r="D108" s="2" t="s">
        <v>141</v>
      </c>
      <c r="E108" s="2" t="s">
        <v>12</v>
      </c>
      <c r="F108" s="4" t="s">
        <v>17</v>
      </c>
      <c r="G108" s="2">
        <f t="shared" si="4"/>
        <v>8</v>
      </c>
      <c r="H108" s="2" t="s">
        <v>656</v>
      </c>
      <c r="I108" s="2" t="s">
        <v>657</v>
      </c>
      <c r="J108" s="21" t="str">
        <f>IF(ISERROR(MATCH(H108,core_japan!M:M,0)),"",INDEX(core_japan!S:S,MATCH(H108,core_japan!M:M,0),1))</f>
        <v>IBT-056</v>
      </c>
      <c r="K108" s="2" t="str">
        <f>IF(LEN(J108)&gt;1,INDEX('JP PINT 1.0'!G:G,MATCH(J108,'JP PINT 1.0'!C:C,0),1),"")</f>
        <v>買い手連絡先</v>
      </c>
      <c r="S108" t="s">
        <v>142</v>
      </c>
      <c r="X108" s="2" t="str">
        <f t="shared" si="5"/>
        <v>CI_ Trade_ Contact. Department Name. Text</v>
      </c>
      <c r="Y108" s="3" t="str">
        <f t="shared" si="6"/>
        <v>ram:DepartmentName</v>
      </c>
      <c r="Z108" s="3" t="str">
        <f>Z$104&amp;"/"&amp;Y108</f>
        <v>rsm:CIIHSupplyChainTradeTransaction/ram:ApplicableCIIHSupplyChainTradeAgreement/ram:BuyerCITradeParty/ram:DefinedCITradeContact/ram:DepartmentName</v>
      </c>
      <c r="AA108" s="4" t="s">
        <v>4</v>
      </c>
      <c r="AB108" s="2" t="s">
        <v>41</v>
      </c>
      <c r="AC108" s="2" t="s">
        <v>42</v>
      </c>
      <c r="AD108" s="2" t="s">
        <v>56</v>
      </c>
      <c r="AE108" s="2" t="s">
        <v>56</v>
      </c>
      <c r="AF108" s="2" t="s">
        <v>8</v>
      </c>
      <c r="AG108" s="2" t="s">
        <v>140</v>
      </c>
    </row>
    <row r="109" spans="1:33" ht="14.25" customHeight="1">
      <c r="A109" s="2">
        <v>100</v>
      </c>
      <c r="B109" s="2" t="s">
        <v>78</v>
      </c>
      <c r="C109" s="2" t="s">
        <v>1623</v>
      </c>
      <c r="D109" s="2" t="s">
        <v>143</v>
      </c>
      <c r="E109" s="2" t="s">
        <v>12</v>
      </c>
      <c r="F109" s="4" t="s">
        <v>17</v>
      </c>
      <c r="G109" s="2">
        <f t="shared" si="4"/>
        <v>8</v>
      </c>
      <c r="H109" s="2" t="s">
        <v>658</v>
      </c>
      <c r="I109" s="2" t="s">
        <v>659</v>
      </c>
      <c r="J109" s="21">
        <f>IF(ISERROR(MATCH(H109,core_japan!M:M,0)),"",INDEX(core_japan!S:S,MATCH(H109,core_japan!M:M,0),1))</f>
        <v>0</v>
      </c>
      <c r="K109" s="2" t="str">
        <f>IF(LEN(J109)&gt;1,INDEX('JP PINT 1.0'!G:G,MATCH(J109,'JP PINT 1.0'!C:C,0),1),"")</f>
        <v/>
      </c>
      <c r="S109" t="s">
        <v>144</v>
      </c>
      <c r="X109" s="2" t="str">
        <f t="shared" si="5"/>
        <v>CI_ Trade_ Contact. Person_ Identification. Identifier</v>
      </c>
      <c r="Y109" s="3" t="str">
        <f t="shared" si="6"/>
        <v>ram:PersonID</v>
      </c>
      <c r="Z109" s="3" t="str">
        <f>Z$104&amp;"/"&amp;Y109</f>
        <v>rsm:CIIHSupplyChainTradeTransaction/ram:ApplicableCIIHSupplyChainTradeAgreement/ram:BuyerCITradeParty/ram:DefinedCITradeContact/ram:PersonID</v>
      </c>
      <c r="AA109" s="4" t="s">
        <v>4</v>
      </c>
      <c r="AB109" s="2" t="s">
        <v>27</v>
      </c>
      <c r="AC109" s="2" t="s">
        <v>9</v>
      </c>
      <c r="AD109" s="2" t="s">
        <v>56</v>
      </c>
      <c r="AE109" s="2" t="s">
        <v>56</v>
      </c>
      <c r="AF109" s="2" t="s">
        <v>8</v>
      </c>
      <c r="AG109" s="2" t="s">
        <v>542</v>
      </c>
    </row>
    <row r="110" spans="1:33" ht="14.25" customHeight="1">
      <c r="A110" s="2">
        <v>101</v>
      </c>
      <c r="B110" s="2" t="s">
        <v>78</v>
      </c>
      <c r="D110" s="2" t="s">
        <v>145</v>
      </c>
      <c r="E110" s="2" t="s">
        <v>20</v>
      </c>
      <c r="F110" s="4" t="s">
        <v>17</v>
      </c>
      <c r="G110" s="2">
        <f t="shared" si="4"/>
        <v>8</v>
      </c>
      <c r="H110" s="2" t="s">
        <v>609</v>
      </c>
      <c r="I110" s="2" t="s">
        <v>610</v>
      </c>
      <c r="J110" s="21" t="str">
        <f>IF(ISERROR(MATCH(H110,core_japan!M:M,0)),"",INDEX(core_japan!S:S,MATCH(H110,core_japan!M:M,0),1))</f>
        <v/>
      </c>
      <c r="K110" s="2" t="str">
        <f>IF(LEN(J110)&gt;1,INDEX('JP PINT 1.0'!G:G,MATCH(J110,'JP PINT 1.0'!C:C,0),1),"")</f>
        <v/>
      </c>
      <c r="S110" t="s">
        <v>1176</v>
      </c>
      <c r="X110" s="2" t="str">
        <f t="shared" si="5"/>
        <v>CI_ Trade_ Contact. Telephone. CI_ Universal_ Communication</v>
      </c>
      <c r="Y110" s="3" t="str">
        <f t="shared" si="6"/>
        <v>ram:TelephoneCIUniversalCommunication</v>
      </c>
      <c r="Z110" s="3" t="str">
        <f>Z$104&amp;"/"&amp;Y110</f>
        <v>rsm:CIIHSupplyChainTradeTransaction/ram:ApplicableCIIHSupplyChainTradeAgreement/ram:BuyerCITradeParty/ram:DefinedCITradeContact/ram:TelephoneCIUniversalCommunication</v>
      </c>
      <c r="AA110" s="4" t="s">
        <v>4</v>
      </c>
      <c r="AB110" s="2" t="s">
        <v>27</v>
      </c>
      <c r="AC110" s="2" t="s">
        <v>9</v>
      </c>
      <c r="AD110" s="2" t="s">
        <v>27</v>
      </c>
      <c r="AE110" s="2" t="s">
        <v>50</v>
      </c>
      <c r="AF110" s="2" t="s">
        <v>8</v>
      </c>
      <c r="AG110" s="2" t="s">
        <v>27</v>
      </c>
    </row>
    <row r="111" spans="1:33" ht="14.25" customHeight="1">
      <c r="A111" s="2">
        <v>102</v>
      </c>
      <c r="B111" s="2" t="s">
        <v>78</v>
      </c>
      <c r="D111" s="2" t="s">
        <v>146</v>
      </c>
      <c r="E111" s="2" t="s">
        <v>23</v>
      </c>
      <c r="F111" s="4" t="s">
        <v>3</v>
      </c>
      <c r="G111" s="2">
        <f t="shared" si="4"/>
        <v>9</v>
      </c>
      <c r="H111" s="2" t="s">
        <v>611</v>
      </c>
      <c r="I111" s="2" t="s">
        <v>612</v>
      </c>
      <c r="J111" s="21" t="str">
        <f>IF(ISERROR(MATCH(H111,core_japan!M:M,0)),"",INDEX(core_japan!S:S,MATCH(H111,core_japan!M:M,0),1))</f>
        <v/>
      </c>
      <c r="K111" s="2" t="str">
        <f>IF(LEN(J111)&gt;1,INDEX('JP PINT 1.0'!G:G,MATCH(J111,'JP PINT 1.0'!C:C,0),1),"")</f>
        <v/>
      </c>
      <c r="T111" t="s">
        <v>1177</v>
      </c>
      <c r="X111" s="2" t="str">
        <f t="shared" si="5"/>
        <v>CI_ Universal_ Communication. Details</v>
      </c>
      <c r="Y111" s="3" t="str">
        <f t="shared" si="6"/>
        <v>ram:CIUniversalCommunicationType</v>
      </c>
      <c r="AA111" s="4" t="s">
        <v>4</v>
      </c>
      <c r="AB111" s="2" t="s">
        <v>27</v>
      </c>
      <c r="AC111" s="2" t="s">
        <v>9</v>
      </c>
      <c r="AD111" s="2" t="s">
        <v>27</v>
      </c>
      <c r="AE111" s="2" t="s">
        <v>8</v>
      </c>
      <c r="AF111" s="2" t="s">
        <v>8</v>
      </c>
      <c r="AG111" s="2" t="s">
        <v>27</v>
      </c>
    </row>
    <row r="112" spans="1:33" ht="14.25" customHeight="1">
      <c r="A112" s="2">
        <v>103</v>
      </c>
      <c r="B112" s="2" t="s">
        <v>78</v>
      </c>
      <c r="C112" s="2" t="s">
        <v>1623</v>
      </c>
      <c r="D112" s="2" t="s">
        <v>147</v>
      </c>
      <c r="E112" s="2" t="s">
        <v>12</v>
      </c>
      <c r="F112" s="4" t="s">
        <v>17</v>
      </c>
      <c r="G112" s="2">
        <f t="shared" si="4"/>
        <v>10</v>
      </c>
      <c r="H112" s="2" t="s">
        <v>660</v>
      </c>
      <c r="I112" s="2" t="s">
        <v>661</v>
      </c>
      <c r="J112" s="21" t="str">
        <f>IF(ISERROR(MATCH(H112,core_japan!M:M,0)),"",INDEX(core_japan!S:S,MATCH(H112,core_japan!M:M,0),1))</f>
        <v>IBT-057</v>
      </c>
      <c r="K112" s="2" t="str">
        <f>IF(LEN(J112)&gt;1,INDEX('JP PINT 1.0'!G:G,MATCH(J112,'JP PINT 1.0'!C:C,0),1),"")</f>
        <v>買い手連絡先電話番号</v>
      </c>
      <c r="U112" t="s">
        <v>1178</v>
      </c>
      <c r="X112" s="2" t="str">
        <f t="shared" si="5"/>
        <v>CI_ Universal_ Communication. Complete Number. Text</v>
      </c>
      <c r="Y112" s="3" t="str">
        <f t="shared" si="6"/>
        <v>ram:CompleteNumber</v>
      </c>
      <c r="Z112" s="3" t="str">
        <f>Z110&amp;"/"&amp;Y112</f>
        <v>rsm:CIIHSupplyChainTradeTransaction/ram:ApplicableCIIHSupplyChainTradeAgreement/ram:BuyerCITradeParty/ram:DefinedCITradeContact/ram:TelephoneCIUniversalCommunication/ram:CompleteNumber</v>
      </c>
      <c r="AA112" s="4" t="s">
        <v>4</v>
      </c>
      <c r="AB112" s="2" t="s">
        <v>27</v>
      </c>
      <c r="AC112" s="2" t="s">
        <v>9</v>
      </c>
      <c r="AD112" s="2" t="s">
        <v>56</v>
      </c>
      <c r="AE112" s="2" t="s">
        <v>56</v>
      </c>
      <c r="AF112" s="2" t="s">
        <v>56</v>
      </c>
      <c r="AG112" s="2" t="s">
        <v>542</v>
      </c>
    </row>
    <row r="113" spans="1:33" ht="14.25" customHeight="1">
      <c r="A113" s="2">
        <v>104</v>
      </c>
      <c r="B113" s="2" t="s">
        <v>78</v>
      </c>
      <c r="D113" s="2" t="s">
        <v>148</v>
      </c>
      <c r="E113" s="2" t="s">
        <v>20</v>
      </c>
      <c r="F113" s="4" t="s">
        <v>17</v>
      </c>
      <c r="G113" s="2">
        <f t="shared" si="4"/>
        <v>8</v>
      </c>
      <c r="H113" s="2" t="s">
        <v>615</v>
      </c>
      <c r="I113" s="2" t="s">
        <v>616</v>
      </c>
      <c r="J113" s="21" t="str">
        <f>IF(ISERROR(MATCH(H113,core_japan!M:M,0)),"",INDEX(core_japan!S:S,MATCH(H113,core_japan!M:M,0),1))</f>
        <v/>
      </c>
      <c r="K113" s="2" t="str">
        <f>IF(LEN(J113)&gt;1,INDEX('JP PINT 1.0'!G:G,MATCH(J113,'JP PINT 1.0'!C:C,0),1),"")</f>
        <v/>
      </c>
      <c r="S113" t="s">
        <v>1179</v>
      </c>
      <c r="X113" s="2" t="str">
        <f t="shared" si="5"/>
        <v>CI_ Trade_ Contact. Fax. CI_ Universal_ Communication</v>
      </c>
      <c r="Y113" s="3" t="str">
        <f t="shared" si="6"/>
        <v>ram:FaxCIUniversalCommunication</v>
      </c>
      <c r="Z113" s="3" t="str">
        <f>Z$104&amp;"/"&amp;Y113</f>
        <v>rsm:CIIHSupplyChainTradeTransaction/ram:ApplicableCIIHSupplyChainTradeAgreement/ram:BuyerCITradeParty/ram:DefinedCITradeContact/ram:FaxCIUniversalCommunication</v>
      </c>
      <c r="AA113" s="4" t="s">
        <v>4</v>
      </c>
      <c r="AB113" s="2" t="s">
        <v>230</v>
      </c>
      <c r="AC113" s="2" t="s">
        <v>9</v>
      </c>
      <c r="AD113" s="2" t="s">
        <v>230</v>
      </c>
      <c r="AE113" s="2" t="s">
        <v>50</v>
      </c>
      <c r="AF113" s="2" t="s">
        <v>8</v>
      </c>
      <c r="AG113" s="2" t="s">
        <v>230</v>
      </c>
    </row>
    <row r="114" spans="1:33" ht="14.25" customHeight="1">
      <c r="A114" s="2">
        <v>105</v>
      </c>
      <c r="B114" s="2" t="s">
        <v>78</v>
      </c>
      <c r="D114" s="2" t="s">
        <v>146</v>
      </c>
      <c r="E114" s="2" t="s">
        <v>23</v>
      </c>
      <c r="F114" s="4" t="s">
        <v>3</v>
      </c>
      <c r="G114" s="2">
        <f t="shared" si="4"/>
        <v>9</v>
      </c>
      <c r="H114" s="2" t="s">
        <v>617</v>
      </c>
      <c r="I114" s="2" t="s">
        <v>618</v>
      </c>
      <c r="J114" s="21" t="str">
        <f>IF(ISERROR(MATCH(H114,core_japan!M:M,0)),"",INDEX(core_japan!S:S,MATCH(H114,core_japan!M:M,0),1))</f>
        <v/>
      </c>
      <c r="K114" s="2" t="str">
        <f>IF(LEN(J114)&gt;1,INDEX('JP PINT 1.0'!G:G,MATCH(J114,'JP PINT 1.0'!C:C,0),1),"")</f>
        <v/>
      </c>
      <c r="T114" t="s">
        <v>1177</v>
      </c>
      <c r="X114" s="2" t="str">
        <f t="shared" si="5"/>
        <v>CI_ Universal_ Communication. Details</v>
      </c>
      <c r="Y114" s="3" t="str">
        <f t="shared" si="6"/>
        <v>ram:CIUniversalCommunicationType</v>
      </c>
      <c r="AA114" s="4" t="s">
        <v>4</v>
      </c>
      <c r="AB114" s="2" t="s">
        <v>230</v>
      </c>
      <c r="AC114" s="2" t="s">
        <v>9</v>
      </c>
      <c r="AD114" s="2" t="s">
        <v>230</v>
      </c>
      <c r="AE114" s="2" t="s">
        <v>8</v>
      </c>
      <c r="AF114" s="2" t="s">
        <v>8</v>
      </c>
      <c r="AG114" s="2" t="s">
        <v>230</v>
      </c>
    </row>
    <row r="115" spans="1:33" ht="14.25" customHeight="1">
      <c r="A115" s="2">
        <v>106</v>
      </c>
      <c r="B115" s="2" t="s">
        <v>78</v>
      </c>
      <c r="C115" s="2" t="s">
        <v>1623</v>
      </c>
      <c r="D115" s="2" t="s">
        <v>147</v>
      </c>
      <c r="E115" s="2" t="s">
        <v>12</v>
      </c>
      <c r="F115" s="4" t="s">
        <v>17</v>
      </c>
      <c r="G115" s="2">
        <f t="shared" si="4"/>
        <v>10</v>
      </c>
      <c r="H115" s="2" t="s">
        <v>662</v>
      </c>
      <c r="I115" s="2" t="s">
        <v>663</v>
      </c>
      <c r="J115" s="21">
        <f>IF(ISERROR(MATCH(H115,core_japan!M:M,0)),"",INDEX(core_japan!S:S,MATCH(H115,core_japan!M:M,0),1))</f>
        <v>0</v>
      </c>
      <c r="K115" s="2" t="str">
        <f>IF(LEN(J115)&gt;1,INDEX('JP PINT 1.0'!G:G,MATCH(J115,'JP PINT 1.0'!C:C,0),1),"")</f>
        <v/>
      </c>
      <c r="U115" t="s">
        <v>1178</v>
      </c>
      <c r="X115" s="2" t="str">
        <f t="shared" si="5"/>
        <v>CI_ Universal_ Communication. Complete Number. Text</v>
      </c>
      <c r="Y115" s="3" t="str">
        <f t="shared" si="6"/>
        <v>ram:CompleteNumber</v>
      </c>
      <c r="Z115" s="3" t="str">
        <f>Z113&amp;"/"&amp;Y115</f>
        <v>rsm:CIIHSupplyChainTradeTransaction/ram:ApplicableCIIHSupplyChainTradeAgreement/ram:BuyerCITradeParty/ram:DefinedCITradeContact/ram:FaxCIUniversalCommunication/ram:CompleteNumber</v>
      </c>
      <c r="AA115" s="4" t="s">
        <v>4</v>
      </c>
      <c r="AB115" s="2" t="s">
        <v>230</v>
      </c>
      <c r="AC115" s="2" t="s">
        <v>9</v>
      </c>
      <c r="AD115" s="2" t="s">
        <v>56</v>
      </c>
      <c r="AE115" s="2" t="s">
        <v>56</v>
      </c>
      <c r="AF115" s="2" t="s">
        <v>56</v>
      </c>
      <c r="AG115" s="2" t="s">
        <v>230</v>
      </c>
    </row>
    <row r="116" spans="1:33" ht="14.25" customHeight="1">
      <c r="A116" s="2">
        <v>107</v>
      </c>
      <c r="B116" s="2" t="s">
        <v>78</v>
      </c>
      <c r="D116" s="2" t="s">
        <v>149</v>
      </c>
      <c r="E116" s="2" t="s">
        <v>20</v>
      </c>
      <c r="F116" s="4" t="s">
        <v>17</v>
      </c>
      <c r="G116" s="2">
        <f t="shared" si="4"/>
        <v>8</v>
      </c>
      <c r="H116" s="2" t="s">
        <v>621</v>
      </c>
      <c r="I116" s="2" t="s">
        <v>622</v>
      </c>
      <c r="J116" s="21" t="str">
        <f>IF(ISERROR(MATCH(H116,core_japan!M:M,0)),"",INDEX(core_japan!S:S,MATCH(H116,core_japan!M:M,0),1))</f>
        <v/>
      </c>
      <c r="K116" s="2" t="str">
        <f>IF(LEN(J116)&gt;1,INDEX('JP PINT 1.0'!G:G,MATCH(J116,'JP PINT 1.0'!C:C,0),1),"")</f>
        <v/>
      </c>
      <c r="S116" t="s">
        <v>1181</v>
      </c>
      <c r="X116" s="2" t="str">
        <f t="shared" si="5"/>
        <v>CI_ Trade_ Contact. Email_ URI. CI_ Universal_ Communication</v>
      </c>
      <c r="Y116" s="3" t="str">
        <f t="shared" si="6"/>
        <v>ram:EmailURICIUniversalCommunication</v>
      </c>
      <c r="Z116" s="3" t="str">
        <f>Z$104&amp;"/"&amp;Y116</f>
        <v>rsm:CIIHSupplyChainTradeTransaction/ram:ApplicableCIIHSupplyChainTradeAgreement/ram:BuyerCITradeParty/ram:DefinedCITradeContact/ram:EmailURICIUniversalCommunication</v>
      </c>
      <c r="AA116" s="4" t="s">
        <v>4</v>
      </c>
      <c r="AB116" s="2" t="s">
        <v>27</v>
      </c>
      <c r="AC116" s="2" t="s">
        <v>9</v>
      </c>
      <c r="AD116" s="2" t="s">
        <v>27</v>
      </c>
      <c r="AE116" s="2" t="s">
        <v>50</v>
      </c>
      <c r="AF116" s="2" t="s">
        <v>8</v>
      </c>
      <c r="AG116" s="2" t="s">
        <v>27</v>
      </c>
    </row>
    <row r="117" spans="1:33" ht="14.25" customHeight="1">
      <c r="A117" s="2">
        <v>108</v>
      </c>
      <c r="B117" s="2" t="s">
        <v>78</v>
      </c>
      <c r="D117" s="2" t="s">
        <v>146</v>
      </c>
      <c r="E117" s="2" t="s">
        <v>23</v>
      </c>
      <c r="F117" s="4" t="s">
        <v>3</v>
      </c>
      <c r="G117" s="2">
        <f t="shared" si="4"/>
        <v>9</v>
      </c>
      <c r="H117" s="2" t="s">
        <v>623</v>
      </c>
      <c r="I117" s="2" t="s">
        <v>664</v>
      </c>
      <c r="J117" s="21" t="str">
        <f>IF(ISERROR(MATCH(H117,core_japan!M:M,0)),"",INDEX(core_japan!S:S,MATCH(H117,core_japan!M:M,0),1))</f>
        <v/>
      </c>
      <c r="K117" s="2" t="str">
        <f>IF(LEN(J117)&gt;1,INDEX('JP PINT 1.0'!G:G,MATCH(J117,'JP PINT 1.0'!C:C,0),1),"")</f>
        <v/>
      </c>
      <c r="T117" t="s">
        <v>1177</v>
      </c>
      <c r="X117" s="2" t="str">
        <f t="shared" si="5"/>
        <v>CI_ Universal_ Communication. Details</v>
      </c>
      <c r="Y117" s="3" t="str">
        <f t="shared" si="6"/>
        <v>ram:CIUniversalCommunicationType</v>
      </c>
      <c r="AA117" s="4" t="s">
        <v>4</v>
      </c>
      <c r="AB117" s="2" t="s">
        <v>27</v>
      </c>
      <c r="AC117" s="2" t="s">
        <v>9</v>
      </c>
      <c r="AD117" s="2" t="s">
        <v>27</v>
      </c>
      <c r="AE117" s="2" t="s">
        <v>27</v>
      </c>
      <c r="AF117" s="2" t="s">
        <v>8</v>
      </c>
      <c r="AG117" s="2" t="s">
        <v>27</v>
      </c>
    </row>
    <row r="118" spans="1:33" ht="14.25" customHeight="1">
      <c r="A118" s="2">
        <v>109</v>
      </c>
      <c r="B118" s="2" t="s">
        <v>78</v>
      </c>
      <c r="C118" s="2" t="s">
        <v>1623</v>
      </c>
      <c r="D118" s="2" t="s">
        <v>150</v>
      </c>
      <c r="E118" s="2" t="s">
        <v>12</v>
      </c>
      <c r="F118" s="4" t="s">
        <v>17</v>
      </c>
      <c r="G118" s="2">
        <f t="shared" si="4"/>
        <v>10</v>
      </c>
      <c r="H118" s="2" t="s">
        <v>665</v>
      </c>
      <c r="I118" s="2" t="s">
        <v>666</v>
      </c>
      <c r="J118" s="21" t="str">
        <f>IF(ISERROR(MATCH(H118,core_japan!M:M,0)),"",INDEX(core_japan!S:S,MATCH(H118,core_japan!M:M,0),1))</f>
        <v>IBT-058</v>
      </c>
      <c r="K118" s="2" t="str">
        <f>IF(LEN(J118)&gt;1,INDEX('JP PINT 1.0'!G:G,MATCH(J118,'JP PINT 1.0'!C:C,0),1),"")</f>
        <v>買い手連絡先電子メールアドレス</v>
      </c>
      <c r="U118" t="s">
        <v>1182</v>
      </c>
      <c r="X118" s="2" t="str">
        <f t="shared" si="5"/>
        <v>CI_ Universal_ Communication. URI. Identifier</v>
      </c>
      <c r="Y118" s="3" t="str">
        <f t="shared" si="6"/>
        <v>ram:URIID</v>
      </c>
      <c r="Z118" s="3" t="str">
        <f>Z116&amp;"/"&amp;Y118</f>
        <v>rsm:CIIHSupplyChainTradeTransaction/ram:ApplicableCIIHSupplyChainTradeAgreement/ram:BuyerCITradeParty/ram:DefinedCITradeContact/ram:EmailURICIUniversalCommunication/ram:URIID</v>
      </c>
      <c r="AA118" s="4" t="s">
        <v>4</v>
      </c>
      <c r="AB118" s="2" t="s">
        <v>27</v>
      </c>
      <c r="AC118" s="2" t="s">
        <v>9</v>
      </c>
      <c r="AD118" s="2" t="s">
        <v>56</v>
      </c>
      <c r="AE118" s="2" t="s">
        <v>56</v>
      </c>
      <c r="AF118" s="2" t="s">
        <v>56</v>
      </c>
      <c r="AG118" s="2" t="s">
        <v>542</v>
      </c>
    </row>
    <row r="119" spans="1:33" ht="14.25" customHeight="1">
      <c r="A119" s="2">
        <v>110</v>
      </c>
      <c r="B119" s="2" t="s">
        <v>78</v>
      </c>
      <c r="D119" s="2" t="s">
        <v>151</v>
      </c>
      <c r="E119" s="2" t="s">
        <v>20</v>
      </c>
      <c r="F119" s="4" t="s">
        <v>17</v>
      </c>
      <c r="G119" s="2">
        <f t="shared" si="4"/>
        <v>6</v>
      </c>
      <c r="H119" s="2" t="s">
        <v>667</v>
      </c>
      <c r="I119" s="2" t="s">
        <v>668</v>
      </c>
      <c r="J119" s="21" t="str">
        <f>IF(ISERROR(MATCH(H119,core_japan!M:M,0)),"",INDEX(core_japan!S:S,MATCH(H119,core_japan!M:M,0),1))</f>
        <v>IBG-08</v>
      </c>
      <c r="K119" s="2" t="str">
        <f>IF(LEN(J119)&gt;1,INDEX('JP PINT 1.0'!G:G,MATCH(J119,'JP PINT 1.0'!C:C,0),1),"")</f>
        <v>買い手住所</v>
      </c>
      <c r="Q119" t="s">
        <v>358</v>
      </c>
      <c r="X119" s="2" t="str">
        <f t="shared" si="5"/>
        <v>CI_ Trade_ Party. Postal. CI_ Trade_ Address</v>
      </c>
      <c r="Y119" s="3" t="str">
        <f t="shared" si="6"/>
        <v>ram:PostalCITradeAddress</v>
      </c>
      <c r="Z119" s="3" t="str">
        <f>Z$94&amp;"/"&amp;Y119</f>
        <v>rsm:CIIHSupplyChainTradeTransaction/ram:ApplicableCIIHSupplyChainTradeAgreement/ram:BuyerCITradeParty/ram:PostalCITradeAddress</v>
      </c>
      <c r="AA119" s="4" t="s">
        <v>4</v>
      </c>
      <c r="AB119" s="2" t="s">
        <v>27</v>
      </c>
      <c r="AC119" s="2" t="s">
        <v>9</v>
      </c>
      <c r="AD119" s="2" t="s">
        <v>27</v>
      </c>
      <c r="AE119" s="2" t="s">
        <v>50</v>
      </c>
      <c r="AF119" s="2" t="s">
        <v>8</v>
      </c>
      <c r="AG119" s="2" t="s">
        <v>25</v>
      </c>
    </row>
    <row r="120" spans="1:33" ht="14.25" customHeight="1">
      <c r="A120" s="2">
        <v>111</v>
      </c>
      <c r="B120" s="2" t="s">
        <v>78</v>
      </c>
      <c r="C120" s="2" t="s">
        <v>1623</v>
      </c>
      <c r="D120" s="2" t="s">
        <v>167</v>
      </c>
      <c r="E120" s="2" t="s">
        <v>23</v>
      </c>
      <c r="F120" s="4" t="s">
        <v>3</v>
      </c>
      <c r="G120" s="2">
        <f t="shared" si="4"/>
        <v>7</v>
      </c>
      <c r="H120" s="2" t="s">
        <v>669</v>
      </c>
      <c r="I120" s="2" t="s">
        <v>670</v>
      </c>
      <c r="J120" s="21" t="str">
        <f>IF(ISERROR(MATCH(H120,core_japan!M:M,0)),"",INDEX(core_japan!S:S,MATCH(H120,core_japan!M:M,0),1))</f>
        <v/>
      </c>
      <c r="K120" s="2" t="str">
        <f>IF(LEN(J120)&gt;1,INDEX('JP PINT 1.0'!G:G,MATCH(J120,'JP PINT 1.0'!C:C,0),1),"")</f>
        <v/>
      </c>
      <c r="R120" t="s">
        <v>359</v>
      </c>
      <c r="X120" s="2" t="str">
        <f t="shared" si="5"/>
        <v>CI_ Trade_ Address. Details</v>
      </c>
      <c r="Y120" s="3" t="str">
        <f t="shared" si="6"/>
        <v>ram:CITradeAddressType</v>
      </c>
      <c r="AA120" s="4" t="s">
        <v>4</v>
      </c>
      <c r="AB120" s="2" t="s">
        <v>27</v>
      </c>
      <c r="AC120" s="2" t="s">
        <v>9</v>
      </c>
      <c r="AD120" s="2" t="s">
        <v>27</v>
      </c>
      <c r="AE120" s="2" t="s">
        <v>27</v>
      </c>
      <c r="AF120" s="2" t="s">
        <v>8</v>
      </c>
    </row>
    <row r="121" spans="1:33" ht="14.25" customHeight="1">
      <c r="A121" s="2">
        <v>112</v>
      </c>
      <c r="B121" s="2" t="s">
        <v>78</v>
      </c>
      <c r="C121" s="2" t="s">
        <v>1623</v>
      </c>
      <c r="D121" s="2" t="s">
        <v>152</v>
      </c>
      <c r="E121" s="2" t="s">
        <v>12</v>
      </c>
      <c r="F121" s="4" t="s">
        <v>17</v>
      </c>
      <c r="G121" s="2">
        <f t="shared" si="4"/>
        <v>8</v>
      </c>
      <c r="H121" s="2" t="s">
        <v>671</v>
      </c>
      <c r="I121" s="2" t="s">
        <v>672</v>
      </c>
      <c r="J121" s="21" t="str">
        <f>IF(ISERROR(MATCH(H121,core_japan!M:M,0)),"",INDEX(core_japan!S:S,MATCH(H121,core_japan!M:M,0),1))</f>
        <v>IBT-053</v>
      </c>
      <c r="K121" s="2" t="str">
        <f>IF(LEN(J121)&gt;1,INDEX('JP PINT 1.0'!G:G,MATCH(J121,'JP PINT 1.0'!C:C,0),1),"")</f>
        <v>買い手郵便番号</v>
      </c>
      <c r="S121" t="s">
        <v>361</v>
      </c>
      <c r="X121" s="2" t="str">
        <f t="shared" si="5"/>
        <v>CI_ Trade_ Address. Postcode. Code</v>
      </c>
      <c r="Y121" s="3" t="str">
        <f t="shared" si="6"/>
        <v>ram:PostcodeCode</v>
      </c>
      <c r="Z121" s="3" t="str">
        <f>Z119&amp;"/"&amp;Y121</f>
        <v>rsm:CIIHSupplyChainTradeTransaction/ram:ApplicableCIIHSupplyChainTradeAgreement/ram:BuyerCITradeParty/ram:PostalCITradeAddress/ram:PostcodeCode</v>
      </c>
      <c r="AA121" s="4" t="s">
        <v>4</v>
      </c>
      <c r="AB121" s="2" t="s">
        <v>27</v>
      </c>
      <c r="AC121" s="2" t="s">
        <v>9</v>
      </c>
      <c r="AD121" s="2" t="s">
        <v>56</v>
      </c>
      <c r="AE121" s="2" t="s">
        <v>56</v>
      </c>
      <c r="AF121" s="2" t="s">
        <v>56</v>
      </c>
      <c r="AG121" s="2" t="s">
        <v>542</v>
      </c>
    </row>
    <row r="122" spans="1:33" ht="14.25" customHeight="1">
      <c r="A122" s="2">
        <v>113</v>
      </c>
      <c r="B122" s="2" t="s">
        <v>78</v>
      </c>
      <c r="C122" s="2" t="s">
        <v>1623</v>
      </c>
      <c r="D122" s="2" t="s">
        <v>153</v>
      </c>
      <c r="E122" s="2" t="s">
        <v>12</v>
      </c>
      <c r="F122" s="4" t="s">
        <v>17</v>
      </c>
      <c r="G122" s="2">
        <f t="shared" si="4"/>
        <v>8</v>
      </c>
      <c r="H122" s="2" t="s">
        <v>673</v>
      </c>
      <c r="I122" s="2" t="s">
        <v>674</v>
      </c>
      <c r="J122" s="21" t="str">
        <f>IF(ISERROR(MATCH(H122,core_japan!M:M,0)),"",INDEX(core_japan!S:S,MATCH(H122,core_japan!M:M,0),1))</f>
        <v>IBT-050</v>
      </c>
      <c r="K122" s="2" t="str">
        <f>IF(LEN(J122)&gt;1,INDEX('JP PINT 1.0'!G:G,MATCH(J122,'JP PINT 1.0'!C:C,0),1),"")</f>
        <v>買い手住所欄1</v>
      </c>
      <c r="S122" t="s">
        <v>362</v>
      </c>
      <c r="X122" s="2" t="str">
        <f t="shared" si="5"/>
        <v>CI_ Trade_ Address. Line One. Text</v>
      </c>
      <c r="Y122" s="3" t="str">
        <f t="shared" si="6"/>
        <v>ram:LineOne</v>
      </c>
      <c r="Z122" s="3" t="str">
        <f>Z$119&amp;"/"&amp;Y122</f>
        <v>rsm:CIIHSupplyChainTradeTransaction/ram:ApplicableCIIHSupplyChainTradeAgreement/ram:BuyerCITradeParty/ram:PostalCITradeAddress/ram:LineOne</v>
      </c>
      <c r="AA122" s="4" t="s">
        <v>4</v>
      </c>
      <c r="AB122" s="2" t="s">
        <v>41</v>
      </c>
      <c r="AC122" s="2" t="s">
        <v>42</v>
      </c>
      <c r="AD122" s="2" t="s">
        <v>56</v>
      </c>
      <c r="AE122" s="2" t="s">
        <v>56</v>
      </c>
      <c r="AF122" s="2" t="s">
        <v>56</v>
      </c>
      <c r="AG122" s="2" t="s">
        <v>542</v>
      </c>
    </row>
    <row r="123" spans="1:33" ht="14.25" customHeight="1">
      <c r="A123" s="2">
        <v>114</v>
      </c>
      <c r="B123" s="2" t="s">
        <v>78</v>
      </c>
      <c r="C123" s="2" t="s">
        <v>1623</v>
      </c>
      <c r="D123" s="2" t="s">
        <v>154</v>
      </c>
      <c r="E123" s="2" t="s">
        <v>12</v>
      </c>
      <c r="F123" s="4" t="s">
        <v>17</v>
      </c>
      <c r="G123" s="2">
        <f t="shared" si="4"/>
        <v>8</v>
      </c>
      <c r="H123" s="2" t="s">
        <v>675</v>
      </c>
      <c r="I123" s="2" t="s">
        <v>676</v>
      </c>
      <c r="J123" s="21" t="str">
        <f>IF(ISERROR(MATCH(H123,core_japan!M:M,0)),"",INDEX(core_japan!S:S,MATCH(H123,core_japan!M:M,0),1))</f>
        <v>IBT-051</v>
      </c>
      <c r="K123" s="2" t="str">
        <f>IF(LEN(J123)&gt;1,INDEX('JP PINT 1.0'!G:G,MATCH(J123,'JP PINT 1.0'!C:C,0),1),"")</f>
        <v>買い手住所欄2</v>
      </c>
      <c r="S123" t="s">
        <v>155</v>
      </c>
      <c r="X123" s="2" t="str">
        <f t="shared" si="5"/>
        <v>CI_ Trade_ Address. Line Two. Text</v>
      </c>
      <c r="Y123" s="3" t="str">
        <f t="shared" si="6"/>
        <v>ram:LineTwo</v>
      </c>
      <c r="Z123" s="3" t="str">
        <f>Z$119&amp;"/"&amp;Y123</f>
        <v>rsm:CIIHSupplyChainTradeTransaction/ram:ApplicableCIIHSupplyChainTradeAgreement/ram:BuyerCITradeParty/ram:PostalCITradeAddress/ram:LineTwo</v>
      </c>
      <c r="AA123" s="4" t="s">
        <v>4</v>
      </c>
      <c r="AB123" s="2" t="s">
        <v>41</v>
      </c>
      <c r="AC123" s="2" t="s">
        <v>42</v>
      </c>
      <c r="AD123" s="2" t="s">
        <v>56</v>
      </c>
      <c r="AE123" s="2" t="s">
        <v>56</v>
      </c>
      <c r="AF123" s="2" t="s">
        <v>8</v>
      </c>
      <c r="AG123" s="2" t="s">
        <v>542</v>
      </c>
    </row>
    <row r="124" spans="1:33" ht="14.25" customHeight="1">
      <c r="A124" s="2">
        <v>115</v>
      </c>
      <c r="B124" s="2" t="s">
        <v>78</v>
      </c>
      <c r="C124" s="2" t="s">
        <v>1623</v>
      </c>
      <c r="D124" s="2" t="s">
        <v>156</v>
      </c>
      <c r="E124" s="2" t="s">
        <v>12</v>
      </c>
      <c r="F124" s="4" t="s">
        <v>17</v>
      </c>
      <c r="G124" s="2">
        <f t="shared" si="4"/>
        <v>8</v>
      </c>
      <c r="H124" s="2" t="s">
        <v>677</v>
      </c>
      <c r="I124" s="2" t="s">
        <v>678</v>
      </c>
      <c r="J124" s="21" t="str">
        <f>IF(ISERROR(MATCH(H124,core_japan!M:M,0)),"",INDEX(core_japan!S:S,MATCH(H124,core_japan!M:M,0),1))</f>
        <v>IBT-163</v>
      </c>
      <c r="K124" s="2" t="str">
        <f>IF(LEN(J124)&gt;1,INDEX('JP PINT 1.0'!G:G,MATCH(J124,'JP PINT 1.0'!C:C,0),1),"")</f>
        <v>買い手住所欄3</v>
      </c>
      <c r="S124" t="s">
        <v>157</v>
      </c>
      <c r="X124" s="2" t="str">
        <f t="shared" si="5"/>
        <v>CI_ Trade_ Address. Line Three. Text</v>
      </c>
      <c r="Y124" s="3" t="str">
        <f t="shared" si="6"/>
        <v>ram:LineThree</v>
      </c>
      <c r="Z124" s="3" t="str">
        <f>Z$119&amp;"/"&amp;Y124</f>
        <v>rsm:CIIHSupplyChainTradeTransaction/ram:ApplicableCIIHSupplyChainTradeAgreement/ram:BuyerCITradeParty/ram:PostalCITradeAddress/ram:LineThree</v>
      </c>
      <c r="AA124" s="4" t="s">
        <v>4</v>
      </c>
      <c r="AB124" s="2" t="s">
        <v>41</v>
      </c>
      <c r="AC124" s="2" t="s">
        <v>42</v>
      </c>
      <c r="AD124" s="2" t="s">
        <v>56</v>
      </c>
      <c r="AE124" s="2" t="s">
        <v>56</v>
      </c>
      <c r="AF124" s="2" t="s">
        <v>8</v>
      </c>
      <c r="AG124" s="2" t="s">
        <v>542</v>
      </c>
    </row>
    <row r="125" spans="1:33" ht="14.25" customHeight="1">
      <c r="A125" s="2">
        <v>116</v>
      </c>
      <c r="B125" s="2" t="s">
        <v>78</v>
      </c>
      <c r="C125" s="2" t="s">
        <v>1623</v>
      </c>
      <c r="D125" s="2" t="s">
        <v>158</v>
      </c>
      <c r="E125" s="2" t="s">
        <v>12</v>
      </c>
      <c r="F125" s="4" t="s">
        <v>22</v>
      </c>
      <c r="G125" s="2">
        <f t="shared" si="4"/>
        <v>8</v>
      </c>
      <c r="H125" s="2" t="s">
        <v>679</v>
      </c>
      <c r="I125" s="2" t="s">
        <v>680</v>
      </c>
      <c r="J125" s="21" t="str">
        <f>IF(ISERROR(MATCH(H125,core_japan!M:M,0)),"",INDEX(core_japan!S:S,MATCH(H125,core_japan!M:M,0),1))</f>
        <v>IBT-055</v>
      </c>
      <c r="K125" s="2" t="str">
        <f>IF(LEN(J125)&gt;1,INDEX('JP PINT 1.0'!G:G,MATCH(J125,'JP PINT 1.0'!C:C,0),1),"")</f>
        <v>買い手国コード</v>
      </c>
      <c r="S125" t="s">
        <v>159</v>
      </c>
      <c r="X125" s="2" t="str">
        <f t="shared" si="5"/>
        <v>CI_ Trade_ Address. Country. Identifier</v>
      </c>
      <c r="Y125" s="3" t="str">
        <f t="shared" si="6"/>
        <v>ram:CountryID</v>
      </c>
      <c r="Z125" s="3" t="str">
        <f>Z$119&amp;"/"&amp;Y125</f>
        <v>rsm:CIIHSupplyChainTradeTransaction/ram:ApplicableCIIHSupplyChainTradeAgreement/ram:BuyerCITradeParty/ram:PostalCITradeAddress/ram:CountryID</v>
      </c>
      <c r="AA125" s="4" t="s">
        <v>4</v>
      </c>
      <c r="AB125" s="2" t="s">
        <v>168</v>
      </c>
      <c r="AC125" s="2" t="s">
        <v>42</v>
      </c>
      <c r="AD125" s="2" t="s">
        <v>60</v>
      </c>
      <c r="AE125" s="2" t="s">
        <v>60</v>
      </c>
      <c r="AF125" s="2" t="s">
        <v>8</v>
      </c>
      <c r="AG125" s="2" t="s">
        <v>25</v>
      </c>
    </row>
    <row r="126" spans="1:33" ht="14.25" customHeight="1">
      <c r="A126" s="2">
        <v>117</v>
      </c>
      <c r="B126" s="2" t="s">
        <v>78</v>
      </c>
      <c r="D126" s="2" t="s">
        <v>169</v>
      </c>
      <c r="E126" s="2" t="s">
        <v>20</v>
      </c>
      <c r="F126" s="4" t="s">
        <v>17</v>
      </c>
      <c r="G126" s="2">
        <f t="shared" si="4"/>
        <v>4</v>
      </c>
      <c r="H126" s="2" t="s">
        <v>681</v>
      </c>
      <c r="I126" s="2" t="s">
        <v>682</v>
      </c>
      <c r="J126" s="21">
        <f>IF(ISERROR(MATCH(H126,core_japan!M:M,0)),"",INDEX(core_japan!S:S,MATCH(H126,core_japan!M:M,0),1))</f>
        <v>0</v>
      </c>
      <c r="K126" s="2" t="str">
        <f>IF(LEN(J126)&gt;1,INDEX('JP PINT 1.0'!G:G,MATCH(J126,'JP PINT 1.0'!C:C,0),1),"")</f>
        <v/>
      </c>
      <c r="O126" t="s">
        <v>1183</v>
      </c>
      <c r="X126" s="3" t="str">
        <f t="shared" si="5"/>
        <v>CIIH_ Supply Chain_ Trade Agreement. Specified. Procuring_ Project</v>
      </c>
      <c r="Y126" s="3" t="str">
        <f t="shared" si="6"/>
        <v>ram:SpecifiedProcuringProject</v>
      </c>
      <c r="Z126" s="3" t="str">
        <f>Z$60&amp;"/"&amp;Y126</f>
        <v>rsm:CIIHSupplyChainTradeTransaction/ram:ApplicableCIIHSupplyChainTradeAgreement/ram:SpecifiedProcuringProject</v>
      </c>
      <c r="AA126" s="4" t="s">
        <v>4</v>
      </c>
      <c r="AB126" s="2" t="s">
        <v>27</v>
      </c>
      <c r="AC126" s="2" t="s">
        <v>9</v>
      </c>
      <c r="AD126" s="2" t="s">
        <v>27</v>
      </c>
      <c r="AE126" s="2" t="s">
        <v>27</v>
      </c>
      <c r="AF126" s="2" t="s">
        <v>8</v>
      </c>
      <c r="AG126" s="2" t="s">
        <v>27</v>
      </c>
    </row>
    <row r="127" spans="1:33" ht="14.25" customHeight="1">
      <c r="A127" s="2">
        <v>118</v>
      </c>
      <c r="B127" s="2" t="s">
        <v>78</v>
      </c>
      <c r="C127" s="2" t="s">
        <v>1623</v>
      </c>
      <c r="D127" s="2" t="s">
        <v>170</v>
      </c>
      <c r="E127" s="2" t="s">
        <v>23</v>
      </c>
      <c r="F127" s="4" t="s">
        <v>3</v>
      </c>
      <c r="G127" s="2">
        <f t="shared" si="4"/>
        <v>5</v>
      </c>
      <c r="H127" s="2" t="s">
        <v>683</v>
      </c>
      <c r="I127" s="2" t="s">
        <v>684</v>
      </c>
      <c r="J127" s="21" t="str">
        <f>IF(ISERROR(MATCH(H127,core_japan!M:M,0)),"",INDEX(core_japan!S:S,MATCH(H127,core_japan!M:M,0),1))</f>
        <v/>
      </c>
      <c r="K127" s="2" t="str">
        <f>IF(LEN(J127)&gt;1,INDEX('JP PINT 1.0'!G:G,MATCH(J127,'JP PINT 1.0'!C:C,0),1),"")</f>
        <v/>
      </c>
      <c r="P127" t="s">
        <v>1184</v>
      </c>
      <c r="X127" s="2" t="str">
        <f t="shared" si="5"/>
        <v>Procuring_ Project. Details</v>
      </c>
      <c r="Y127" s="3" t="str">
        <f t="shared" si="6"/>
        <v>ram:ProcuringProjectType</v>
      </c>
      <c r="AA127" s="4" t="s">
        <v>4</v>
      </c>
      <c r="AB127" s="2" t="s">
        <v>27</v>
      </c>
      <c r="AC127" s="2" t="s">
        <v>9</v>
      </c>
      <c r="AD127" s="2" t="s">
        <v>27</v>
      </c>
      <c r="AE127" s="2" t="s">
        <v>27</v>
      </c>
      <c r="AF127" s="2" t="s">
        <v>8</v>
      </c>
      <c r="AG127" s="2" t="s">
        <v>27</v>
      </c>
    </row>
    <row r="128" spans="1:33" ht="14.25" customHeight="1">
      <c r="A128" s="2">
        <v>119</v>
      </c>
      <c r="B128" s="2" t="s">
        <v>78</v>
      </c>
      <c r="C128" s="2" t="s">
        <v>1623</v>
      </c>
      <c r="D128" s="2" t="s">
        <v>171</v>
      </c>
      <c r="E128" s="2" t="s">
        <v>12</v>
      </c>
      <c r="F128" s="4" t="s">
        <v>17</v>
      </c>
      <c r="G128" s="2">
        <f t="shared" si="4"/>
        <v>6</v>
      </c>
      <c r="H128" s="2" t="s">
        <v>685</v>
      </c>
      <c r="I128" s="2" t="s">
        <v>686</v>
      </c>
      <c r="J128" s="21" t="str">
        <f>IF(ISERROR(MATCH(H128,core_japan!M:M,0)),"",INDEX(core_japan!S:S,MATCH(H128,core_japan!M:M,0),1))</f>
        <v>IBT-011</v>
      </c>
      <c r="K128" s="2" t="str">
        <f>IF(LEN(J128)&gt;1,INDEX('JP PINT 1.0'!G:G,MATCH(J128,'JP PINT 1.0'!C:C,0),1),"")</f>
        <v>プロジェクト参照</v>
      </c>
      <c r="Q128" t="s">
        <v>172</v>
      </c>
      <c r="X128" s="2" t="str">
        <f t="shared" si="5"/>
        <v>Procuring_ Project. Identification. Identifier</v>
      </c>
      <c r="Y128" s="3" t="str">
        <f t="shared" si="6"/>
        <v>ram:ID</v>
      </c>
      <c r="Z128" s="3" t="str">
        <f>Z126&amp;"/"&amp;Y128</f>
        <v>rsm:CIIHSupplyChainTradeTransaction/ram:ApplicableCIIHSupplyChainTradeAgreement/ram:SpecifiedProcuringProject/ram:ID</v>
      </c>
      <c r="AA128" s="4" t="s">
        <v>4</v>
      </c>
      <c r="AB128" s="2" t="s">
        <v>27</v>
      </c>
      <c r="AC128" s="2" t="s">
        <v>9</v>
      </c>
      <c r="AD128" s="2" t="s">
        <v>56</v>
      </c>
      <c r="AE128" s="2" t="s">
        <v>56</v>
      </c>
      <c r="AF128" s="2" t="s">
        <v>8</v>
      </c>
      <c r="AG128" s="2" t="s">
        <v>542</v>
      </c>
    </row>
    <row r="129" spans="1:33" ht="14.25" customHeight="1">
      <c r="A129" s="2">
        <v>120</v>
      </c>
      <c r="B129" s="2" t="s">
        <v>78</v>
      </c>
      <c r="C129" s="2" t="s">
        <v>1623</v>
      </c>
      <c r="D129" s="2" t="s">
        <v>173</v>
      </c>
      <c r="E129" s="2" t="s">
        <v>12</v>
      </c>
      <c r="F129" s="4" t="s">
        <v>17</v>
      </c>
      <c r="G129" s="2">
        <f t="shared" si="4"/>
        <v>6</v>
      </c>
      <c r="H129" s="2" t="s">
        <v>687</v>
      </c>
      <c r="I129" s="2" t="s">
        <v>688</v>
      </c>
      <c r="J129" s="21">
        <f>IF(ISERROR(MATCH(H129,core_japan!M:M,0)),"",INDEX(core_japan!S:S,MATCH(H129,core_japan!M:M,0),1))</f>
        <v>0</v>
      </c>
      <c r="K129" s="2" t="str">
        <f>IF(LEN(J129)&gt;1,INDEX('JP PINT 1.0'!G:G,MATCH(J129,'JP PINT 1.0'!C:C,0),1),"")</f>
        <v/>
      </c>
      <c r="Q129" t="s">
        <v>1185</v>
      </c>
      <c r="X129" s="2" t="str">
        <f t="shared" si="5"/>
        <v>Procuring_ Project. Name. Text</v>
      </c>
      <c r="Y129" s="3" t="str">
        <f t="shared" si="6"/>
        <v>ram:Name</v>
      </c>
      <c r="Z129" s="3" t="str">
        <f>Z126&amp;"/"&amp;Y129</f>
        <v>rsm:CIIHSupplyChainTradeTransaction/ram:ApplicableCIIHSupplyChainTradeAgreement/ram:SpecifiedProcuringProject/ram:Name</v>
      </c>
      <c r="AA129" s="4" t="s">
        <v>4</v>
      </c>
      <c r="AB129" s="2" t="s">
        <v>41</v>
      </c>
      <c r="AC129" s="2" t="s">
        <v>42</v>
      </c>
      <c r="AD129" s="2" t="s">
        <v>56</v>
      </c>
      <c r="AE129" s="2" t="s">
        <v>56</v>
      </c>
      <c r="AF129" s="2" t="s">
        <v>8</v>
      </c>
      <c r="AG129" s="2" t="s">
        <v>27</v>
      </c>
    </row>
    <row r="130" spans="1:33" ht="14.25" customHeight="1">
      <c r="A130" s="2">
        <v>121</v>
      </c>
      <c r="B130" s="2" t="s">
        <v>78</v>
      </c>
      <c r="D130" s="2" t="s">
        <v>174</v>
      </c>
      <c r="E130" s="2" t="s">
        <v>20</v>
      </c>
      <c r="F130" s="4" t="s">
        <v>22</v>
      </c>
      <c r="G130" s="2">
        <f t="shared" si="4"/>
        <v>2</v>
      </c>
      <c r="H130" s="2" t="s">
        <v>176</v>
      </c>
      <c r="I130" s="2" t="s">
        <v>689</v>
      </c>
      <c r="J130" s="21" t="str">
        <f>IF(ISERROR(MATCH(H130,core_japan!M:M,0)),"",INDEX(core_japan!S:S,MATCH(H130,core_japan!M:M,0),1))</f>
        <v/>
      </c>
      <c r="K130" s="2" t="str">
        <f>IF(LEN(J130)&gt;1,INDEX('JP PINT 1.0'!G:G,MATCH(J130,'JP PINT 1.0'!C:C,0),1),"")</f>
        <v/>
      </c>
      <c r="M130" t="s">
        <v>175</v>
      </c>
      <c r="X130" s="3" t="str">
        <f t="shared" si="5"/>
        <v>CIIH_ Supply Chain_ Trade Transaction. Applicable. CIIH_ Supply Chain_ Trade Settlement</v>
      </c>
      <c r="Y130" s="3" t="str">
        <f t="shared" si="6"/>
        <v>ram:ApplicableCIIHSupplyChainTradeSettlement</v>
      </c>
      <c r="Z130" s="3" t="str">
        <f>Z$59&amp;"/"&amp;Y130</f>
        <v>rsm:CIIHSupplyChainTradeTransaction/ram:ApplicableCIIHSupplyChainTradeSettlement</v>
      </c>
      <c r="AA130" s="4" t="s">
        <v>4</v>
      </c>
      <c r="AB130" s="2" t="s">
        <v>27</v>
      </c>
      <c r="AC130" s="2" t="s">
        <v>9</v>
      </c>
      <c r="AD130" s="2" t="s">
        <v>27</v>
      </c>
      <c r="AE130" s="2" t="s">
        <v>50</v>
      </c>
      <c r="AF130" s="2" t="s">
        <v>8</v>
      </c>
      <c r="AG130" s="2" t="s">
        <v>27</v>
      </c>
    </row>
    <row r="131" spans="1:33" ht="14.25" customHeight="1">
      <c r="A131" s="2">
        <v>122</v>
      </c>
      <c r="B131" s="2" t="s">
        <v>78</v>
      </c>
      <c r="C131" s="2" t="s">
        <v>1623</v>
      </c>
      <c r="D131" s="2" t="s">
        <v>690</v>
      </c>
      <c r="E131" s="2" t="s">
        <v>23</v>
      </c>
      <c r="F131" s="4" t="s">
        <v>3</v>
      </c>
      <c r="G131" s="2">
        <f t="shared" si="4"/>
        <v>3</v>
      </c>
      <c r="H131" s="2" t="s">
        <v>178</v>
      </c>
      <c r="I131" s="2" t="s">
        <v>691</v>
      </c>
      <c r="J131" s="21" t="str">
        <f>IF(ISERROR(MATCH(H131,core_japan!M:M,0)),"",INDEX(core_japan!S:S,MATCH(H131,core_japan!M:M,0),1))</f>
        <v/>
      </c>
      <c r="K131" s="2" t="str">
        <f>IF(LEN(J131)&gt;1,INDEX('JP PINT 1.0'!G:G,MATCH(J131,'JP PINT 1.0'!C:C,0),1),"")</f>
        <v/>
      </c>
      <c r="N131" t="s">
        <v>177</v>
      </c>
      <c r="X131" s="3" t="str">
        <f t="shared" si="5"/>
        <v>CIIH_ Supply Chain_ Trade Settlement. Details</v>
      </c>
      <c r="Y131" s="3" t="str">
        <f t="shared" ref="Y131:Y194" si="9">IF(OR("ASMA"=E131,"MA"=E131),"rsm:","ram:")&amp;
IF("ABIE"=E131,
  SUBSTITUTE(
    SUBSTITUTE(
      SUBSTITUTE(X131,". Details","Type"),
      "_",""
    ),
    " ",""
  ),
  IF("ASMA"=E131,
  SUBSTITUTE(
    SUBSTITUTE(
      SUBSTITUTE(X131,". Details",""),
      "_",""
    ),
    " ",""
  ),
  SUBSTITUTE(
    SUBSTITUTE(
      SUBSTITUTE(
        SUBSTITUTE(
          SUBSTITUTE(
            SUBSTITUTE(
              MID(X131,FIND(".",X131)+2,LEN(X131)-FIND(".",X131)-1),
              "_",""
            ),
            "Identification",""
          ),
          "Text",""
        ),
        ".",""
      ),
      " ",""
    ),
    "Identifier","ID"
  )
))</f>
        <v>ram:CIIHSupplyChainTradeSettlementType</v>
      </c>
      <c r="AA131" s="4" t="s">
        <v>4</v>
      </c>
      <c r="AB131" s="2" t="s">
        <v>27</v>
      </c>
      <c r="AC131" s="2" t="s">
        <v>9</v>
      </c>
      <c r="AD131" s="2" t="s">
        <v>27</v>
      </c>
      <c r="AE131" s="2" t="s">
        <v>27</v>
      </c>
      <c r="AF131" s="2" t="s">
        <v>8</v>
      </c>
      <c r="AG131" s="2" t="s">
        <v>27</v>
      </c>
    </row>
    <row r="132" spans="1:33" ht="14.25" customHeight="1">
      <c r="A132" s="2">
        <v>123</v>
      </c>
      <c r="B132" s="2" t="s">
        <v>78</v>
      </c>
      <c r="C132" s="2" t="s">
        <v>1623</v>
      </c>
      <c r="D132" s="2" t="s">
        <v>692</v>
      </c>
      <c r="E132" s="2" t="s">
        <v>12</v>
      </c>
      <c r="F132" s="4" t="s">
        <v>22</v>
      </c>
      <c r="G132" s="2">
        <f t="shared" si="4"/>
        <v>4</v>
      </c>
      <c r="H132" s="2" t="s">
        <v>693</v>
      </c>
      <c r="I132" s="2" t="s">
        <v>694</v>
      </c>
      <c r="J132" s="21" t="str">
        <f>IF(ISERROR(MATCH(H132,core_japan!M:M,0)),"",INDEX(core_japan!S:S,MATCH(H132,core_japan!M:M,0),1))</f>
        <v>IBT-006</v>
      </c>
      <c r="K132" s="2" t="str">
        <f>IF(LEN(J132)&gt;1,INDEX('JP PINT 1.0'!G:G,MATCH(J132,'JP PINT 1.0'!C:C,0),1),"")</f>
        <v>税会計報告用通貨コード</v>
      </c>
      <c r="O132" t="s">
        <v>179</v>
      </c>
      <c r="X132" s="3" t="str">
        <f t="shared" si="5"/>
        <v>CIIH_ Supply Chain_ Trade Settlement. Tax_ Currency. Code</v>
      </c>
      <c r="Y132" s="3" t="str">
        <f t="shared" si="9"/>
        <v>ram:TaxCurrencyCode</v>
      </c>
      <c r="Z132" s="3" t="str">
        <f>Z$130&amp;"/"&amp;Y132</f>
        <v>rsm:CIIHSupplyChainTradeTransaction/ram:ApplicableCIIHSupplyChainTradeSettlement/ram:TaxCurrencyCode</v>
      </c>
      <c r="AA132" s="4" t="s">
        <v>4</v>
      </c>
      <c r="AB132" s="2" t="s">
        <v>304</v>
      </c>
      <c r="AC132" s="2" t="s">
        <v>42</v>
      </c>
      <c r="AD132" s="2" t="s">
        <v>60</v>
      </c>
      <c r="AE132" s="2" t="s">
        <v>60</v>
      </c>
      <c r="AF132" s="2" t="s">
        <v>8</v>
      </c>
      <c r="AG132" s="2" t="s">
        <v>542</v>
      </c>
    </row>
    <row r="133" spans="1:33" ht="14.25" customHeight="1">
      <c r="A133" s="2">
        <v>124</v>
      </c>
      <c r="B133" s="2" t="s">
        <v>78</v>
      </c>
      <c r="C133" s="2" t="s">
        <v>1623</v>
      </c>
      <c r="D133" s="2" t="s">
        <v>180</v>
      </c>
      <c r="E133" s="2" t="s">
        <v>12</v>
      </c>
      <c r="F133" s="4" t="s">
        <v>22</v>
      </c>
      <c r="G133" s="2">
        <f t="shared" si="4"/>
        <v>4</v>
      </c>
      <c r="H133" s="2" t="s">
        <v>695</v>
      </c>
      <c r="I133" s="2" t="s">
        <v>696</v>
      </c>
      <c r="J133" s="21" t="str">
        <f>IF(ISERROR(MATCH(H133,core_japan!M:M,0)),"",INDEX(core_japan!S:S,MATCH(H133,core_japan!M:M,0),1))</f>
        <v>IBT-005</v>
      </c>
      <c r="K133" s="2" t="str">
        <f>IF(LEN(J133)&gt;1,INDEX('JP PINT 1.0'!G:G,MATCH(J133,'JP PINT 1.0'!C:C,0),1),"")</f>
        <v>請求書通貨コード</v>
      </c>
      <c r="O133" t="s">
        <v>181</v>
      </c>
      <c r="X133" s="3" t="str">
        <f t="shared" si="5"/>
        <v>CIIH_ Supply Chain_ Trade Settlement. Invoice_ Currency. Code</v>
      </c>
      <c r="Y133" s="3" t="str">
        <f t="shared" si="9"/>
        <v>ram:InvoiceCurrencyCode</v>
      </c>
      <c r="Z133" s="3" t="str">
        <f t="shared" ref="Z133:Z135" si="10">Z$130&amp;"/"&amp;Y133</f>
        <v>rsm:CIIHSupplyChainTradeTransaction/ram:ApplicableCIIHSupplyChainTradeSettlement/ram:InvoiceCurrencyCode</v>
      </c>
      <c r="AA133" s="4" t="s">
        <v>4</v>
      </c>
      <c r="AB133" s="2" t="s">
        <v>304</v>
      </c>
      <c r="AC133" s="2" t="s">
        <v>42</v>
      </c>
      <c r="AD133" s="2" t="s">
        <v>60</v>
      </c>
      <c r="AE133" s="2" t="s">
        <v>60</v>
      </c>
      <c r="AF133" s="2" t="s">
        <v>8</v>
      </c>
      <c r="AG133" s="2" t="s">
        <v>25</v>
      </c>
    </row>
    <row r="134" spans="1:33" ht="14.25" customHeight="1">
      <c r="A134" s="2">
        <v>125</v>
      </c>
      <c r="B134" s="2" t="s">
        <v>78</v>
      </c>
      <c r="C134" s="2" t="s">
        <v>1623</v>
      </c>
      <c r="D134" s="2" t="s">
        <v>182</v>
      </c>
      <c r="E134" s="2" t="s">
        <v>12</v>
      </c>
      <c r="F134" s="4" t="s">
        <v>17</v>
      </c>
      <c r="G134" s="2">
        <f t="shared" si="4"/>
        <v>4</v>
      </c>
      <c r="H134" s="2" t="s">
        <v>697</v>
      </c>
      <c r="I134" s="2" t="s">
        <v>698</v>
      </c>
      <c r="J134" s="21">
        <f>IF(ISERROR(MATCH(H134,core_japan!M:M,0)),"",INDEX(core_japan!S:S,MATCH(H134,core_japan!M:M,0),1))</f>
        <v>0</v>
      </c>
      <c r="K134" s="2" t="str">
        <f>IF(LEN(J134)&gt;1,INDEX('JP PINT 1.0'!G:G,MATCH(J134,'JP PINT 1.0'!C:C,0),1),"")</f>
        <v/>
      </c>
      <c r="O134" t="s">
        <v>183</v>
      </c>
      <c r="X134" s="3" t="str">
        <f t="shared" si="5"/>
        <v>CIIH_ Supply Chain_ Trade Settlement. Payment_ Currency. Code</v>
      </c>
      <c r="Y134" s="3" t="str">
        <f t="shared" si="9"/>
        <v>ram:PaymentCurrencyCode</v>
      </c>
      <c r="Z134" s="3" t="str">
        <f t="shared" si="10"/>
        <v>rsm:CIIHSupplyChainTradeTransaction/ram:ApplicableCIIHSupplyChainTradeSettlement/ram:PaymentCurrencyCode</v>
      </c>
      <c r="AA134" s="4" t="s">
        <v>4</v>
      </c>
      <c r="AB134" s="2" t="s">
        <v>304</v>
      </c>
      <c r="AC134" s="2" t="s">
        <v>42</v>
      </c>
      <c r="AD134" s="2" t="s">
        <v>56</v>
      </c>
      <c r="AE134" s="2" t="s">
        <v>56</v>
      </c>
      <c r="AF134" s="2" t="s">
        <v>8</v>
      </c>
      <c r="AG134" s="2" t="s">
        <v>27</v>
      </c>
    </row>
    <row r="135" spans="1:33" ht="14.25" customHeight="1">
      <c r="A135" s="2">
        <v>126</v>
      </c>
      <c r="B135" s="2" t="s">
        <v>78</v>
      </c>
      <c r="D135" s="2" t="s">
        <v>184</v>
      </c>
      <c r="E135" s="2" t="s">
        <v>20</v>
      </c>
      <c r="F135" s="4" t="s">
        <v>17</v>
      </c>
      <c r="G135" s="2">
        <f t="shared" si="4"/>
        <v>4</v>
      </c>
      <c r="H135" s="2" t="s">
        <v>699</v>
      </c>
      <c r="I135" s="2" t="s">
        <v>700</v>
      </c>
      <c r="J135" s="21" t="str">
        <f>IF(ISERROR(MATCH(H135,core_japan!M:M,0)),"",INDEX(core_japan!S:S,MATCH(H135,core_japan!M:M,0),1))</f>
        <v/>
      </c>
      <c r="K135" s="2" t="str">
        <f>IF(LEN(J135)&gt;1,INDEX('JP PINT 1.0'!G:G,MATCH(J135,'JP PINT 1.0'!C:C,0),1),"")</f>
        <v/>
      </c>
      <c r="O135" t="s">
        <v>185</v>
      </c>
      <c r="X135" s="3" t="str">
        <f t="shared" si="5"/>
        <v>CIIH_ Supply Chain_ Trade Settlement. Invoicer. CI_ Trade_ Party</v>
      </c>
      <c r="Y135" s="3" t="str">
        <f t="shared" si="9"/>
        <v>ram:InvoicerCITradeParty</v>
      </c>
      <c r="Z135" s="3" t="str">
        <f t="shared" si="10"/>
        <v>rsm:CIIHSupplyChainTradeTransaction/ram:ApplicableCIIHSupplyChainTradeSettlement/ram:InvoicerCITradeParty</v>
      </c>
      <c r="AA135" s="4" t="s">
        <v>4</v>
      </c>
      <c r="AB135" s="2" t="s">
        <v>27</v>
      </c>
      <c r="AC135" s="2" t="s">
        <v>9</v>
      </c>
      <c r="AD135" s="2" t="s">
        <v>27</v>
      </c>
      <c r="AE135" s="2" t="s">
        <v>50</v>
      </c>
      <c r="AF135" s="2" t="s">
        <v>8</v>
      </c>
      <c r="AG135" s="2" t="s">
        <v>542</v>
      </c>
    </row>
    <row r="136" spans="1:33" ht="14.25" customHeight="1">
      <c r="A136" s="2">
        <v>127</v>
      </c>
      <c r="B136" s="2" t="s">
        <v>78</v>
      </c>
      <c r="C136" s="2" t="s">
        <v>1623</v>
      </c>
      <c r="D136" s="2" t="s">
        <v>120</v>
      </c>
      <c r="E136" s="2" t="s">
        <v>23</v>
      </c>
      <c r="F136" s="4" t="s">
        <v>3</v>
      </c>
      <c r="G136" s="2">
        <f t="shared" si="4"/>
        <v>5</v>
      </c>
      <c r="H136" s="2" t="s">
        <v>701</v>
      </c>
      <c r="I136" s="2" t="s">
        <v>702</v>
      </c>
      <c r="J136" s="21" t="str">
        <f>IF(ISERROR(MATCH(H136,core_japan!M:M,0)),"",INDEX(core_japan!S:S,MATCH(H136,core_japan!M:M,0),1))</f>
        <v>IBG-10</v>
      </c>
      <c r="K136" s="2" t="str">
        <f>IF(LEN(J136)&gt;1,INDEX('JP PINT 1.0'!G:G,MATCH(J136,'JP PINT 1.0'!C:C,0),1),"")</f>
        <v>支払先</v>
      </c>
      <c r="P136" t="s">
        <v>121</v>
      </c>
      <c r="X136" s="2" t="str">
        <f t="shared" si="5"/>
        <v>CI_ Trade_ Party. Details</v>
      </c>
      <c r="Y136" s="3" t="str">
        <f t="shared" si="9"/>
        <v>ram:CITradePartyType</v>
      </c>
      <c r="AA136" s="4" t="s">
        <v>4</v>
      </c>
      <c r="AB136" s="2" t="s">
        <v>27</v>
      </c>
      <c r="AC136" s="2" t="s">
        <v>8</v>
      </c>
      <c r="AD136" s="2" t="s">
        <v>8</v>
      </c>
      <c r="AE136" s="2" t="s">
        <v>8</v>
      </c>
      <c r="AF136" s="2" t="s">
        <v>8</v>
      </c>
      <c r="AG136" s="2" t="s">
        <v>27</v>
      </c>
    </row>
    <row r="137" spans="1:33" ht="14.25" customHeight="1">
      <c r="A137" s="2">
        <v>128</v>
      </c>
      <c r="B137" s="2" t="s">
        <v>78</v>
      </c>
      <c r="C137" s="2" t="s">
        <v>1623</v>
      </c>
      <c r="D137" s="2" t="s">
        <v>123</v>
      </c>
      <c r="E137" s="2" t="s">
        <v>12</v>
      </c>
      <c r="F137" s="4" t="s">
        <v>17</v>
      </c>
      <c r="G137" s="2">
        <f t="shared" si="4"/>
        <v>6</v>
      </c>
      <c r="H137" s="2" t="s">
        <v>703</v>
      </c>
      <c r="I137" s="2" t="s">
        <v>704</v>
      </c>
      <c r="J137" s="21" t="str">
        <f>IF(ISERROR(MATCH(H137,core_japan!M:M,0)),"",INDEX(core_japan!S:S,MATCH(H137,core_japan!M:M,0),1))</f>
        <v>IBT-060</v>
      </c>
      <c r="K137" s="2" t="str">
        <f>IF(LEN(J137)&gt;1,INDEX('JP PINT 1.0'!G:G,MATCH(J137,'JP PINT 1.0'!C:C,0),1),"")</f>
        <v>支払先ID</v>
      </c>
      <c r="Q137" t="s">
        <v>124</v>
      </c>
      <c r="X137" s="2" t="str">
        <f t="shared" si="5"/>
        <v>CI_ Trade_ Party. Identification. Identifier</v>
      </c>
      <c r="Y137" s="3" t="str">
        <f t="shared" si="9"/>
        <v>ram:ID</v>
      </c>
      <c r="Z137" s="3" t="str">
        <f>Z135&amp;"/"&amp;Y137</f>
        <v>rsm:CIIHSupplyChainTradeTransaction/ram:ApplicableCIIHSupplyChainTradeSettlement/ram:InvoicerCITradeParty/ram:ID</v>
      </c>
      <c r="AA137" s="4" t="s">
        <v>4</v>
      </c>
      <c r="AB137" s="2" t="s">
        <v>27</v>
      </c>
      <c r="AC137" s="2" t="s">
        <v>9</v>
      </c>
      <c r="AD137" s="2" t="s">
        <v>56</v>
      </c>
      <c r="AE137" s="2" t="s">
        <v>56</v>
      </c>
      <c r="AF137" s="2" t="s">
        <v>8</v>
      </c>
      <c r="AG137" s="2" t="s">
        <v>705</v>
      </c>
    </row>
    <row r="138" spans="1:33" ht="14.25" customHeight="1">
      <c r="A138" s="2">
        <v>129</v>
      </c>
      <c r="B138" s="2" t="s">
        <v>78</v>
      </c>
      <c r="C138" s="2" t="s">
        <v>1623</v>
      </c>
      <c r="D138" s="2" t="s">
        <v>126</v>
      </c>
      <c r="E138" s="2" t="s">
        <v>12</v>
      </c>
      <c r="F138" s="4" t="s">
        <v>17</v>
      </c>
      <c r="G138" s="2">
        <f t="shared" ref="G138:G201" si="11">IF(LEN(L138)&gt;0,1,
  IF(LEN(M138)&gt;0,2,
    IF(LEN(N138)&gt;0,3,
      IF(LEN(O138)&gt;0,4,
        IF(LEN(P138)&gt;0,5,
          IF(LEN(Q138)&gt;0,6,
            IF(LEN(R138)&gt;0,7,
              IF(LEN(S138)&gt;0,8,
                IF(LEN(T138)&gt;0,9,
                  IF(LEN(U138)&gt;0,10,"")
)))))))))</f>
        <v>6</v>
      </c>
      <c r="H138" s="2" t="s">
        <v>706</v>
      </c>
      <c r="I138" s="2" t="s">
        <v>707</v>
      </c>
      <c r="J138" s="21" t="str">
        <f>IF(ISERROR(MATCH(H138,core_japan!M:M,0)),"",INDEX(core_japan!S:S,MATCH(H138,core_japan!M:M,0),1))</f>
        <v>IBT-061</v>
      </c>
      <c r="K138" s="2" t="str">
        <f>IF(LEN(J138)&gt;1,INDEX('JP PINT 1.0'!G:G,MATCH(J138,'JP PINT 1.0'!C:C,0),1),"")</f>
        <v>支払先登録企業ID</v>
      </c>
      <c r="Q138" t="s">
        <v>127</v>
      </c>
      <c r="X138" s="2" t="str">
        <f t="shared" ref="X138:X201" si="12">L138&amp;M138&amp;N138&amp;O138&amp;P138&amp;Q138&amp;R138&amp;S138&amp;T138&amp;U138</f>
        <v>CI_ Trade_ Party. Global_ Identification. Identifier</v>
      </c>
      <c r="Y138" s="3" t="str">
        <f t="shared" si="9"/>
        <v>ram:GlobalID</v>
      </c>
      <c r="Z138" s="3" t="str">
        <f>Z$135&amp;"/"&amp;Y138</f>
        <v>rsm:CIIHSupplyChainTradeTransaction/ram:ApplicableCIIHSupplyChainTradeSettlement/ram:InvoicerCITradeParty/ram:GlobalID</v>
      </c>
      <c r="AA138" s="4" t="s">
        <v>4</v>
      </c>
      <c r="AB138" s="2" t="s">
        <v>0</v>
      </c>
      <c r="AC138" s="2" t="s">
        <v>128</v>
      </c>
      <c r="AD138" s="2" t="s">
        <v>56</v>
      </c>
      <c r="AE138" s="2" t="s">
        <v>56</v>
      </c>
      <c r="AF138" s="2" t="s">
        <v>8</v>
      </c>
      <c r="AG138" s="2" t="s">
        <v>27</v>
      </c>
    </row>
    <row r="139" spans="1:33" ht="14.25" customHeight="1">
      <c r="A139" s="2">
        <v>130</v>
      </c>
      <c r="B139" s="2" t="s">
        <v>78</v>
      </c>
      <c r="C139" s="2" t="s">
        <v>1623</v>
      </c>
      <c r="D139" s="2" t="s">
        <v>129</v>
      </c>
      <c r="E139" s="2" t="s">
        <v>12</v>
      </c>
      <c r="F139" s="4" t="s">
        <v>17</v>
      </c>
      <c r="G139" s="2">
        <f t="shared" si="11"/>
        <v>6</v>
      </c>
      <c r="H139" s="2" t="s">
        <v>708</v>
      </c>
      <c r="I139" s="2" t="s">
        <v>709</v>
      </c>
      <c r="J139" s="21" t="str">
        <f>IF(ISERROR(MATCH(H139,core_japan!M:M,0)),"",INDEX(core_japan!S:S,MATCH(H139,core_japan!M:M,0),1))</f>
        <v>IBT-059</v>
      </c>
      <c r="K139" s="2" t="str">
        <f>IF(LEN(J139)&gt;1,INDEX('JP PINT 1.0'!G:G,MATCH(J139,'JP PINT 1.0'!C:C,0),1),"")</f>
        <v>支払先名称</v>
      </c>
      <c r="Q139" t="s">
        <v>164</v>
      </c>
      <c r="X139" s="2" t="str">
        <f t="shared" si="12"/>
        <v>CI_ Trade_ Party. Name. Text</v>
      </c>
      <c r="Y139" s="3" t="str">
        <f t="shared" si="9"/>
        <v>ram:Name</v>
      </c>
      <c r="Z139" s="3" t="str">
        <f>Z$135&amp;"/"&amp;Y139</f>
        <v>rsm:CIIHSupplyChainTradeTransaction/ram:ApplicableCIIHSupplyChainTradeSettlement/ram:InvoicerCITradeParty/ram:Name</v>
      </c>
      <c r="AA139" s="4" t="s">
        <v>4</v>
      </c>
      <c r="AB139" s="2" t="s">
        <v>41</v>
      </c>
      <c r="AC139" s="2" t="s">
        <v>42</v>
      </c>
      <c r="AD139" s="2" t="s">
        <v>56</v>
      </c>
      <c r="AE139" s="2" t="s">
        <v>56</v>
      </c>
      <c r="AF139" s="2" t="s">
        <v>8</v>
      </c>
      <c r="AG139" s="2" t="s">
        <v>542</v>
      </c>
    </row>
    <row r="140" spans="1:33" ht="14.25" customHeight="1">
      <c r="A140" s="2">
        <v>131</v>
      </c>
      <c r="B140" s="2" t="s">
        <v>78</v>
      </c>
      <c r="C140" s="2" t="s">
        <v>1623</v>
      </c>
      <c r="D140" s="2" t="s">
        <v>594</v>
      </c>
      <c r="E140" s="2" t="s">
        <v>12</v>
      </c>
      <c r="F140" s="4" t="s">
        <v>17</v>
      </c>
      <c r="G140" s="2">
        <f t="shared" si="11"/>
        <v>6</v>
      </c>
      <c r="H140" s="2" t="s">
        <v>710</v>
      </c>
      <c r="I140" s="2" t="s">
        <v>711</v>
      </c>
      <c r="J140" s="21">
        <f>IF(ISERROR(MATCH(H140,core_japan!M:M,0)),"",INDEX(core_japan!S:S,MATCH(H140,core_japan!M:M,0),1))</f>
        <v>0</v>
      </c>
      <c r="K140" s="2" t="str">
        <f>IF(LEN(J140)&gt;1,INDEX('JP PINT 1.0'!G:G,MATCH(J140,'JP PINT 1.0'!C:C,0),1),"")</f>
        <v/>
      </c>
      <c r="Q140" t="s">
        <v>1175</v>
      </c>
      <c r="X140" s="2" t="str">
        <f t="shared" si="12"/>
        <v>CI_ Trade_ Party. Registered_ Identification. Identifier</v>
      </c>
      <c r="Y140" s="3" t="str">
        <f t="shared" si="9"/>
        <v>ram:RegisteredID</v>
      </c>
      <c r="Z140" s="3" t="str">
        <f>Z$135&amp;"/"&amp;Y140</f>
        <v>rsm:CIIHSupplyChainTradeTransaction/ram:ApplicableCIIHSupplyChainTradeSettlement/ram:InvoicerCITradeParty/ram:RegisteredID</v>
      </c>
      <c r="AA140" s="4" t="s">
        <v>4</v>
      </c>
      <c r="AB140" s="2" t="s">
        <v>0</v>
      </c>
      <c r="AC140" s="2" t="s">
        <v>597</v>
      </c>
      <c r="AD140" s="2" t="s">
        <v>56</v>
      </c>
      <c r="AE140" s="2" t="s">
        <v>56</v>
      </c>
      <c r="AF140" s="2" t="s">
        <v>8</v>
      </c>
      <c r="AG140" s="2" t="s">
        <v>230</v>
      </c>
    </row>
    <row r="141" spans="1:33" ht="14.25" customHeight="1">
      <c r="A141" s="2">
        <v>132</v>
      </c>
      <c r="B141" s="2" t="s">
        <v>78</v>
      </c>
      <c r="D141" s="2" t="s">
        <v>131</v>
      </c>
      <c r="E141" s="2" t="s">
        <v>20</v>
      </c>
      <c r="F141" s="4" t="s">
        <v>17</v>
      </c>
      <c r="G141" s="2">
        <f t="shared" si="11"/>
        <v>6</v>
      </c>
      <c r="H141" s="2" t="s">
        <v>712</v>
      </c>
      <c r="I141" s="2" t="s">
        <v>713</v>
      </c>
      <c r="J141" s="21" t="str">
        <f>IF(ISERROR(MATCH(H141,core_japan!M:M,0)),"",INDEX(core_japan!S:S,MATCH(H141,core_japan!M:M,0),1))</f>
        <v/>
      </c>
      <c r="K141" s="2" t="str">
        <f>IF(LEN(J141)&gt;1,INDEX('JP PINT 1.0'!G:G,MATCH(J141,'JP PINT 1.0'!C:C,0),1),"")</f>
        <v/>
      </c>
      <c r="Q141" t="s">
        <v>132</v>
      </c>
      <c r="X141" s="2" t="str">
        <f t="shared" si="12"/>
        <v>CI_ Trade_ Party. Defined. CI_ Trade_ Contact</v>
      </c>
      <c r="Y141" s="3" t="str">
        <f t="shared" si="9"/>
        <v>ram:DefinedCITradeContact</v>
      </c>
      <c r="Z141" s="3" t="str">
        <f>Z$135&amp;"/"&amp;Y141</f>
        <v>rsm:CIIHSupplyChainTradeTransaction/ram:ApplicableCIIHSupplyChainTradeSettlement/ram:InvoicerCITradeParty/ram:DefinedCITradeContact</v>
      </c>
      <c r="AA141" s="4" t="s">
        <v>4</v>
      </c>
      <c r="AB141" s="2" t="s">
        <v>27</v>
      </c>
      <c r="AC141" s="2" t="s">
        <v>9</v>
      </c>
      <c r="AD141" s="2" t="s">
        <v>27</v>
      </c>
      <c r="AE141" s="2" t="s">
        <v>50</v>
      </c>
      <c r="AF141" s="2" t="s">
        <v>8</v>
      </c>
      <c r="AG141" s="2" t="s">
        <v>27</v>
      </c>
    </row>
    <row r="142" spans="1:33" ht="14.25" customHeight="1">
      <c r="A142" s="2">
        <v>133</v>
      </c>
      <c r="B142" s="2" t="s">
        <v>78</v>
      </c>
      <c r="C142" s="2" t="s">
        <v>1623</v>
      </c>
      <c r="D142" s="2" t="s">
        <v>134</v>
      </c>
      <c r="E142" s="2" t="s">
        <v>23</v>
      </c>
      <c r="F142" s="4" t="s">
        <v>3</v>
      </c>
      <c r="G142" s="2">
        <f t="shared" si="11"/>
        <v>7</v>
      </c>
      <c r="H142" s="2" t="s">
        <v>714</v>
      </c>
      <c r="I142" s="2" t="s">
        <v>600</v>
      </c>
      <c r="J142" s="21">
        <f>IF(ISERROR(MATCH(H142,core_japan!M:M,0)),"",INDEX(core_japan!S:S,MATCH(H142,core_japan!M:M,0),1))</f>
        <v>0</v>
      </c>
      <c r="K142" s="2" t="str">
        <f>IF(LEN(J142)&gt;1,INDEX('JP PINT 1.0'!G:G,MATCH(J142,'JP PINT 1.0'!C:C,0),1),"")</f>
        <v/>
      </c>
      <c r="R142" t="s">
        <v>135</v>
      </c>
      <c r="X142" s="2" t="str">
        <f t="shared" si="12"/>
        <v>CI_ Trade_ Contact. Details</v>
      </c>
      <c r="Y142" s="3" t="str">
        <f t="shared" si="9"/>
        <v>ram:CITradeContactType</v>
      </c>
      <c r="AA142" s="4" t="s">
        <v>4</v>
      </c>
      <c r="AB142" s="2" t="s">
        <v>27</v>
      </c>
      <c r="AC142" s="2" t="s">
        <v>9</v>
      </c>
      <c r="AD142" s="2" t="s">
        <v>27</v>
      </c>
      <c r="AE142" s="2" t="s">
        <v>8</v>
      </c>
      <c r="AF142" s="2" t="s">
        <v>8</v>
      </c>
      <c r="AG142" s="2" t="s">
        <v>27</v>
      </c>
    </row>
    <row r="143" spans="1:33" ht="14.25" customHeight="1">
      <c r="A143" s="2">
        <v>134</v>
      </c>
      <c r="B143" s="2" t="s">
        <v>78</v>
      </c>
      <c r="C143" s="2" t="s">
        <v>1623</v>
      </c>
      <c r="D143" s="2" t="s">
        <v>136</v>
      </c>
      <c r="E143" s="2" t="s">
        <v>12</v>
      </c>
      <c r="F143" s="4" t="s">
        <v>17</v>
      </c>
      <c r="G143" s="2">
        <f t="shared" si="11"/>
        <v>8</v>
      </c>
      <c r="H143" s="2" t="s">
        <v>715</v>
      </c>
      <c r="I143" s="2" t="s">
        <v>716</v>
      </c>
      <c r="J143" s="21">
        <f>IF(ISERROR(MATCH(H143,core_japan!M:M,0)),"",INDEX(core_japan!S:S,MATCH(H143,core_japan!M:M,0),1))</f>
        <v>0</v>
      </c>
      <c r="K143" s="2" t="str">
        <f>IF(LEN(J143)&gt;1,INDEX('JP PINT 1.0'!G:G,MATCH(J143,'JP PINT 1.0'!C:C,0),1),"")</f>
        <v/>
      </c>
      <c r="S143" t="s">
        <v>137</v>
      </c>
      <c r="X143" s="2" t="str">
        <f t="shared" si="12"/>
        <v>CI_ Trade_ Contact. Identification. Identifier</v>
      </c>
      <c r="Y143" s="3" t="str">
        <f t="shared" si="9"/>
        <v>ram:ID</v>
      </c>
      <c r="Z143" s="3" t="str">
        <f>Z141&amp;"/"&amp;Y143</f>
        <v>rsm:CIIHSupplyChainTradeTransaction/ram:ApplicableCIIHSupplyChainTradeSettlement/ram:InvoicerCITradeParty/ram:DefinedCITradeContact/ram:ID</v>
      </c>
      <c r="AA143" s="4" t="s">
        <v>4</v>
      </c>
      <c r="AB143" s="2" t="s">
        <v>27</v>
      </c>
      <c r="AC143" s="2" t="s">
        <v>9</v>
      </c>
      <c r="AD143" s="2" t="s">
        <v>56</v>
      </c>
      <c r="AE143" s="2" t="s">
        <v>56</v>
      </c>
      <c r="AF143" s="2" t="s">
        <v>8</v>
      </c>
      <c r="AG143" s="2" t="s">
        <v>27</v>
      </c>
    </row>
    <row r="144" spans="1:33" ht="14.25" customHeight="1">
      <c r="A144" s="2">
        <v>135</v>
      </c>
      <c r="B144" s="2" t="s">
        <v>78</v>
      </c>
      <c r="C144" s="2" t="s">
        <v>1623</v>
      </c>
      <c r="D144" s="2" t="s">
        <v>138</v>
      </c>
      <c r="E144" s="2" t="s">
        <v>12</v>
      </c>
      <c r="F144" s="4" t="s">
        <v>17</v>
      </c>
      <c r="G144" s="2">
        <f t="shared" si="11"/>
        <v>8</v>
      </c>
      <c r="H144" s="2" t="s">
        <v>717</v>
      </c>
      <c r="I144" s="2" t="s">
        <v>718</v>
      </c>
      <c r="J144" s="21">
        <f>IF(ISERROR(MATCH(H144,core_japan!M:M,0)),"",INDEX(core_japan!S:S,MATCH(H144,core_japan!M:M,0),1))</f>
        <v>0</v>
      </c>
      <c r="K144" s="2" t="str">
        <f>IF(LEN(J144)&gt;1,INDEX('JP PINT 1.0'!G:G,MATCH(J144,'JP PINT 1.0'!C:C,0),1),"")</f>
        <v/>
      </c>
      <c r="S144" t="s">
        <v>139</v>
      </c>
      <c r="X144" s="2" t="str">
        <f t="shared" si="12"/>
        <v>CI_ Trade_ Contact. Person Name. Text</v>
      </c>
      <c r="Y144" s="3" t="str">
        <f t="shared" si="9"/>
        <v>ram:PersonName</v>
      </c>
      <c r="Z144" s="3" t="str">
        <f>Z$141&amp;"/"&amp;Y144</f>
        <v>rsm:CIIHSupplyChainTradeTransaction/ram:ApplicableCIIHSupplyChainTradeSettlement/ram:InvoicerCITradeParty/ram:DefinedCITradeContact/ram:PersonName</v>
      </c>
      <c r="AA144" s="4" t="s">
        <v>4</v>
      </c>
      <c r="AB144" s="2" t="s">
        <v>41</v>
      </c>
      <c r="AC144" s="2" t="s">
        <v>42</v>
      </c>
      <c r="AD144" s="2" t="s">
        <v>56</v>
      </c>
      <c r="AE144" s="2" t="s">
        <v>56</v>
      </c>
      <c r="AF144" s="2" t="s">
        <v>8</v>
      </c>
      <c r="AG144" s="2" t="s">
        <v>27</v>
      </c>
    </row>
    <row r="145" spans="1:33" ht="14.25" customHeight="1">
      <c r="A145" s="2">
        <v>136</v>
      </c>
      <c r="B145" s="2" t="s">
        <v>78</v>
      </c>
      <c r="C145" s="2" t="s">
        <v>1623</v>
      </c>
      <c r="D145" s="2" t="s">
        <v>141</v>
      </c>
      <c r="E145" s="2" t="s">
        <v>12</v>
      </c>
      <c r="F145" s="4" t="s">
        <v>17</v>
      </c>
      <c r="G145" s="2">
        <f t="shared" si="11"/>
        <v>8</v>
      </c>
      <c r="H145" s="2" t="s">
        <v>719</v>
      </c>
      <c r="I145" s="2" t="s">
        <v>720</v>
      </c>
      <c r="J145" s="21">
        <f>IF(ISERROR(MATCH(H145,core_japan!M:M,0)),"",INDEX(core_japan!S:S,MATCH(H145,core_japan!M:M,0),1))</f>
        <v>0</v>
      </c>
      <c r="K145" s="2" t="str">
        <f>IF(LEN(J145)&gt;1,INDEX('JP PINT 1.0'!G:G,MATCH(J145,'JP PINT 1.0'!C:C,0),1),"")</f>
        <v/>
      </c>
      <c r="S145" t="s">
        <v>142</v>
      </c>
      <c r="X145" s="2" t="str">
        <f t="shared" si="12"/>
        <v>CI_ Trade_ Contact. Department Name. Text</v>
      </c>
      <c r="Y145" s="3" t="str">
        <f t="shared" si="9"/>
        <v>ram:DepartmentName</v>
      </c>
      <c r="Z145" s="3" t="str">
        <f>Z$141&amp;"/"&amp;Y145</f>
        <v>rsm:CIIHSupplyChainTradeTransaction/ram:ApplicableCIIHSupplyChainTradeSettlement/ram:InvoicerCITradeParty/ram:DefinedCITradeContact/ram:DepartmentName</v>
      </c>
      <c r="AA145" s="4" t="s">
        <v>4</v>
      </c>
      <c r="AB145" s="2" t="s">
        <v>41</v>
      </c>
      <c r="AC145" s="2" t="s">
        <v>42</v>
      </c>
      <c r="AD145" s="2" t="s">
        <v>56</v>
      </c>
      <c r="AE145" s="2" t="s">
        <v>56</v>
      </c>
      <c r="AF145" s="2" t="s">
        <v>8</v>
      </c>
      <c r="AG145" s="2" t="s">
        <v>27</v>
      </c>
    </row>
    <row r="146" spans="1:33" ht="14.25" customHeight="1">
      <c r="A146" s="2">
        <v>137</v>
      </c>
      <c r="B146" s="2" t="s">
        <v>78</v>
      </c>
      <c r="C146" s="2" t="s">
        <v>1623</v>
      </c>
      <c r="D146" s="2" t="s">
        <v>143</v>
      </c>
      <c r="E146" s="2" t="s">
        <v>12</v>
      </c>
      <c r="F146" s="4" t="s">
        <v>17</v>
      </c>
      <c r="G146" s="2">
        <f t="shared" si="11"/>
        <v>8</v>
      </c>
      <c r="H146" s="2" t="s">
        <v>721</v>
      </c>
      <c r="I146" s="2" t="s">
        <v>722</v>
      </c>
      <c r="J146" s="21">
        <f>IF(ISERROR(MATCH(H146,core_japan!M:M,0)),"",INDEX(core_japan!S:S,MATCH(H146,core_japan!M:M,0),1))</f>
        <v>0</v>
      </c>
      <c r="K146" s="2" t="str">
        <f>IF(LEN(J146)&gt;1,INDEX('JP PINT 1.0'!G:G,MATCH(J146,'JP PINT 1.0'!C:C,0),1),"")</f>
        <v/>
      </c>
      <c r="S146" t="s">
        <v>144</v>
      </c>
      <c r="X146" s="2" t="str">
        <f t="shared" si="12"/>
        <v>CI_ Trade_ Contact. Person_ Identification. Identifier</v>
      </c>
      <c r="Y146" s="3" t="str">
        <f t="shared" si="9"/>
        <v>ram:PersonID</v>
      </c>
      <c r="Z146" s="3" t="str">
        <f>Z$141&amp;"/"&amp;Y146</f>
        <v>rsm:CIIHSupplyChainTradeTransaction/ram:ApplicableCIIHSupplyChainTradeSettlement/ram:InvoicerCITradeParty/ram:DefinedCITradeContact/ram:PersonID</v>
      </c>
      <c r="AA146" s="4" t="s">
        <v>4</v>
      </c>
      <c r="AB146" s="2" t="s">
        <v>27</v>
      </c>
      <c r="AC146" s="2" t="s">
        <v>9</v>
      </c>
      <c r="AD146" s="2" t="s">
        <v>56</v>
      </c>
      <c r="AE146" s="2" t="s">
        <v>56</v>
      </c>
      <c r="AF146" s="2" t="s">
        <v>8</v>
      </c>
      <c r="AG146" s="2" t="s">
        <v>27</v>
      </c>
    </row>
    <row r="147" spans="1:33" ht="14.25" customHeight="1">
      <c r="A147" s="2">
        <v>138</v>
      </c>
      <c r="B147" s="2" t="s">
        <v>78</v>
      </c>
      <c r="D147" s="2" t="s">
        <v>145</v>
      </c>
      <c r="E147" s="2" t="s">
        <v>20</v>
      </c>
      <c r="F147" s="4" t="s">
        <v>17</v>
      </c>
      <c r="G147" s="2">
        <f t="shared" si="11"/>
        <v>8</v>
      </c>
      <c r="H147" s="2" t="s">
        <v>609</v>
      </c>
      <c r="I147" s="2" t="s">
        <v>610</v>
      </c>
      <c r="J147" s="21" t="str">
        <f>IF(ISERROR(MATCH(H147,core_japan!M:M,0)),"",INDEX(core_japan!S:S,MATCH(H147,core_japan!M:M,0),1))</f>
        <v/>
      </c>
      <c r="K147" s="2" t="str">
        <f>IF(LEN(J147)&gt;1,INDEX('JP PINT 1.0'!G:G,MATCH(J147,'JP PINT 1.0'!C:C,0),1),"")</f>
        <v/>
      </c>
      <c r="S147" t="s">
        <v>1176</v>
      </c>
      <c r="X147" s="2" t="str">
        <f t="shared" si="12"/>
        <v>CI_ Trade_ Contact. Telephone. CI_ Universal_ Communication</v>
      </c>
      <c r="Y147" s="3" t="str">
        <f t="shared" si="9"/>
        <v>ram:TelephoneCIUniversalCommunication</v>
      </c>
      <c r="Z147" s="3" t="str">
        <f>Z$141&amp;"/"&amp;Y147</f>
        <v>rsm:CIIHSupplyChainTradeTransaction/ram:ApplicableCIIHSupplyChainTradeSettlement/ram:InvoicerCITradeParty/ram:DefinedCITradeContact/ram:TelephoneCIUniversalCommunication</v>
      </c>
      <c r="AA147" s="4" t="s">
        <v>4</v>
      </c>
      <c r="AB147" s="2" t="s">
        <v>27</v>
      </c>
      <c r="AC147" s="2" t="s">
        <v>9</v>
      </c>
      <c r="AD147" s="2" t="s">
        <v>27</v>
      </c>
      <c r="AE147" s="2" t="s">
        <v>8</v>
      </c>
      <c r="AF147" s="2" t="s">
        <v>8</v>
      </c>
      <c r="AG147" s="2" t="s">
        <v>27</v>
      </c>
    </row>
    <row r="148" spans="1:33" ht="14.25" customHeight="1">
      <c r="A148" s="2">
        <v>139</v>
      </c>
      <c r="B148" s="2" t="s">
        <v>78</v>
      </c>
      <c r="D148" s="2" t="s">
        <v>146</v>
      </c>
      <c r="E148" s="2" t="s">
        <v>23</v>
      </c>
      <c r="F148" s="4" t="s">
        <v>3</v>
      </c>
      <c r="G148" s="2">
        <f t="shared" si="11"/>
        <v>9</v>
      </c>
      <c r="H148" s="2" t="s">
        <v>611</v>
      </c>
      <c r="I148" s="2" t="s">
        <v>612</v>
      </c>
      <c r="J148" s="21" t="str">
        <f>IF(ISERROR(MATCH(H148,core_japan!M:M,0)),"",INDEX(core_japan!S:S,MATCH(H148,core_japan!M:M,0),1))</f>
        <v/>
      </c>
      <c r="K148" s="2" t="str">
        <f>IF(LEN(J148)&gt;1,INDEX('JP PINT 1.0'!G:G,MATCH(J148,'JP PINT 1.0'!C:C,0),1),"")</f>
        <v/>
      </c>
      <c r="T148" t="s">
        <v>1177</v>
      </c>
      <c r="X148" s="2" t="str">
        <f t="shared" si="12"/>
        <v>CI_ Universal_ Communication. Details</v>
      </c>
      <c r="Y148" s="3" t="str">
        <f t="shared" si="9"/>
        <v>ram:CIUniversalCommunicationType</v>
      </c>
      <c r="AA148" s="4" t="s">
        <v>4</v>
      </c>
      <c r="AB148" s="2" t="s">
        <v>27</v>
      </c>
      <c r="AC148" s="2" t="s">
        <v>9</v>
      </c>
      <c r="AD148" s="2" t="s">
        <v>27</v>
      </c>
      <c r="AE148" s="2" t="s">
        <v>8</v>
      </c>
      <c r="AF148" s="2" t="s">
        <v>8</v>
      </c>
      <c r="AG148" s="2" t="s">
        <v>27</v>
      </c>
    </row>
    <row r="149" spans="1:33" ht="14.25" customHeight="1">
      <c r="A149" s="2">
        <v>140</v>
      </c>
      <c r="B149" s="2" t="s">
        <v>78</v>
      </c>
      <c r="C149" s="2" t="s">
        <v>1623</v>
      </c>
      <c r="D149" s="2" t="s">
        <v>147</v>
      </c>
      <c r="E149" s="2" t="s">
        <v>12</v>
      </c>
      <c r="F149" s="4" t="s">
        <v>17</v>
      </c>
      <c r="G149" s="2">
        <f t="shared" si="11"/>
        <v>10</v>
      </c>
      <c r="H149" s="2" t="s">
        <v>723</v>
      </c>
      <c r="I149" s="2" t="s">
        <v>724</v>
      </c>
      <c r="J149" s="21">
        <f>IF(ISERROR(MATCH(H149,core_japan!M:M,0)),"",INDEX(core_japan!S:S,MATCH(H149,core_japan!M:M,0),1))</f>
        <v>0</v>
      </c>
      <c r="K149" s="2" t="str">
        <f>IF(LEN(J149)&gt;1,INDEX('JP PINT 1.0'!G:G,MATCH(J149,'JP PINT 1.0'!C:C,0),1),"")</f>
        <v/>
      </c>
      <c r="U149" t="s">
        <v>1178</v>
      </c>
      <c r="X149" s="2" t="str">
        <f t="shared" si="12"/>
        <v>CI_ Universal_ Communication. Complete Number. Text</v>
      </c>
      <c r="Y149" s="3" t="str">
        <f t="shared" si="9"/>
        <v>ram:CompleteNumber</v>
      </c>
      <c r="Z149" s="3" t="str">
        <f>Z147&amp;"/"&amp;Y149</f>
        <v>rsm:CIIHSupplyChainTradeTransaction/ram:ApplicableCIIHSupplyChainTradeSettlement/ram:InvoicerCITradeParty/ram:DefinedCITradeContact/ram:TelephoneCIUniversalCommunication/ram:CompleteNumber</v>
      </c>
      <c r="AA149" s="4" t="s">
        <v>4</v>
      </c>
      <c r="AB149" s="2" t="s">
        <v>27</v>
      </c>
      <c r="AC149" s="2" t="s">
        <v>9</v>
      </c>
      <c r="AD149" s="2" t="s">
        <v>56</v>
      </c>
      <c r="AE149" s="2" t="s">
        <v>56</v>
      </c>
      <c r="AF149" s="2" t="s">
        <v>8</v>
      </c>
      <c r="AG149" s="2" t="s">
        <v>27</v>
      </c>
    </row>
    <row r="150" spans="1:33" ht="14.25" customHeight="1">
      <c r="A150" s="2">
        <v>141</v>
      </c>
      <c r="B150" s="2" t="s">
        <v>78</v>
      </c>
      <c r="D150" s="2" t="s">
        <v>148</v>
      </c>
      <c r="E150" s="2" t="s">
        <v>20</v>
      </c>
      <c r="F150" s="4" t="s">
        <v>17</v>
      </c>
      <c r="G150" s="2">
        <f t="shared" si="11"/>
        <v>8</v>
      </c>
      <c r="H150" s="2" t="s">
        <v>615</v>
      </c>
      <c r="I150" s="2" t="s">
        <v>616</v>
      </c>
      <c r="J150" s="21" t="str">
        <f>IF(ISERROR(MATCH(H150,core_japan!M:M,0)),"",INDEX(core_japan!S:S,MATCH(H150,core_japan!M:M,0),1))</f>
        <v/>
      </c>
      <c r="K150" s="2" t="str">
        <f>IF(LEN(J150)&gt;1,INDEX('JP PINT 1.0'!G:G,MATCH(J150,'JP PINT 1.0'!C:C,0),1),"")</f>
        <v/>
      </c>
      <c r="S150" t="s">
        <v>1179</v>
      </c>
      <c r="X150" s="2" t="str">
        <f t="shared" si="12"/>
        <v>CI_ Trade_ Contact. Fax. CI_ Universal_ Communication</v>
      </c>
      <c r="Y150" s="3" t="str">
        <f t="shared" si="9"/>
        <v>ram:FaxCIUniversalCommunication</v>
      </c>
      <c r="Z150" s="3" t="str">
        <f>Z$141&amp;"/"&amp;Y150</f>
        <v>rsm:CIIHSupplyChainTradeTransaction/ram:ApplicableCIIHSupplyChainTradeSettlement/ram:InvoicerCITradeParty/ram:DefinedCITradeContact/ram:FaxCIUniversalCommunication</v>
      </c>
      <c r="AA150" s="4" t="s">
        <v>4</v>
      </c>
      <c r="AB150" s="2" t="s">
        <v>230</v>
      </c>
      <c r="AC150" s="2" t="s">
        <v>9</v>
      </c>
      <c r="AD150" s="2" t="s">
        <v>230</v>
      </c>
      <c r="AE150" s="2" t="s">
        <v>8</v>
      </c>
      <c r="AF150" s="2" t="s">
        <v>8</v>
      </c>
      <c r="AG150" s="2" t="s">
        <v>230</v>
      </c>
    </row>
    <row r="151" spans="1:33" ht="14.25" customHeight="1">
      <c r="A151" s="2">
        <v>142</v>
      </c>
      <c r="B151" s="2" t="s">
        <v>78</v>
      </c>
      <c r="D151" s="2" t="s">
        <v>146</v>
      </c>
      <c r="E151" s="2" t="s">
        <v>23</v>
      </c>
      <c r="F151" s="4" t="s">
        <v>3</v>
      </c>
      <c r="G151" s="2">
        <f t="shared" si="11"/>
        <v>9</v>
      </c>
      <c r="H151" s="2" t="s">
        <v>617</v>
      </c>
      <c r="I151" s="2" t="s">
        <v>618</v>
      </c>
      <c r="J151" s="21" t="str">
        <f>IF(ISERROR(MATCH(H151,core_japan!M:M,0)),"",INDEX(core_japan!S:S,MATCH(H151,core_japan!M:M,0),1))</f>
        <v/>
      </c>
      <c r="K151" s="2" t="str">
        <f>IF(LEN(J151)&gt;1,INDEX('JP PINT 1.0'!G:G,MATCH(J151,'JP PINT 1.0'!C:C,0),1),"")</f>
        <v/>
      </c>
      <c r="T151" t="s">
        <v>1177</v>
      </c>
      <c r="X151" s="2" t="str">
        <f t="shared" si="12"/>
        <v>CI_ Universal_ Communication. Details</v>
      </c>
      <c r="Y151" s="3" t="str">
        <f t="shared" si="9"/>
        <v>ram:CIUniversalCommunicationType</v>
      </c>
      <c r="AA151" s="4" t="s">
        <v>4</v>
      </c>
      <c r="AB151" s="2" t="s">
        <v>230</v>
      </c>
      <c r="AC151" s="2" t="s">
        <v>9</v>
      </c>
      <c r="AD151" s="2" t="s">
        <v>230</v>
      </c>
      <c r="AE151" s="2" t="s">
        <v>8</v>
      </c>
      <c r="AF151" s="2" t="s">
        <v>8</v>
      </c>
      <c r="AG151" s="2" t="s">
        <v>230</v>
      </c>
    </row>
    <row r="152" spans="1:33" ht="14.25" customHeight="1">
      <c r="A152" s="2">
        <v>143</v>
      </c>
      <c r="B152" s="2" t="s">
        <v>78</v>
      </c>
      <c r="C152" s="2" t="s">
        <v>1623</v>
      </c>
      <c r="D152" s="2" t="s">
        <v>147</v>
      </c>
      <c r="E152" s="2" t="s">
        <v>12</v>
      </c>
      <c r="F152" s="4" t="s">
        <v>17</v>
      </c>
      <c r="G152" s="2">
        <f t="shared" si="11"/>
        <v>10</v>
      </c>
      <c r="H152" s="2" t="s">
        <v>725</v>
      </c>
      <c r="I152" s="2" t="s">
        <v>726</v>
      </c>
      <c r="J152" s="21">
        <f>IF(ISERROR(MATCH(H152,core_japan!M:M,0)),"",INDEX(core_japan!S:S,MATCH(H152,core_japan!M:M,0),1))</f>
        <v>0</v>
      </c>
      <c r="K152" s="2" t="str">
        <f>IF(LEN(J152)&gt;1,INDEX('JP PINT 1.0'!G:G,MATCH(J152,'JP PINT 1.0'!C:C,0),1),"")</f>
        <v/>
      </c>
      <c r="U152" t="s">
        <v>1178</v>
      </c>
      <c r="X152" s="2" t="str">
        <f t="shared" si="12"/>
        <v>CI_ Universal_ Communication. Complete Number. Text</v>
      </c>
      <c r="Y152" s="3" t="str">
        <f t="shared" si="9"/>
        <v>ram:CompleteNumber</v>
      </c>
      <c r="Z152" s="3" t="str">
        <f>Z150&amp;"/"&amp;Y152</f>
        <v>rsm:CIIHSupplyChainTradeTransaction/ram:ApplicableCIIHSupplyChainTradeSettlement/ram:InvoicerCITradeParty/ram:DefinedCITradeContact/ram:FaxCIUniversalCommunication/ram:CompleteNumber</v>
      </c>
      <c r="AA152" s="4" t="s">
        <v>4</v>
      </c>
      <c r="AB152" s="2" t="s">
        <v>230</v>
      </c>
      <c r="AC152" s="2" t="s">
        <v>9</v>
      </c>
      <c r="AD152" s="2" t="s">
        <v>56</v>
      </c>
      <c r="AE152" s="2" t="s">
        <v>56</v>
      </c>
      <c r="AF152" s="2" t="s">
        <v>8</v>
      </c>
      <c r="AG152" s="2" t="s">
        <v>230</v>
      </c>
    </row>
    <row r="153" spans="1:33" ht="14.25" customHeight="1">
      <c r="A153" s="2">
        <v>144</v>
      </c>
      <c r="B153" s="2" t="s">
        <v>78</v>
      </c>
      <c r="D153" s="2" t="s">
        <v>149</v>
      </c>
      <c r="E153" s="2" t="s">
        <v>20</v>
      </c>
      <c r="F153" s="4" t="s">
        <v>17</v>
      </c>
      <c r="G153" s="2">
        <f t="shared" si="11"/>
        <v>8</v>
      </c>
      <c r="H153" s="2" t="s">
        <v>621</v>
      </c>
      <c r="I153" s="2" t="s">
        <v>622</v>
      </c>
      <c r="J153" s="21" t="str">
        <f>IF(ISERROR(MATCH(H153,core_japan!M:M,0)),"",INDEX(core_japan!S:S,MATCH(H153,core_japan!M:M,0),1))</f>
        <v/>
      </c>
      <c r="K153" s="2" t="str">
        <f>IF(LEN(J153)&gt;1,INDEX('JP PINT 1.0'!G:G,MATCH(J153,'JP PINT 1.0'!C:C,0),1),"")</f>
        <v/>
      </c>
      <c r="S153" t="s">
        <v>1181</v>
      </c>
      <c r="X153" s="2" t="str">
        <f t="shared" si="12"/>
        <v>CI_ Trade_ Contact. Email_ URI. CI_ Universal_ Communication</v>
      </c>
      <c r="Y153" s="3" t="str">
        <f t="shared" si="9"/>
        <v>ram:EmailURICIUniversalCommunication</v>
      </c>
      <c r="Z153" s="3" t="str">
        <f>Z$141&amp;"/"&amp;Y153</f>
        <v>rsm:CIIHSupplyChainTradeTransaction/ram:ApplicableCIIHSupplyChainTradeSettlement/ram:InvoicerCITradeParty/ram:DefinedCITradeContact/ram:EmailURICIUniversalCommunication</v>
      </c>
      <c r="AA153" s="4" t="s">
        <v>4</v>
      </c>
      <c r="AB153" s="2" t="s">
        <v>27</v>
      </c>
      <c r="AC153" s="2" t="s">
        <v>9</v>
      </c>
      <c r="AD153" s="2" t="s">
        <v>27</v>
      </c>
      <c r="AE153" s="2" t="s">
        <v>8</v>
      </c>
      <c r="AF153" s="2" t="s">
        <v>8</v>
      </c>
      <c r="AG153" s="2" t="s">
        <v>27</v>
      </c>
    </row>
    <row r="154" spans="1:33" ht="14.25" customHeight="1">
      <c r="A154" s="2">
        <v>145</v>
      </c>
      <c r="B154" s="2" t="s">
        <v>78</v>
      </c>
      <c r="D154" s="2" t="s">
        <v>146</v>
      </c>
      <c r="E154" s="2" t="s">
        <v>23</v>
      </c>
      <c r="F154" s="4" t="s">
        <v>3</v>
      </c>
      <c r="G154" s="2">
        <f t="shared" si="11"/>
        <v>9</v>
      </c>
      <c r="H154" s="2" t="s">
        <v>623</v>
      </c>
      <c r="I154" s="2" t="s">
        <v>664</v>
      </c>
      <c r="J154" s="21" t="str">
        <f>IF(ISERROR(MATCH(H154,core_japan!M:M,0)),"",INDEX(core_japan!S:S,MATCH(H154,core_japan!M:M,0),1))</f>
        <v/>
      </c>
      <c r="K154" s="2" t="str">
        <f>IF(LEN(J154)&gt;1,INDEX('JP PINT 1.0'!G:G,MATCH(J154,'JP PINT 1.0'!C:C,0),1),"")</f>
        <v/>
      </c>
      <c r="T154" t="s">
        <v>1177</v>
      </c>
      <c r="X154" s="2" t="str">
        <f t="shared" si="12"/>
        <v>CI_ Universal_ Communication. Details</v>
      </c>
      <c r="Y154" s="3" t="str">
        <f t="shared" si="9"/>
        <v>ram:CIUniversalCommunicationType</v>
      </c>
      <c r="AA154" s="4" t="s">
        <v>4</v>
      </c>
      <c r="AB154" s="2" t="s">
        <v>27</v>
      </c>
      <c r="AC154" s="2" t="s">
        <v>9</v>
      </c>
      <c r="AD154" s="2" t="s">
        <v>27</v>
      </c>
      <c r="AE154" s="2" t="s">
        <v>8</v>
      </c>
      <c r="AF154" s="2" t="s">
        <v>8</v>
      </c>
      <c r="AG154" s="2" t="s">
        <v>27</v>
      </c>
    </row>
    <row r="155" spans="1:33" ht="14.25" customHeight="1">
      <c r="A155" s="2">
        <v>146</v>
      </c>
      <c r="B155" s="2" t="s">
        <v>78</v>
      </c>
      <c r="C155" s="2" t="s">
        <v>1623</v>
      </c>
      <c r="D155" s="2" t="s">
        <v>150</v>
      </c>
      <c r="E155" s="2" t="s">
        <v>12</v>
      </c>
      <c r="F155" s="4" t="s">
        <v>17</v>
      </c>
      <c r="G155" s="2">
        <f t="shared" si="11"/>
        <v>10</v>
      </c>
      <c r="H155" s="2" t="s">
        <v>727</v>
      </c>
      <c r="I155" s="2" t="s">
        <v>728</v>
      </c>
      <c r="J155" s="21">
        <f>IF(ISERROR(MATCH(H155,core_japan!M:M,0)),"",INDEX(core_japan!S:S,MATCH(H155,core_japan!M:M,0),1))</f>
        <v>0</v>
      </c>
      <c r="K155" s="2" t="str">
        <f>IF(LEN(J155)&gt;1,INDEX('JP PINT 1.0'!G:G,MATCH(J155,'JP PINT 1.0'!C:C,0),1),"")</f>
        <v/>
      </c>
      <c r="U155" t="s">
        <v>1182</v>
      </c>
      <c r="X155" s="2" t="str">
        <f t="shared" si="12"/>
        <v>CI_ Universal_ Communication. URI. Identifier</v>
      </c>
      <c r="Y155" s="3" t="str">
        <f t="shared" si="9"/>
        <v>ram:URIID</v>
      </c>
      <c r="Z155" s="3" t="str">
        <f>Z153&amp;"/"&amp;Y155</f>
        <v>rsm:CIIHSupplyChainTradeTransaction/ram:ApplicableCIIHSupplyChainTradeSettlement/ram:InvoicerCITradeParty/ram:DefinedCITradeContact/ram:EmailURICIUniversalCommunication/ram:URIID</v>
      </c>
      <c r="AA155" s="4" t="s">
        <v>4</v>
      </c>
      <c r="AB155" s="2" t="s">
        <v>27</v>
      </c>
      <c r="AC155" s="2" t="s">
        <v>9</v>
      </c>
      <c r="AD155" s="2" t="s">
        <v>56</v>
      </c>
      <c r="AE155" s="2" t="s">
        <v>56</v>
      </c>
      <c r="AF155" s="2" t="s">
        <v>8</v>
      </c>
      <c r="AG155" s="2" t="s">
        <v>27</v>
      </c>
    </row>
    <row r="156" spans="1:33" ht="14.25" customHeight="1">
      <c r="A156" s="2">
        <v>147</v>
      </c>
      <c r="B156" s="2" t="s">
        <v>78</v>
      </c>
      <c r="D156" s="2" t="s">
        <v>151</v>
      </c>
      <c r="E156" s="2" t="s">
        <v>20</v>
      </c>
      <c r="F156" s="4" t="s">
        <v>17</v>
      </c>
      <c r="G156" s="2">
        <f t="shared" si="11"/>
        <v>6</v>
      </c>
      <c r="H156" s="2" t="s">
        <v>729</v>
      </c>
      <c r="I156" s="2" t="s">
        <v>730</v>
      </c>
      <c r="J156" s="21" t="str">
        <f>IF(ISERROR(MATCH(H156,core_japan!M:M,0)),"",INDEX(core_japan!S:S,MATCH(H156,core_japan!M:M,0),1))</f>
        <v/>
      </c>
      <c r="K156" s="2" t="str">
        <f>IF(LEN(J156)&gt;1,INDEX('JP PINT 1.0'!G:G,MATCH(J156,'JP PINT 1.0'!C:C,0),1),"")</f>
        <v/>
      </c>
      <c r="Q156" t="s">
        <v>358</v>
      </c>
      <c r="X156" s="2" t="str">
        <f t="shared" si="12"/>
        <v>CI_ Trade_ Party. Postal. CI_ Trade_ Address</v>
      </c>
      <c r="Y156" s="3" t="str">
        <f t="shared" si="9"/>
        <v>ram:PostalCITradeAddress</v>
      </c>
      <c r="Z156" s="3" t="str">
        <f>Z$135&amp;"/"&amp;Y156</f>
        <v>rsm:CIIHSupplyChainTradeTransaction/ram:ApplicableCIIHSupplyChainTradeSettlement/ram:InvoicerCITradeParty/ram:PostalCITradeAddress</v>
      </c>
      <c r="AA156" s="4" t="s">
        <v>4</v>
      </c>
      <c r="AB156" s="2" t="s">
        <v>27</v>
      </c>
      <c r="AC156" s="2" t="s">
        <v>9</v>
      </c>
      <c r="AD156" s="2" t="s">
        <v>230</v>
      </c>
      <c r="AE156" s="2" t="s">
        <v>8</v>
      </c>
      <c r="AF156" s="2" t="s">
        <v>217</v>
      </c>
      <c r="AG156" s="2" t="s">
        <v>27</v>
      </c>
    </row>
    <row r="157" spans="1:33" ht="14.25" customHeight="1">
      <c r="A157" s="2">
        <v>148</v>
      </c>
      <c r="B157" s="2" t="s">
        <v>78</v>
      </c>
      <c r="C157" s="2" t="s">
        <v>1623</v>
      </c>
      <c r="D157" s="2" t="s">
        <v>167</v>
      </c>
      <c r="E157" s="2" t="s">
        <v>23</v>
      </c>
      <c r="F157" s="4" t="s">
        <v>3</v>
      </c>
      <c r="G157" s="2">
        <f t="shared" si="11"/>
        <v>7</v>
      </c>
      <c r="H157" s="2" t="s">
        <v>731</v>
      </c>
      <c r="I157" s="2" t="s">
        <v>732</v>
      </c>
      <c r="J157" s="21">
        <f>IF(ISERROR(MATCH(H157,core_japan!M:M,0)),"",INDEX(core_japan!S:S,MATCH(H157,core_japan!M:M,0),1))</f>
        <v>0</v>
      </c>
      <c r="K157" s="2" t="str">
        <f>IF(LEN(J157)&gt;1,INDEX('JP PINT 1.0'!G:G,MATCH(J157,'JP PINT 1.0'!C:C,0),1),"")</f>
        <v/>
      </c>
      <c r="R157" t="s">
        <v>359</v>
      </c>
      <c r="X157" s="2" t="str">
        <f t="shared" si="12"/>
        <v>CI_ Trade_ Address. Details</v>
      </c>
      <c r="Y157" s="3" t="str">
        <f t="shared" si="9"/>
        <v>ram:CITradeAddressType</v>
      </c>
      <c r="AA157" s="4" t="s">
        <v>4</v>
      </c>
      <c r="AB157" s="2" t="s">
        <v>27</v>
      </c>
      <c r="AC157" s="2" t="s">
        <v>9</v>
      </c>
      <c r="AD157" s="2" t="s">
        <v>27</v>
      </c>
      <c r="AE157" s="2" t="s">
        <v>8</v>
      </c>
      <c r="AF157" s="2" t="s">
        <v>8</v>
      </c>
      <c r="AG157" s="2" t="s">
        <v>8</v>
      </c>
    </row>
    <row r="158" spans="1:33" ht="14.25" customHeight="1">
      <c r="A158" s="2">
        <v>149</v>
      </c>
      <c r="B158" s="2" t="s">
        <v>78</v>
      </c>
      <c r="C158" s="2" t="s">
        <v>1623</v>
      </c>
      <c r="D158" s="2" t="s">
        <v>152</v>
      </c>
      <c r="E158" s="2" t="s">
        <v>12</v>
      </c>
      <c r="F158" s="4" t="s">
        <v>17</v>
      </c>
      <c r="G158" s="2">
        <f t="shared" si="11"/>
        <v>8</v>
      </c>
      <c r="H158" s="2" t="s">
        <v>733</v>
      </c>
      <c r="I158" s="2" t="s">
        <v>734</v>
      </c>
      <c r="J158" s="21">
        <f>IF(ISERROR(MATCH(H158,core_japan!M:M,0)),"",INDEX(core_japan!S:S,MATCH(H158,core_japan!M:M,0),1))</f>
        <v>0</v>
      </c>
      <c r="K158" s="2" t="str">
        <f>IF(LEN(J158)&gt;1,INDEX('JP PINT 1.0'!G:G,MATCH(J158,'JP PINT 1.0'!C:C,0),1),"")</f>
        <v/>
      </c>
      <c r="S158" t="s">
        <v>361</v>
      </c>
      <c r="X158" s="2" t="str">
        <f t="shared" si="12"/>
        <v>CI_ Trade_ Address. Postcode. Code</v>
      </c>
      <c r="Y158" s="3" t="str">
        <f t="shared" si="9"/>
        <v>ram:PostcodeCode</v>
      </c>
      <c r="Z158" s="3" t="str">
        <f>Z156&amp;"/"&amp;Y158</f>
        <v>rsm:CIIHSupplyChainTradeTransaction/ram:ApplicableCIIHSupplyChainTradeSettlement/ram:InvoicerCITradeParty/ram:PostalCITradeAddress/ram:PostcodeCode</v>
      </c>
      <c r="AA158" s="4" t="s">
        <v>4</v>
      </c>
      <c r="AB158" s="2" t="s">
        <v>27</v>
      </c>
      <c r="AC158" s="2" t="s">
        <v>9</v>
      </c>
      <c r="AD158" s="2" t="s">
        <v>56</v>
      </c>
      <c r="AE158" s="2" t="s">
        <v>56</v>
      </c>
      <c r="AF158" s="2" t="s">
        <v>8</v>
      </c>
      <c r="AG158" s="2" t="s">
        <v>27</v>
      </c>
    </row>
    <row r="159" spans="1:33" ht="14.25" customHeight="1">
      <c r="A159" s="2">
        <v>150</v>
      </c>
      <c r="B159" s="2" t="s">
        <v>78</v>
      </c>
      <c r="C159" s="2" t="s">
        <v>1623</v>
      </c>
      <c r="D159" s="2" t="s">
        <v>153</v>
      </c>
      <c r="E159" s="2" t="s">
        <v>12</v>
      </c>
      <c r="F159" s="4" t="s">
        <v>17</v>
      </c>
      <c r="G159" s="2">
        <f t="shared" si="11"/>
        <v>8</v>
      </c>
      <c r="H159" s="2" t="s">
        <v>735</v>
      </c>
      <c r="I159" s="2" t="s">
        <v>736</v>
      </c>
      <c r="J159" s="21">
        <f>IF(ISERROR(MATCH(H159,core_japan!M:M,0)),"",INDEX(core_japan!S:S,MATCH(H159,core_japan!M:M,0),1))</f>
        <v>0</v>
      </c>
      <c r="K159" s="2" t="str">
        <f>IF(LEN(J159)&gt;1,INDEX('JP PINT 1.0'!G:G,MATCH(J159,'JP PINT 1.0'!C:C,0),1),"")</f>
        <v/>
      </c>
      <c r="S159" t="s">
        <v>362</v>
      </c>
      <c r="X159" s="2" t="str">
        <f t="shared" si="12"/>
        <v>CI_ Trade_ Address. Line One. Text</v>
      </c>
      <c r="Y159" s="3" t="str">
        <f t="shared" si="9"/>
        <v>ram:LineOne</v>
      </c>
      <c r="Z159" s="3" t="str">
        <f>Z$156&amp;"/"&amp;Y159</f>
        <v>rsm:CIIHSupplyChainTradeTransaction/ram:ApplicableCIIHSupplyChainTradeSettlement/ram:InvoicerCITradeParty/ram:PostalCITradeAddress/ram:LineOne</v>
      </c>
      <c r="AA159" s="4" t="s">
        <v>4</v>
      </c>
      <c r="AB159" s="2" t="s">
        <v>41</v>
      </c>
      <c r="AC159" s="2" t="s">
        <v>42</v>
      </c>
      <c r="AD159" s="2" t="s">
        <v>56</v>
      </c>
      <c r="AE159" s="2" t="s">
        <v>56</v>
      </c>
      <c r="AF159" s="2" t="s">
        <v>8</v>
      </c>
      <c r="AG159" s="2" t="s">
        <v>27</v>
      </c>
    </row>
    <row r="160" spans="1:33" ht="14.25" customHeight="1">
      <c r="A160" s="2">
        <v>151</v>
      </c>
      <c r="B160" s="2" t="s">
        <v>78</v>
      </c>
      <c r="C160" s="2" t="s">
        <v>1623</v>
      </c>
      <c r="D160" s="2" t="s">
        <v>154</v>
      </c>
      <c r="E160" s="2" t="s">
        <v>12</v>
      </c>
      <c r="F160" s="4" t="s">
        <v>17</v>
      </c>
      <c r="G160" s="2">
        <f t="shared" si="11"/>
        <v>8</v>
      </c>
      <c r="H160" s="2" t="s">
        <v>737</v>
      </c>
      <c r="I160" s="2" t="s">
        <v>738</v>
      </c>
      <c r="J160" s="21">
        <f>IF(ISERROR(MATCH(H160,core_japan!M:M,0)),"",INDEX(core_japan!S:S,MATCH(H160,core_japan!M:M,0),1))</f>
        <v>0</v>
      </c>
      <c r="K160" s="2" t="str">
        <f>IF(LEN(J160)&gt;1,INDEX('JP PINT 1.0'!G:G,MATCH(J160,'JP PINT 1.0'!C:C,0),1),"")</f>
        <v/>
      </c>
      <c r="S160" t="s">
        <v>155</v>
      </c>
      <c r="X160" s="2" t="str">
        <f t="shared" si="12"/>
        <v>CI_ Trade_ Address. Line Two. Text</v>
      </c>
      <c r="Y160" s="3" t="str">
        <f t="shared" si="9"/>
        <v>ram:LineTwo</v>
      </c>
      <c r="Z160" s="3" t="str">
        <f>Z$156&amp;"/"&amp;Y160</f>
        <v>rsm:CIIHSupplyChainTradeTransaction/ram:ApplicableCIIHSupplyChainTradeSettlement/ram:InvoicerCITradeParty/ram:PostalCITradeAddress/ram:LineTwo</v>
      </c>
      <c r="AA160" s="4" t="s">
        <v>4</v>
      </c>
      <c r="AB160" s="2" t="s">
        <v>41</v>
      </c>
      <c r="AC160" s="2" t="s">
        <v>42</v>
      </c>
      <c r="AD160" s="2" t="s">
        <v>56</v>
      </c>
      <c r="AE160" s="2" t="s">
        <v>56</v>
      </c>
      <c r="AF160" s="2" t="s">
        <v>8</v>
      </c>
      <c r="AG160" s="2" t="s">
        <v>27</v>
      </c>
    </row>
    <row r="161" spans="1:33" ht="14.25" customHeight="1">
      <c r="A161" s="2">
        <v>152</v>
      </c>
      <c r="B161" s="2" t="s">
        <v>78</v>
      </c>
      <c r="C161" s="2" t="s">
        <v>1623</v>
      </c>
      <c r="D161" s="2" t="s">
        <v>156</v>
      </c>
      <c r="E161" s="2" t="s">
        <v>12</v>
      </c>
      <c r="F161" s="4" t="s">
        <v>17</v>
      </c>
      <c r="G161" s="2">
        <f t="shared" si="11"/>
        <v>8</v>
      </c>
      <c r="H161" s="2" t="s">
        <v>739</v>
      </c>
      <c r="I161" s="2" t="s">
        <v>740</v>
      </c>
      <c r="J161" s="21">
        <f>IF(ISERROR(MATCH(H161,core_japan!M:M,0)),"",INDEX(core_japan!S:S,MATCH(H161,core_japan!M:M,0),1))</f>
        <v>0</v>
      </c>
      <c r="K161" s="2" t="str">
        <f>IF(LEN(J161)&gt;1,INDEX('JP PINT 1.0'!G:G,MATCH(J161,'JP PINT 1.0'!C:C,0),1),"")</f>
        <v/>
      </c>
      <c r="S161" t="s">
        <v>157</v>
      </c>
      <c r="X161" s="2" t="str">
        <f t="shared" si="12"/>
        <v>CI_ Trade_ Address. Line Three. Text</v>
      </c>
      <c r="Y161" s="3" t="str">
        <f t="shared" si="9"/>
        <v>ram:LineThree</v>
      </c>
      <c r="Z161" s="3" t="str">
        <f>Z$156&amp;"/"&amp;Y161</f>
        <v>rsm:CIIHSupplyChainTradeTransaction/ram:ApplicableCIIHSupplyChainTradeSettlement/ram:InvoicerCITradeParty/ram:PostalCITradeAddress/ram:LineThree</v>
      </c>
      <c r="AA161" s="4" t="s">
        <v>4</v>
      </c>
      <c r="AB161" s="2" t="s">
        <v>41</v>
      </c>
      <c r="AC161" s="2" t="s">
        <v>42</v>
      </c>
      <c r="AD161" s="2" t="s">
        <v>56</v>
      </c>
      <c r="AE161" s="2" t="s">
        <v>56</v>
      </c>
      <c r="AF161" s="2" t="s">
        <v>8</v>
      </c>
      <c r="AG161" s="2" t="s">
        <v>27</v>
      </c>
    </row>
    <row r="162" spans="1:33" ht="14.25" customHeight="1">
      <c r="A162" s="2">
        <v>153</v>
      </c>
      <c r="B162" s="2" t="s">
        <v>78</v>
      </c>
      <c r="C162" s="2" t="s">
        <v>1623</v>
      </c>
      <c r="D162" s="2" t="s">
        <v>158</v>
      </c>
      <c r="E162" s="2" t="s">
        <v>12</v>
      </c>
      <c r="F162" s="4" t="s">
        <v>22</v>
      </c>
      <c r="G162" s="2">
        <f t="shared" si="11"/>
        <v>8</v>
      </c>
      <c r="H162" s="2" t="s">
        <v>741</v>
      </c>
      <c r="I162" s="2" t="s">
        <v>742</v>
      </c>
      <c r="J162" s="21">
        <f>IF(ISERROR(MATCH(H162,core_japan!M:M,0)),"",INDEX(core_japan!S:S,MATCH(H162,core_japan!M:M,0),1))</f>
        <v>0</v>
      </c>
      <c r="K162" s="2" t="str">
        <f>IF(LEN(J162)&gt;1,INDEX('JP PINT 1.0'!G:G,MATCH(J162,'JP PINT 1.0'!C:C,0),1),"")</f>
        <v/>
      </c>
      <c r="S162" t="s">
        <v>159</v>
      </c>
      <c r="X162" s="2" t="str">
        <f t="shared" si="12"/>
        <v>CI_ Trade_ Address. Country. Identifier</v>
      </c>
      <c r="Y162" s="3" t="str">
        <f t="shared" si="9"/>
        <v>ram:CountryID</v>
      </c>
      <c r="Z162" s="3" t="str">
        <f>Z$156&amp;"/"&amp;Y162</f>
        <v>rsm:CIIHSupplyChainTradeTransaction/ram:ApplicableCIIHSupplyChainTradeSettlement/ram:InvoicerCITradeParty/ram:PostalCITradeAddress/ram:CountryID</v>
      </c>
      <c r="AA162" s="4" t="s">
        <v>4</v>
      </c>
      <c r="AB162" s="2" t="s">
        <v>168</v>
      </c>
      <c r="AC162" s="2" t="s">
        <v>42</v>
      </c>
      <c r="AD162" s="2" t="s">
        <v>56</v>
      </c>
      <c r="AE162" s="2" t="s">
        <v>56</v>
      </c>
      <c r="AF162" s="2" t="s">
        <v>8</v>
      </c>
      <c r="AG162" s="2" t="s">
        <v>27</v>
      </c>
    </row>
    <row r="163" spans="1:33" ht="14.25" customHeight="1">
      <c r="A163" s="2">
        <v>154</v>
      </c>
      <c r="B163" s="2" t="s">
        <v>78</v>
      </c>
      <c r="D163" s="2" t="s">
        <v>186</v>
      </c>
      <c r="E163" s="2" t="s">
        <v>20</v>
      </c>
      <c r="F163" s="4" t="s">
        <v>17</v>
      </c>
      <c r="G163" s="2">
        <f t="shared" si="11"/>
        <v>4</v>
      </c>
      <c r="H163" s="2" t="s">
        <v>1186</v>
      </c>
      <c r="I163" s="2" t="s">
        <v>1187</v>
      </c>
      <c r="J163" s="21">
        <f>IF(ISERROR(MATCH(H163,core_japan!M:M,0)),"",INDEX(core_japan!S:S,MATCH(H163,core_japan!M:M,0),1))</f>
        <v>0</v>
      </c>
      <c r="K163" s="2" t="str">
        <f>IF(LEN(J163)&gt;1,INDEX('JP PINT 1.0'!G:G,MATCH(J163,'JP PINT 1.0'!C:C,0),1),"")</f>
        <v/>
      </c>
      <c r="O163" t="s">
        <v>187</v>
      </c>
      <c r="X163" s="3" t="str">
        <f t="shared" si="12"/>
        <v>CIIH_ Supply Chain_ Trade Settlement. Invoicee. CI_ Trade_ Party</v>
      </c>
      <c r="Y163" s="3" t="str">
        <f t="shared" si="9"/>
        <v>ram:InvoiceeCITradeParty</v>
      </c>
      <c r="Z163" s="3" t="str">
        <f>Z$130&amp;"/"&amp;Y163</f>
        <v>rsm:CIIHSupplyChainTradeTransaction/ram:ApplicableCIIHSupplyChainTradeSettlement/ram:InvoiceeCITradeParty</v>
      </c>
      <c r="AA163" s="4" t="s">
        <v>4</v>
      </c>
      <c r="AB163" s="2" t="s">
        <v>27</v>
      </c>
      <c r="AC163" s="2" t="s">
        <v>9</v>
      </c>
      <c r="AD163" s="2" t="s">
        <v>27</v>
      </c>
      <c r="AE163" s="2" t="s">
        <v>10</v>
      </c>
      <c r="AF163" s="2" t="s">
        <v>8</v>
      </c>
      <c r="AG163" s="2" t="s">
        <v>27</v>
      </c>
    </row>
    <row r="164" spans="1:33" ht="14.25" customHeight="1">
      <c r="A164" s="2">
        <v>155</v>
      </c>
      <c r="B164" s="2" t="s">
        <v>78</v>
      </c>
      <c r="D164" s="2" t="s">
        <v>120</v>
      </c>
      <c r="E164" s="2" t="s">
        <v>23</v>
      </c>
      <c r="F164" s="4" t="s">
        <v>3</v>
      </c>
      <c r="G164" s="2">
        <f t="shared" si="11"/>
        <v>5</v>
      </c>
      <c r="H164" s="2" t="s">
        <v>188</v>
      </c>
      <c r="I164" s="2" t="s">
        <v>1188</v>
      </c>
      <c r="J164" s="21" t="str">
        <f>IF(ISERROR(MATCH(H164,core_japan!M:M,0)),"",INDEX(core_japan!S:S,MATCH(H164,core_japan!M:M,0),1))</f>
        <v/>
      </c>
      <c r="K164" s="2" t="str">
        <f>IF(LEN(J164)&gt;1,INDEX('JP PINT 1.0'!G:G,MATCH(J164,'JP PINT 1.0'!C:C,0),1),"")</f>
        <v/>
      </c>
      <c r="P164" t="s">
        <v>121</v>
      </c>
      <c r="X164" s="2" t="str">
        <f t="shared" si="12"/>
        <v>CI_ Trade_ Party. Details</v>
      </c>
      <c r="Y164" s="3" t="str">
        <f t="shared" si="9"/>
        <v>ram:CITradePartyType</v>
      </c>
      <c r="AA164" s="4" t="s">
        <v>4</v>
      </c>
      <c r="AB164" s="2" t="s">
        <v>27</v>
      </c>
      <c r="AC164" s="2" t="s">
        <v>9</v>
      </c>
      <c r="AD164" s="2" t="s">
        <v>27</v>
      </c>
      <c r="AE164" s="2" t="s">
        <v>10</v>
      </c>
      <c r="AF164" s="2" t="s">
        <v>8</v>
      </c>
      <c r="AG164" s="2" t="s">
        <v>27</v>
      </c>
    </row>
    <row r="165" spans="1:33" ht="14.25" customHeight="1">
      <c r="A165" s="2">
        <v>156</v>
      </c>
      <c r="B165" s="2" t="s">
        <v>78</v>
      </c>
      <c r="D165" s="2" t="s">
        <v>123</v>
      </c>
      <c r="E165" s="2" t="s">
        <v>12</v>
      </c>
      <c r="F165" s="4" t="s">
        <v>17</v>
      </c>
      <c r="G165" s="2">
        <f t="shared" si="11"/>
        <v>6</v>
      </c>
      <c r="H165" s="2" t="s">
        <v>189</v>
      </c>
      <c r="I165" s="2" t="s">
        <v>1189</v>
      </c>
      <c r="J165" s="21" t="str">
        <f>IF(ISERROR(MATCH(H165,core_japan!M:M,0)),"",INDEX(core_japan!S:S,MATCH(H165,core_japan!M:M,0),1))</f>
        <v/>
      </c>
      <c r="K165" s="2" t="str">
        <f>IF(LEN(J165)&gt;1,INDEX('JP PINT 1.0'!G:G,MATCH(J165,'JP PINT 1.0'!C:C,0),1),"")</f>
        <v/>
      </c>
      <c r="Q165" t="s">
        <v>124</v>
      </c>
      <c r="X165" s="2" t="str">
        <f t="shared" si="12"/>
        <v>CI_ Trade_ Party. Identification. Identifier</v>
      </c>
      <c r="Y165" s="3" t="str">
        <f t="shared" si="9"/>
        <v>ram:ID</v>
      </c>
      <c r="Z165" s="3" t="str">
        <f>Z$163&amp;"/"&amp;Y165</f>
        <v>rsm:CIIHSupplyChainTradeTransaction/ram:ApplicableCIIHSupplyChainTradeSettlement/ram:InvoiceeCITradeParty/ram:ID</v>
      </c>
      <c r="AA165" s="4" t="s">
        <v>4</v>
      </c>
      <c r="AB165" s="2" t="s">
        <v>27</v>
      </c>
      <c r="AC165" s="2" t="s">
        <v>9</v>
      </c>
      <c r="AD165" s="2" t="s">
        <v>56</v>
      </c>
      <c r="AE165" s="2" t="s">
        <v>10</v>
      </c>
      <c r="AF165" s="2" t="s">
        <v>8</v>
      </c>
      <c r="AG165" s="2" t="s">
        <v>27</v>
      </c>
    </row>
    <row r="166" spans="1:33" ht="14.25" customHeight="1">
      <c r="A166" s="2">
        <v>157</v>
      </c>
      <c r="B166" s="2" t="s">
        <v>78</v>
      </c>
      <c r="D166" s="2" t="s">
        <v>126</v>
      </c>
      <c r="E166" s="2" t="s">
        <v>12</v>
      </c>
      <c r="F166" s="4" t="s">
        <v>17</v>
      </c>
      <c r="G166" s="2">
        <f t="shared" si="11"/>
        <v>6</v>
      </c>
      <c r="H166" s="2" t="s">
        <v>1190</v>
      </c>
      <c r="I166" s="2" t="s">
        <v>1191</v>
      </c>
      <c r="J166" s="21" t="str">
        <f>IF(ISERROR(MATCH(H166,core_japan!M:M,0)),"",INDEX(core_japan!S:S,MATCH(H166,core_japan!M:M,0),1))</f>
        <v/>
      </c>
      <c r="K166" s="2" t="str">
        <f>IF(LEN(J166)&gt;1,INDEX('JP PINT 1.0'!G:G,MATCH(J166,'JP PINT 1.0'!C:C,0),1),"")</f>
        <v/>
      </c>
      <c r="Q166" t="s">
        <v>127</v>
      </c>
      <c r="X166" s="2" t="str">
        <f t="shared" si="12"/>
        <v>CI_ Trade_ Party. Global_ Identification. Identifier</v>
      </c>
      <c r="Y166" s="3" t="str">
        <f t="shared" si="9"/>
        <v>ram:GlobalID</v>
      </c>
      <c r="Z166" s="3" t="str">
        <f>Z$163&amp;"/"&amp;Y166</f>
        <v>rsm:CIIHSupplyChainTradeTransaction/ram:ApplicableCIIHSupplyChainTradeSettlement/ram:InvoiceeCITradeParty/ram:GlobalID</v>
      </c>
      <c r="AA166" s="4" t="s">
        <v>4</v>
      </c>
      <c r="AB166" s="2" t="s">
        <v>0</v>
      </c>
      <c r="AC166" s="2" t="s">
        <v>128</v>
      </c>
      <c r="AD166" s="2" t="s">
        <v>56</v>
      </c>
      <c r="AE166" s="2" t="s">
        <v>10</v>
      </c>
      <c r="AF166" s="2" t="s">
        <v>8</v>
      </c>
      <c r="AG166" s="2" t="s">
        <v>27</v>
      </c>
    </row>
    <row r="167" spans="1:33" ht="14.25" customHeight="1">
      <c r="A167" s="2">
        <v>158</v>
      </c>
      <c r="B167" s="2" t="s">
        <v>78</v>
      </c>
      <c r="D167" s="2" t="s">
        <v>129</v>
      </c>
      <c r="E167" s="2" t="s">
        <v>12</v>
      </c>
      <c r="F167" s="4" t="s">
        <v>17</v>
      </c>
      <c r="G167" s="2">
        <f t="shared" si="11"/>
        <v>6</v>
      </c>
      <c r="H167" s="2" t="s">
        <v>1192</v>
      </c>
      <c r="I167" s="2" t="s">
        <v>1193</v>
      </c>
      <c r="J167" s="21">
        <f>IF(ISERROR(MATCH(H167,core_japan!M:M,0)),"",INDEX(core_japan!S:S,MATCH(H167,core_japan!M:M,0),1))</f>
        <v>0</v>
      </c>
      <c r="K167" s="2" t="str">
        <f>IF(LEN(J167)&gt;1,INDEX('JP PINT 1.0'!G:G,MATCH(J167,'JP PINT 1.0'!C:C,0),1),"")</f>
        <v/>
      </c>
      <c r="Q167" t="s">
        <v>164</v>
      </c>
      <c r="X167" s="2" t="str">
        <f t="shared" si="12"/>
        <v>CI_ Trade_ Party. Name. Text</v>
      </c>
      <c r="Y167" s="3" t="str">
        <f t="shared" si="9"/>
        <v>ram:Name</v>
      </c>
      <c r="Z167" s="3" t="str">
        <f>Z$163&amp;"/"&amp;Y167</f>
        <v>rsm:CIIHSupplyChainTradeTransaction/ram:ApplicableCIIHSupplyChainTradeSettlement/ram:InvoiceeCITradeParty/ram:Name</v>
      </c>
      <c r="AA167" s="4" t="s">
        <v>4</v>
      </c>
      <c r="AB167" s="2" t="s">
        <v>41</v>
      </c>
      <c r="AC167" s="2" t="s">
        <v>42</v>
      </c>
      <c r="AD167" s="2" t="s">
        <v>56</v>
      </c>
      <c r="AE167" s="2" t="s">
        <v>10</v>
      </c>
      <c r="AF167" s="2" t="s">
        <v>8</v>
      </c>
      <c r="AG167" s="2" t="s">
        <v>27</v>
      </c>
    </row>
    <row r="168" spans="1:33" ht="14.25" customHeight="1">
      <c r="A168" s="2">
        <v>159</v>
      </c>
      <c r="B168" s="2" t="s">
        <v>78</v>
      </c>
      <c r="D168" s="2" t="s">
        <v>131</v>
      </c>
      <c r="E168" s="2" t="s">
        <v>20</v>
      </c>
      <c r="F168" s="4" t="s">
        <v>17</v>
      </c>
      <c r="G168" s="2">
        <f t="shared" si="11"/>
        <v>6</v>
      </c>
      <c r="H168" s="2" t="s">
        <v>190</v>
      </c>
      <c r="I168" s="2" t="s">
        <v>191</v>
      </c>
      <c r="J168" s="21">
        <f>IF(ISERROR(MATCH(H168,core_japan!M:M,0)),"",INDEX(core_japan!S:S,MATCH(H168,core_japan!M:M,0),1))</f>
        <v>0</v>
      </c>
      <c r="K168" s="2" t="str">
        <f>IF(LEN(J168)&gt;1,INDEX('JP PINT 1.0'!G:G,MATCH(J168,'JP PINT 1.0'!C:C,0),1),"")</f>
        <v/>
      </c>
      <c r="Q168" t="s">
        <v>132</v>
      </c>
      <c r="X168" s="2" t="str">
        <f t="shared" si="12"/>
        <v>CI_ Trade_ Party. Defined. CI_ Trade_ Contact</v>
      </c>
      <c r="Y168" s="3" t="str">
        <f t="shared" si="9"/>
        <v>ram:DefinedCITradeContact</v>
      </c>
      <c r="Z168" s="3" t="str">
        <f>Z$163&amp;"/"&amp;Y168</f>
        <v>rsm:CIIHSupplyChainTradeTransaction/ram:ApplicableCIIHSupplyChainTradeSettlement/ram:InvoiceeCITradeParty/ram:DefinedCITradeContact</v>
      </c>
      <c r="AA168" s="4" t="s">
        <v>4</v>
      </c>
      <c r="AB168" s="2" t="s">
        <v>27</v>
      </c>
      <c r="AC168" s="2" t="s">
        <v>9</v>
      </c>
      <c r="AD168" s="2" t="s">
        <v>27</v>
      </c>
      <c r="AE168" s="2" t="s">
        <v>10</v>
      </c>
      <c r="AF168" s="2" t="s">
        <v>8</v>
      </c>
      <c r="AG168" s="2" t="s">
        <v>27</v>
      </c>
    </row>
    <row r="169" spans="1:33" ht="14.25" customHeight="1">
      <c r="A169" s="2">
        <v>160</v>
      </c>
      <c r="B169" s="2" t="s">
        <v>78</v>
      </c>
      <c r="D169" s="2" t="s">
        <v>134</v>
      </c>
      <c r="E169" s="2" t="s">
        <v>23</v>
      </c>
      <c r="F169" s="4" t="s">
        <v>3</v>
      </c>
      <c r="G169" s="2">
        <f t="shared" si="11"/>
        <v>7</v>
      </c>
      <c r="H169" s="2" t="s">
        <v>1194</v>
      </c>
      <c r="I169" s="2" t="s">
        <v>600</v>
      </c>
      <c r="J169" s="21" t="str">
        <f>IF(ISERROR(MATCH(H169,core_japan!M:M,0)),"",INDEX(core_japan!S:S,MATCH(H169,core_japan!M:M,0),1))</f>
        <v/>
      </c>
      <c r="K169" s="2" t="str">
        <f>IF(LEN(J169)&gt;1,INDEX('JP PINT 1.0'!G:G,MATCH(J169,'JP PINT 1.0'!C:C,0),1),"")</f>
        <v/>
      </c>
      <c r="R169" t="s">
        <v>135</v>
      </c>
      <c r="X169" s="2" t="str">
        <f t="shared" si="12"/>
        <v>CI_ Trade_ Contact. Details</v>
      </c>
      <c r="Y169" s="3" t="str">
        <f t="shared" si="9"/>
        <v>ram:CITradeContactType</v>
      </c>
      <c r="AA169" s="4" t="s">
        <v>4</v>
      </c>
      <c r="AB169" s="2" t="s">
        <v>27</v>
      </c>
      <c r="AC169" s="2" t="s">
        <v>9</v>
      </c>
      <c r="AD169" s="2" t="s">
        <v>27</v>
      </c>
      <c r="AE169" s="2" t="s">
        <v>10</v>
      </c>
      <c r="AF169" s="2" t="s">
        <v>8</v>
      </c>
      <c r="AG169" s="2" t="s">
        <v>27</v>
      </c>
    </row>
    <row r="170" spans="1:33" ht="14.25" customHeight="1">
      <c r="A170" s="2">
        <v>161</v>
      </c>
      <c r="B170" s="2" t="s">
        <v>78</v>
      </c>
      <c r="D170" s="2" t="s">
        <v>136</v>
      </c>
      <c r="E170" s="2" t="s">
        <v>12</v>
      </c>
      <c r="F170" s="4" t="s">
        <v>17</v>
      </c>
      <c r="G170" s="2">
        <f t="shared" si="11"/>
        <v>8</v>
      </c>
      <c r="H170" s="2" t="s">
        <v>1195</v>
      </c>
      <c r="I170" s="2" t="s">
        <v>1196</v>
      </c>
      <c r="J170" s="21" t="str">
        <f>IF(ISERROR(MATCH(H170,core_japan!M:M,0)),"",INDEX(core_japan!S:S,MATCH(H170,core_japan!M:M,0),1))</f>
        <v/>
      </c>
      <c r="K170" s="2" t="str">
        <f>IF(LEN(J170)&gt;1,INDEX('JP PINT 1.0'!G:G,MATCH(J170,'JP PINT 1.0'!C:C,0),1),"")</f>
        <v/>
      </c>
      <c r="S170" t="s">
        <v>137</v>
      </c>
      <c r="X170" s="2" t="str">
        <f t="shared" si="12"/>
        <v>CI_ Trade_ Contact. Identification. Identifier</v>
      </c>
      <c r="Y170" s="3" t="str">
        <f t="shared" si="9"/>
        <v>ram:ID</v>
      </c>
      <c r="Z170" s="3" t="str">
        <f>Z168&amp;"/"&amp;Y170</f>
        <v>rsm:CIIHSupplyChainTradeTransaction/ram:ApplicableCIIHSupplyChainTradeSettlement/ram:InvoiceeCITradeParty/ram:DefinedCITradeContact/ram:ID</v>
      </c>
      <c r="AA170" s="4" t="s">
        <v>192</v>
      </c>
      <c r="AB170" s="2" t="s">
        <v>27</v>
      </c>
      <c r="AC170" s="2" t="s">
        <v>9</v>
      </c>
      <c r="AD170" s="2" t="s">
        <v>56</v>
      </c>
      <c r="AE170" s="2" t="s">
        <v>10</v>
      </c>
      <c r="AF170" s="2" t="s">
        <v>8</v>
      </c>
      <c r="AG170" s="2" t="s">
        <v>27</v>
      </c>
    </row>
    <row r="171" spans="1:33" ht="14.25" customHeight="1">
      <c r="A171" s="2">
        <v>162</v>
      </c>
      <c r="B171" s="2" t="s">
        <v>78</v>
      </c>
      <c r="D171" s="2" t="s">
        <v>138</v>
      </c>
      <c r="E171" s="2" t="s">
        <v>12</v>
      </c>
      <c r="F171" s="4" t="s">
        <v>17</v>
      </c>
      <c r="G171" s="2">
        <f t="shared" si="11"/>
        <v>8</v>
      </c>
      <c r="H171" s="2" t="s">
        <v>1197</v>
      </c>
      <c r="I171" s="2" t="s">
        <v>1198</v>
      </c>
      <c r="J171" s="21">
        <f>IF(ISERROR(MATCH(H171,core_japan!M:M,0)),"",INDEX(core_japan!S:S,MATCH(H171,core_japan!M:M,0),1))</f>
        <v>0</v>
      </c>
      <c r="K171" s="2" t="str">
        <f>IF(LEN(J171)&gt;1,INDEX('JP PINT 1.0'!G:G,MATCH(J171,'JP PINT 1.0'!C:C,0),1),"")</f>
        <v/>
      </c>
      <c r="S171" t="s">
        <v>139</v>
      </c>
      <c r="X171" s="2" t="str">
        <f t="shared" si="12"/>
        <v>CI_ Trade_ Contact. Person Name. Text</v>
      </c>
      <c r="Y171" s="3" t="str">
        <f t="shared" si="9"/>
        <v>ram:PersonName</v>
      </c>
      <c r="Z171" s="3" t="str">
        <f>Z$168&amp;"/"&amp;Y171</f>
        <v>rsm:CIIHSupplyChainTradeTransaction/ram:ApplicableCIIHSupplyChainTradeSettlement/ram:InvoiceeCITradeParty/ram:DefinedCITradeContact/ram:PersonName</v>
      </c>
      <c r="AA171" s="4" t="s">
        <v>192</v>
      </c>
      <c r="AB171" s="2" t="s">
        <v>41</v>
      </c>
      <c r="AC171" s="2" t="s">
        <v>42</v>
      </c>
      <c r="AD171" s="2" t="s">
        <v>56</v>
      </c>
      <c r="AE171" s="2" t="s">
        <v>10</v>
      </c>
      <c r="AF171" s="2" t="s">
        <v>8</v>
      </c>
      <c r="AG171" s="2" t="s">
        <v>27</v>
      </c>
    </row>
    <row r="172" spans="1:33" ht="14.25" customHeight="1">
      <c r="A172" s="2">
        <v>163</v>
      </c>
      <c r="B172" s="2" t="s">
        <v>78</v>
      </c>
      <c r="D172" s="2" t="s">
        <v>141</v>
      </c>
      <c r="E172" s="2" t="s">
        <v>12</v>
      </c>
      <c r="F172" s="4" t="s">
        <v>17</v>
      </c>
      <c r="G172" s="2">
        <f t="shared" si="11"/>
        <v>8</v>
      </c>
      <c r="H172" s="2" t="s">
        <v>1199</v>
      </c>
      <c r="I172" s="2" t="s">
        <v>1200</v>
      </c>
      <c r="J172" s="21">
        <f>IF(ISERROR(MATCH(H172,core_japan!M:M,0)),"",INDEX(core_japan!S:S,MATCH(H172,core_japan!M:M,0),1))</f>
        <v>0</v>
      </c>
      <c r="K172" s="2" t="str">
        <f>IF(LEN(J172)&gt;1,INDEX('JP PINT 1.0'!G:G,MATCH(J172,'JP PINT 1.0'!C:C,0),1),"")</f>
        <v/>
      </c>
      <c r="S172" t="s">
        <v>142</v>
      </c>
      <c r="X172" s="2" t="str">
        <f t="shared" si="12"/>
        <v>CI_ Trade_ Contact. Department Name. Text</v>
      </c>
      <c r="Y172" s="3" t="str">
        <f t="shared" si="9"/>
        <v>ram:DepartmentName</v>
      </c>
      <c r="Z172" s="3" t="str">
        <f>Z$168&amp;"/"&amp;Y172</f>
        <v>rsm:CIIHSupplyChainTradeTransaction/ram:ApplicableCIIHSupplyChainTradeSettlement/ram:InvoiceeCITradeParty/ram:DefinedCITradeContact/ram:DepartmentName</v>
      </c>
      <c r="AA172" s="4" t="s">
        <v>192</v>
      </c>
      <c r="AB172" s="2" t="s">
        <v>41</v>
      </c>
      <c r="AC172" s="2" t="s">
        <v>42</v>
      </c>
      <c r="AD172" s="2" t="s">
        <v>56</v>
      </c>
      <c r="AE172" s="2" t="s">
        <v>10</v>
      </c>
      <c r="AF172" s="2" t="s">
        <v>8</v>
      </c>
      <c r="AG172" s="2" t="s">
        <v>27</v>
      </c>
    </row>
    <row r="173" spans="1:33" ht="14.25" customHeight="1">
      <c r="A173" s="2">
        <v>164</v>
      </c>
      <c r="B173" s="2" t="s">
        <v>78</v>
      </c>
      <c r="D173" s="2" t="s">
        <v>143</v>
      </c>
      <c r="E173" s="2" t="s">
        <v>12</v>
      </c>
      <c r="F173" s="4" t="s">
        <v>17</v>
      </c>
      <c r="G173" s="2">
        <f t="shared" si="11"/>
        <v>8</v>
      </c>
      <c r="H173" s="2" t="s">
        <v>1201</v>
      </c>
      <c r="I173" s="2" t="s">
        <v>1202</v>
      </c>
      <c r="J173" s="21" t="str">
        <f>IF(ISERROR(MATCH(H173,core_japan!M:M,0)),"",INDEX(core_japan!S:S,MATCH(H173,core_japan!M:M,0),1))</f>
        <v/>
      </c>
      <c r="K173" s="2" t="str">
        <f>IF(LEN(J173)&gt;1,INDEX('JP PINT 1.0'!G:G,MATCH(J173,'JP PINT 1.0'!C:C,0),1),"")</f>
        <v/>
      </c>
      <c r="S173" t="s">
        <v>144</v>
      </c>
      <c r="X173" s="2" t="str">
        <f t="shared" si="12"/>
        <v>CI_ Trade_ Contact. Person_ Identification. Identifier</v>
      </c>
      <c r="Y173" s="3" t="str">
        <f t="shared" si="9"/>
        <v>ram:PersonID</v>
      </c>
      <c r="Z173" s="3" t="str">
        <f>Z$168&amp;"/"&amp;Y173</f>
        <v>rsm:CIIHSupplyChainTradeTransaction/ram:ApplicableCIIHSupplyChainTradeSettlement/ram:InvoiceeCITradeParty/ram:DefinedCITradeContact/ram:PersonID</v>
      </c>
      <c r="AA173" s="4" t="s">
        <v>4</v>
      </c>
      <c r="AB173" s="2" t="s">
        <v>27</v>
      </c>
      <c r="AC173" s="2" t="s">
        <v>9</v>
      </c>
      <c r="AD173" s="2" t="s">
        <v>56</v>
      </c>
      <c r="AE173" s="2" t="s">
        <v>10</v>
      </c>
      <c r="AF173" s="2" t="s">
        <v>8</v>
      </c>
      <c r="AG173" s="2" t="s">
        <v>27</v>
      </c>
    </row>
    <row r="174" spans="1:33" ht="14.25" customHeight="1">
      <c r="A174" s="2">
        <v>165</v>
      </c>
      <c r="B174" s="2" t="s">
        <v>78</v>
      </c>
      <c r="D174" s="2" t="s">
        <v>145</v>
      </c>
      <c r="E174" s="2" t="s">
        <v>20</v>
      </c>
      <c r="F174" s="4" t="s">
        <v>17</v>
      </c>
      <c r="G174" s="2">
        <f t="shared" si="11"/>
        <v>8</v>
      </c>
      <c r="H174" s="2" t="s">
        <v>609</v>
      </c>
      <c r="I174" s="2" t="s">
        <v>610</v>
      </c>
      <c r="J174" s="21" t="str">
        <f>IF(ISERROR(MATCH(H174,core_japan!M:M,0)),"",INDEX(core_japan!S:S,MATCH(H174,core_japan!M:M,0),1))</f>
        <v/>
      </c>
      <c r="K174" s="2" t="str">
        <f>IF(LEN(J174)&gt;1,INDEX('JP PINT 1.0'!G:G,MATCH(J174,'JP PINT 1.0'!C:C,0),1),"")</f>
        <v/>
      </c>
      <c r="S174" t="s">
        <v>1176</v>
      </c>
      <c r="X174" s="2" t="str">
        <f t="shared" si="12"/>
        <v>CI_ Trade_ Contact. Telephone. CI_ Universal_ Communication</v>
      </c>
      <c r="Y174" s="3" t="str">
        <f t="shared" si="9"/>
        <v>ram:TelephoneCIUniversalCommunication</v>
      </c>
      <c r="Z174" s="3" t="str">
        <f>Z$168&amp;"/"&amp;Y174</f>
        <v>rsm:CIIHSupplyChainTradeTransaction/ram:ApplicableCIIHSupplyChainTradeSettlement/ram:InvoiceeCITradeParty/ram:DefinedCITradeContact/ram:TelephoneCIUniversalCommunication</v>
      </c>
      <c r="AA174" s="4" t="s">
        <v>192</v>
      </c>
      <c r="AB174" s="2" t="s">
        <v>27</v>
      </c>
      <c r="AC174" s="2" t="s">
        <v>9</v>
      </c>
      <c r="AD174" s="2" t="s">
        <v>27</v>
      </c>
      <c r="AE174" s="2" t="s">
        <v>10</v>
      </c>
      <c r="AF174" s="2" t="s">
        <v>8</v>
      </c>
      <c r="AG174" s="2" t="s">
        <v>27</v>
      </c>
    </row>
    <row r="175" spans="1:33" ht="14.25" customHeight="1">
      <c r="A175" s="2">
        <v>166</v>
      </c>
      <c r="B175" s="2" t="s">
        <v>78</v>
      </c>
      <c r="D175" s="2" t="s">
        <v>146</v>
      </c>
      <c r="E175" s="2" t="s">
        <v>23</v>
      </c>
      <c r="F175" s="4" t="s">
        <v>3</v>
      </c>
      <c r="G175" s="2">
        <f t="shared" si="11"/>
        <v>9</v>
      </c>
      <c r="H175" s="2" t="s">
        <v>611</v>
      </c>
      <c r="I175" s="2" t="s">
        <v>612</v>
      </c>
      <c r="J175" s="21" t="str">
        <f>IF(ISERROR(MATCH(H175,core_japan!M:M,0)),"",INDEX(core_japan!S:S,MATCH(H175,core_japan!M:M,0),1))</f>
        <v/>
      </c>
      <c r="K175" s="2" t="str">
        <f>IF(LEN(J175)&gt;1,INDEX('JP PINT 1.0'!G:G,MATCH(J175,'JP PINT 1.0'!C:C,0),1),"")</f>
        <v/>
      </c>
      <c r="T175" t="s">
        <v>1177</v>
      </c>
      <c r="X175" s="2" t="str">
        <f t="shared" si="12"/>
        <v>CI_ Universal_ Communication. Details</v>
      </c>
      <c r="Y175" s="3" t="str">
        <f t="shared" si="9"/>
        <v>ram:CIUniversalCommunicationType</v>
      </c>
      <c r="AA175" s="4" t="s">
        <v>192</v>
      </c>
      <c r="AB175" s="2" t="s">
        <v>27</v>
      </c>
      <c r="AC175" s="2" t="s">
        <v>9</v>
      </c>
      <c r="AD175" s="2" t="s">
        <v>27</v>
      </c>
      <c r="AE175" s="2" t="s">
        <v>10</v>
      </c>
      <c r="AF175" s="2" t="s">
        <v>8</v>
      </c>
      <c r="AG175" s="2" t="s">
        <v>27</v>
      </c>
    </row>
    <row r="176" spans="1:33" ht="14.25" customHeight="1">
      <c r="A176" s="2">
        <v>167</v>
      </c>
      <c r="B176" s="2" t="s">
        <v>78</v>
      </c>
      <c r="D176" s="2" t="s">
        <v>147</v>
      </c>
      <c r="E176" s="2" t="s">
        <v>12</v>
      </c>
      <c r="F176" s="4" t="s">
        <v>17</v>
      </c>
      <c r="G176" s="2">
        <f t="shared" si="11"/>
        <v>10</v>
      </c>
      <c r="H176" s="2" t="s">
        <v>1203</v>
      </c>
      <c r="I176" s="2" t="s">
        <v>1204</v>
      </c>
      <c r="J176" s="21">
        <f>IF(ISERROR(MATCH(H176,core_japan!M:M,0)),"",INDEX(core_japan!S:S,MATCH(H176,core_japan!M:M,0),1))</f>
        <v>0</v>
      </c>
      <c r="K176" s="2" t="str">
        <f>IF(LEN(J176)&gt;1,INDEX('JP PINT 1.0'!G:G,MATCH(J176,'JP PINT 1.0'!C:C,0),1),"")</f>
        <v/>
      </c>
      <c r="U176" t="s">
        <v>1178</v>
      </c>
      <c r="X176" s="2" t="str">
        <f t="shared" si="12"/>
        <v>CI_ Universal_ Communication. Complete Number. Text</v>
      </c>
      <c r="Y176" s="3" t="str">
        <f t="shared" si="9"/>
        <v>ram:CompleteNumber</v>
      </c>
      <c r="Z176" s="3" t="str">
        <f>Z174&amp;"/"&amp;Y176</f>
        <v>rsm:CIIHSupplyChainTradeTransaction/ram:ApplicableCIIHSupplyChainTradeSettlement/ram:InvoiceeCITradeParty/ram:DefinedCITradeContact/ram:TelephoneCIUniversalCommunication/ram:CompleteNumber</v>
      </c>
      <c r="AA176" s="4" t="s">
        <v>192</v>
      </c>
      <c r="AB176" s="2" t="s">
        <v>27</v>
      </c>
      <c r="AC176" s="2" t="s">
        <v>9</v>
      </c>
      <c r="AD176" s="2" t="s">
        <v>56</v>
      </c>
      <c r="AE176" s="2" t="s">
        <v>10</v>
      </c>
      <c r="AF176" s="2" t="s">
        <v>8</v>
      </c>
      <c r="AG176" s="2" t="s">
        <v>27</v>
      </c>
    </row>
    <row r="177" spans="1:33" ht="14.25" customHeight="1">
      <c r="A177" s="2">
        <v>168</v>
      </c>
      <c r="B177" s="2" t="s">
        <v>78</v>
      </c>
      <c r="D177" s="2" t="s">
        <v>148</v>
      </c>
      <c r="E177" s="2" t="s">
        <v>20</v>
      </c>
      <c r="F177" s="4" t="s">
        <v>17</v>
      </c>
      <c r="G177" s="2">
        <f t="shared" si="11"/>
        <v>8</v>
      </c>
      <c r="H177" s="2" t="s">
        <v>615</v>
      </c>
      <c r="I177" s="2" t="s">
        <v>616</v>
      </c>
      <c r="J177" s="21" t="str">
        <f>IF(ISERROR(MATCH(H177,core_japan!M:M,0)),"",INDEX(core_japan!S:S,MATCH(H177,core_japan!M:M,0),1))</f>
        <v/>
      </c>
      <c r="K177" s="2" t="str">
        <f>IF(LEN(J177)&gt;1,INDEX('JP PINT 1.0'!G:G,MATCH(J177,'JP PINT 1.0'!C:C,0),1),"")</f>
        <v/>
      </c>
      <c r="S177" t="s">
        <v>1179</v>
      </c>
      <c r="X177" s="2" t="str">
        <f t="shared" si="12"/>
        <v>CI_ Trade_ Contact. Fax. CI_ Universal_ Communication</v>
      </c>
      <c r="Y177" s="3" t="str">
        <f t="shared" si="9"/>
        <v>ram:FaxCIUniversalCommunication</v>
      </c>
      <c r="Z177" s="3" t="str">
        <f>Z$168&amp;"/"&amp;Y177</f>
        <v>rsm:CIIHSupplyChainTradeTransaction/ram:ApplicableCIIHSupplyChainTradeSettlement/ram:InvoiceeCITradeParty/ram:DefinedCITradeContact/ram:FaxCIUniversalCommunication</v>
      </c>
      <c r="AA177" s="4" t="s">
        <v>7</v>
      </c>
      <c r="AB177" s="2" t="s">
        <v>230</v>
      </c>
      <c r="AC177" s="2" t="s">
        <v>9</v>
      </c>
      <c r="AD177" s="2" t="s">
        <v>230</v>
      </c>
      <c r="AE177" s="2" t="s">
        <v>10</v>
      </c>
      <c r="AF177" s="2" t="s">
        <v>8</v>
      </c>
      <c r="AG177" s="2" t="s">
        <v>230</v>
      </c>
    </row>
    <row r="178" spans="1:33" ht="14.25" customHeight="1">
      <c r="A178" s="2">
        <v>169</v>
      </c>
      <c r="B178" s="2" t="s">
        <v>78</v>
      </c>
      <c r="D178" s="2" t="s">
        <v>146</v>
      </c>
      <c r="E178" s="2" t="s">
        <v>23</v>
      </c>
      <c r="F178" s="4" t="s">
        <v>3</v>
      </c>
      <c r="G178" s="2">
        <f t="shared" si="11"/>
        <v>9</v>
      </c>
      <c r="H178" s="2" t="s">
        <v>617</v>
      </c>
      <c r="I178" s="2" t="s">
        <v>618</v>
      </c>
      <c r="J178" s="21" t="str">
        <f>IF(ISERROR(MATCH(H178,core_japan!M:M,0)),"",INDEX(core_japan!S:S,MATCH(H178,core_japan!M:M,0),1))</f>
        <v/>
      </c>
      <c r="K178" s="2" t="str">
        <f>IF(LEN(J178)&gt;1,INDEX('JP PINT 1.0'!G:G,MATCH(J178,'JP PINT 1.0'!C:C,0),1),"")</f>
        <v/>
      </c>
      <c r="T178" t="s">
        <v>1177</v>
      </c>
      <c r="X178" s="2" t="str">
        <f t="shared" si="12"/>
        <v>CI_ Universal_ Communication. Details</v>
      </c>
      <c r="Y178" s="3" t="str">
        <f t="shared" si="9"/>
        <v>ram:CIUniversalCommunicationType</v>
      </c>
      <c r="AA178" s="4" t="s">
        <v>7</v>
      </c>
      <c r="AB178" s="2" t="s">
        <v>230</v>
      </c>
      <c r="AC178" s="2" t="s">
        <v>9</v>
      </c>
      <c r="AD178" s="2" t="s">
        <v>230</v>
      </c>
      <c r="AE178" s="2" t="s">
        <v>10</v>
      </c>
      <c r="AF178" s="2" t="s">
        <v>8</v>
      </c>
      <c r="AG178" s="2" t="s">
        <v>230</v>
      </c>
    </row>
    <row r="179" spans="1:33" ht="14.25" customHeight="1">
      <c r="A179" s="2">
        <v>170</v>
      </c>
      <c r="B179" s="2" t="s">
        <v>78</v>
      </c>
      <c r="D179" s="2" t="s">
        <v>147</v>
      </c>
      <c r="E179" s="2" t="s">
        <v>12</v>
      </c>
      <c r="F179" s="4" t="s">
        <v>17</v>
      </c>
      <c r="G179" s="2">
        <f t="shared" si="11"/>
        <v>10</v>
      </c>
      <c r="H179" s="2" t="s">
        <v>1205</v>
      </c>
      <c r="I179" s="2" t="s">
        <v>1206</v>
      </c>
      <c r="J179" s="21">
        <f>IF(ISERROR(MATCH(H179,core_japan!M:M,0)),"",INDEX(core_japan!S:S,MATCH(H179,core_japan!M:M,0),1))</f>
        <v>0</v>
      </c>
      <c r="K179" s="2" t="str">
        <f>IF(LEN(J179)&gt;1,INDEX('JP PINT 1.0'!G:G,MATCH(J179,'JP PINT 1.0'!C:C,0),1),"")</f>
        <v/>
      </c>
      <c r="U179" t="s">
        <v>1178</v>
      </c>
      <c r="X179" s="2" t="str">
        <f t="shared" si="12"/>
        <v>CI_ Universal_ Communication. Complete Number. Text</v>
      </c>
      <c r="Y179" s="3" t="str">
        <f t="shared" si="9"/>
        <v>ram:CompleteNumber</v>
      </c>
      <c r="Z179" s="3" t="str">
        <f>Z177&amp;"/"&amp;Y179</f>
        <v>rsm:CIIHSupplyChainTradeTransaction/ram:ApplicableCIIHSupplyChainTradeSettlement/ram:InvoiceeCITradeParty/ram:DefinedCITradeContact/ram:FaxCIUniversalCommunication/ram:CompleteNumber</v>
      </c>
      <c r="AA179" s="4" t="s">
        <v>7</v>
      </c>
      <c r="AB179" s="2" t="s">
        <v>230</v>
      </c>
      <c r="AC179" s="2" t="s">
        <v>9</v>
      </c>
      <c r="AD179" s="2" t="s">
        <v>56</v>
      </c>
      <c r="AE179" s="2" t="s">
        <v>10</v>
      </c>
      <c r="AF179" s="2" t="s">
        <v>8</v>
      </c>
      <c r="AG179" s="2" t="s">
        <v>230</v>
      </c>
    </row>
    <row r="180" spans="1:33" ht="14.25" customHeight="1">
      <c r="A180" s="2">
        <v>171</v>
      </c>
      <c r="B180" s="2" t="s">
        <v>78</v>
      </c>
      <c r="D180" s="2" t="s">
        <v>149</v>
      </c>
      <c r="E180" s="2" t="s">
        <v>20</v>
      </c>
      <c r="F180" s="4" t="s">
        <v>17</v>
      </c>
      <c r="G180" s="2">
        <f t="shared" si="11"/>
        <v>8</v>
      </c>
      <c r="H180" s="2" t="s">
        <v>621</v>
      </c>
      <c r="I180" s="2" t="s">
        <v>622</v>
      </c>
      <c r="J180" s="21" t="str">
        <f>IF(ISERROR(MATCH(H180,core_japan!M:M,0)),"",INDEX(core_japan!S:S,MATCH(H180,core_japan!M:M,0),1))</f>
        <v/>
      </c>
      <c r="K180" s="2" t="str">
        <f>IF(LEN(J180)&gt;1,INDEX('JP PINT 1.0'!G:G,MATCH(J180,'JP PINT 1.0'!C:C,0),1),"")</f>
        <v/>
      </c>
      <c r="S180" t="s">
        <v>1181</v>
      </c>
      <c r="X180" s="2" t="str">
        <f t="shared" si="12"/>
        <v>CI_ Trade_ Contact. Email_ URI. CI_ Universal_ Communication</v>
      </c>
      <c r="Y180" s="3" t="str">
        <f t="shared" si="9"/>
        <v>ram:EmailURICIUniversalCommunication</v>
      </c>
      <c r="Z180" s="3" t="str">
        <f>Z$168&amp;"/"&amp;Y180</f>
        <v>rsm:CIIHSupplyChainTradeTransaction/ram:ApplicableCIIHSupplyChainTradeSettlement/ram:InvoiceeCITradeParty/ram:DefinedCITradeContact/ram:EmailURICIUniversalCommunication</v>
      </c>
      <c r="AA180" s="4" t="s">
        <v>4</v>
      </c>
      <c r="AB180" s="2" t="s">
        <v>27</v>
      </c>
      <c r="AC180" s="2" t="s">
        <v>9</v>
      </c>
      <c r="AD180" s="2" t="s">
        <v>27</v>
      </c>
      <c r="AE180" s="2" t="s">
        <v>10</v>
      </c>
      <c r="AF180" s="2" t="s">
        <v>8</v>
      </c>
      <c r="AG180" s="2" t="s">
        <v>27</v>
      </c>
    </row>
    <row r="181" spans="1:33" ht="14.25" customHeight="1">
      <c r="A181" s="2">
        <v>172</v>
      </c>
      <c r="B181" s="2" t="s">
        <v>78</v>
      </c>
      <c r="D181" s="2" t="s">
        <v>146</v>
      </c>
      <c r="E181" s="2" t="s">
        <v>23</v>
      </c>
      <c r="F181" s="4" t="s">
        <v>3</v>
      </c>
      <c r="G181" s="2">
        <f t="shared" si="11"/>
        <v>9</v>
      </c>
      <c r="H181" s="2" t="s">
        <v>623</v>
      </c>
      <c r="I181" s="2" t="s">
        <v>664</v>
      </c>
      <c r="J181" s="21" t="str">
        <f>IF(ISERROR(MATCH(H181,core_japan!M:M,0)),"",INDEX(core_japan!S:S,MATCH(H181,core_japan!M:M,0),1))</f>
        <v/>
      </c>
      <c r="K181" s="2" t="str">
        <f>IF(LEN(J181)&gt;1,INDEX('JP PINT 1.0'!G:G,MATCH(J181,'JP PINT 1.0'!C:C,0),1),"")</f>
        <v/>
      </c>
      <c r="T181" t="s">
        <v>1177</v>
      </c>
      <c r="X181" s="2" t="str">
        <f t="shared" si="12"/>
        <v>CI_ Universal_ Communication. Details</v>
      </c>
      <c r="Y181" s="3" t="str">
        <f t="shared" si="9"/>
        <v>ram:CIUniversalCommunicationType</v>
      </c>
      <c r="AA181" s="4" t="s">
        <v>4</v>
      </c>
      <c r="AB181" s="2" t="s">
        <v>27</v>
      </c>
      <c r="AC181" s="2" t="s">
        <v>9</v>
      </c>
      <c r="AD181" s="2" t="s">
        <v>27</v>
      </c>
      <c r="AE181" s="2" t="s">
        <v>10</v>
      </c>
      <c r="AF181" s="2" t="s">
        <v>8</v>
      </c>
      <c r="AG181" s="2" t="s">
        <v>27</v>
      </c>
    </row>
    <row r="182" spans="1:33" ht="14.25" customHeight="1">
      <c r="A182" s="2">
        <v>173</v>
      </c>
      <c r="B182" s="2" t="s">
        <v>78</v>
      </c>
      <c r="D182" s="2" t="s">
        <v>150</v>
      </c>
      <c r="E182" s="2" t="s">
        <v>12</v>
      </c>
      <c r="F182" s="4" t="s">
        <v>17</v>
      </c>
      <c r="G182" s="2">
        <f t="shared" si="11"/>
        <v>10</v>
      </c>
      <c r="H182" s="2" t="s">
        <v>1207</v>
      </c>
      <c r="I182" s="2" t="s">
        <v>1208</v>
      </c>
      <c r="J182" s="21">
        <f>IF(ISERROR(MATCH(H182,core_japan!M:M,0)),"",INDEX(core_japan!S:S,MATCH(H182,core_japan!M:M,0),1))</f>
        <v>0</v>
      </c>
      <c r="K182" s="2" t="str">
        <f>IF(LEN(J182)&gt;1,INDEX('JP PINT 1.0'!G:G,MATCH(J182,'JP PINT 1.0'!C:C,0),1),"")</f>
        <v/>
      </c>
      <c r="U182" t="s">
        <v>1182</v>
      </c>
      <c r="X182" s="2" t="str">
        <f t="shared" si="12"/>
        <v>CI_ Universal_ Communication. URI. Identifier</v>
      </c>
      <c r="Y182" s="3" t="str">
        <f t="shared" si="9"/>
        <v>ram:URIID</v>
      </c>
      <c r="Z182" s="3" t="str">
        <f>Z180&amp;"/"&amp;Y182</f>
        <v>rsm:CIIHSupplyChainTradeTransaction/ram:ApplicableCIIHSupplyChainTradeSettlement/ram:InvoiceeCITradeParty/ram:DefinedCITradeContact/ram:EmailURICIUniversalCommunication/ram:URIID</v>
      </c>
      <c r="AA182" s="4" t="s">
        <v>4</v>
      </c>
      <c r="AB182" s="2" t="s">
        <v>27</v>
      </c>
      <c r="AC182" s="2" t="s">
        <v>9</v>
      </c>
      <c r="AD182" s="2" t="s">
        <v>56</v>
      </c>
      <c r="AE182" s="2" t="s">
        <v>10</v>
      </c>
      <c r="AF182" s="2" t="s">
        <v>8</v>
      </c>
      <c r="AG182" s="2" t="s">
        <v>27</v>
      </c>
    </row>
    <row r="183" spans="1:33" ht="14.25" customHeight="1">
      <c r="A183" s="2">
        <v>174</v>
      </c>
      <c r="B183" s="2" t="s">
        <v>78</v>
      </c>
      <c r="D183" s="2" t="s">
        <v>151</v>
      </c>
      <c r="E183" s="2" t="s">
        <v>20</v>
      </c>
      <c r="F183" s="4" t="s">
        <v>17</v>
      </c>
      <c r="G183" s="2">
        <f t="shared" si="11"/>
        <v>6</v>
      </c>
      <c r="H183" s="2" t="s">
        <v>1209</v>
      </c>
      <c r="I183" s="2" t="s">
        <v>1210</v>
      </c>
      <c r="J183" s="21">
        <f>IF(ISERROR(MATCH(H183,core_japan!M:M,0)),"",INDEX(core_japan!S:S,MATCH(H183,core_japan!M:M,0),1))</f>
        <v>0</v>
      </c>
      <c r="K183" s="2" t="str">
        <f>IF(LEN(J183)&gt;1,INDEX('JP PINT 1.0'!G:G,MATCH(J183,'JP PINT 1.0'!C:C,0),1),"")</f>
        <v/>
      </c>
      <c r="Q183" t="s">
        <v>358</v>
      </c>
      <c r="X183" s="2" t="str">
        <f t="shared" si="12"/>
        <v>CI_ Trade_ Party. Postal. CI_ Trade_ Address</v>
      </c>
      <c r="Y183" s="3" t="str">
        <f t="shared" si="9"/>
        <v>ram:PostalCITradeAddress</v>
      </c>
      <c r="Z183" s="3" t="str">
        <f>Z$163&amp;"/"&amp;Y183</f>
        <v>rsm:CIIHSupplyChainTradeTransaction/ram:ApplicableCIIHSupplyChainTradeSettlement/ram:InvoiceeCITradeParty/ram:PostalCITradeAddress</v>
      </c>
      <c r="AA183" s="4" t="s">
        <v>4</v>
      </c>
      <c r="AB183" s="2" t="s">
        <v>27</v>
      </c>
      <c r="AC183" s="2" t="s">
        <v>9</v>
      </c>
      <c r="AD183" s="2" t="s">
        <v>27</v>
      </c>
      <c r="AE183" s="2" t="s">
        <v>10</v>
      </c>
      <c r="AF183" s="2" t="s">
        <v>8</v>
      </c>
      <c r="AG183" s="2" t="s">
        <v>27</v>
      </c>
    </row>
    <row r="184" spans="1:33" ht="14.25" customHeight="1">
      <c r="A184" s="2">
        <v>175</v>
      </c>
      <c r="B184" s="2" t="s">
        <v>78</v>
      </c>
      <c r="D184" s="2" t="s">
        <v>167</v>
      </c>
      <c r="E184" s="2" t="s">
        <v>23</v>
      </c>
      <c r="F184" s="4" t="s">
        <v>3</v>
      </c>
      <c r="G184" s="2">
        <f t="shared" si="11"/>
        <v>7</v>
      </c>
      <c r="H184" s="2" t="s">
        <v>1211</v>
      </c>
      <c r="I184" s="2" t="s">
        <v>1212</v>
      </c>
      <c r="J184" s="21" t="str">
        <f>IF(ISERROR(MATCH(H184,core_japan!M:M,0)),"",INDEX(core_japan!S:S,MATCH(H184,core_japan!M:M,0),1))</f>
        <v/>
      </c>
      <c r="K184" s="2" t="str">
        <f>IF(LEN(J184)&gt;1,INDEX('JP PINT 1.0'!G:G,MATCH(J184,'JP PINT 1.0'!C:C,0),1),"")</f>
        <v/>
      </c>
      <c r="R184" t="s">
        <v>359</v>
      </c>
      <c r="X184" s="2" t="str">
        <f t="shared" si="12"/>
        <v>CI_ Trade_ Address. Details</v>
      </c>
      <c r="Y184" s="3" t="str">
        <f t="shared" si="9"/>
        <v>ram:CITradeAddressType</v>
      </c>
      <c r="AA184" s="4" t="s">
        <v>4</v>
      </c>
      <c r="AB184" s="2" t="s">
        <v>27</v>
      </c>
      <c r="AC184" s="2" t="s">
        <v>9</v>
      </c>
      <c r="AD184" s="2" t="s">
        <v>27</v>
      </c>
      <c r="AE184" s="2" t="s">
        <v>10</v>
      </c>
      <c r="AF184" s="2" t="s">
        <v>8</v>
      </c>
      <c r="AG184" s="2" t="s">
        <v>27</v>
      </c>
    </row>
    <row r="185" spans="1:33" ht="14.25" customHeight="1">
      <c r="A185" s="2">
        <v>176</v>
      </c>
      <c r="B185" s="2" t="s">
        <v>78</v>
      </c>
      <c r="D185" s="2" t="s">
        <v>152</v>
      </c>
      <c r="E185" s="2" t="s">
        <v>12</v>
      </c>
      <c r="F185" s="4" t="s">
        <v>17</v>
      </c>
      <c r="G185" s="2">
        <f t="shared" si="11"/>
        <v>8</v>
      </c>
      <c r="H185" s="2" t="s">
        <v>1213</v>
      </c>
      <c r="I185" s="2" t="s">
        <v>1214</v>
      </c>
      <c r="J185" s="21">
        <f>IF(ISERROR(MATCH(H185,core_japan!M:M,0)),"",INDEX(core_japan!S:S,MATCH(H185,core_japan!M:M,0),1))</f>
        <v>0</v>
      </c>
      <c r="K185" s="2" t="str">
        <f>IF(LEN(J185)&gt;1,INDEX('JP PINT 1.0'!G:G,MATCH(J185,'JP PINT 1.0'!C:C,0),1),"")</f>
        <v/>
      </c>
      <c r="S185" t="s">
        <v>361</v>
      </c>
      <c r="X185" s="2" t="str">
        <f t="shared" si="12"/>
        <v>CI_ Trade_ Address. Postcode. Code</v>
      </c>
      <c r="Y185" s="3" t="str">
        <f t="shared" si="9"/>
        <v>ram:PostcodeCode</v>
      </c>
      <c r="Z185" s="3" t="str">
        <f>Z183&amp;"/"&amp;Y185</f>
        <v>rsm:CIIHSupplyChainTradeTransaction/ram:ApplicableCIIHSupplyChainTradeSettlement/ram:InvoiceeCITradeParty/ram:PostalCITradeAddress/ram:PostcodeCode</v>
      </c>
      <c r="AA185" s="4" t="s">
        <v>4</v>
      </c>
      <c r="AB185" s="2" t="s">
        <v>27</v>
      </c>
      <c r="AC185" s="2" t="s">
        <v>9</v>
      </c>
      <c r="AD185" s="2" t="s">
        <v>56</v>
      </c>
      <c r="AE185" s="2" t="s">
        <v>10</v>
      </c>
      <c r="AF185" s="2" t="s">
        <v>8</v>
      </c>
      <c r="AG185" s="2" t="s">
        <v>27</v>
      </c>
    </row>
    <row r="186" spans="1:33" ht="14.25" customHeight="1">
      <c r="A186" s="2">
        <v>177</v>
      </c>
      <c r="B186" s="2" t="s">
        <v>78</v>
      </c>
      <c r="D186" s="2" t="s">
        <v>153</v>
      </c>
      <c r="E186" s="2" t="s">
        <v>12</v>
      </c>
      <c r="F186" s="4" t="s">
        <v>17</v>
      </c>
      <c r="G186" s="2">
        <f t="shared" si="11"/>
        <v>8</v>
      </c>
      <c r="H186" s="2" t="s">
        <v>1215</v>
      </c>
      <c r="I186" s="2" t="s">
        <v>1216</v>
      </c>
      <c r="J186" s="21">
        <f>IF(ISERROR(MATCH(H186,core_japan!M:M,0)),"",INDEX(core_japan!S:S,MATCH(H186,core_japan!M:M,0),1))</f>
        <v>0</v>
      </c>
      <c r="K186" s="2" t="str">
        <f>IF(LEN(J186)&gt;1,INDEX('JP PINT 1.0'!G:G,MATCH(J186,'JP PINT 1.0'!C:C,0),1),"")</f>
        <v/>
      </c>
      <c r="S186" t="s">
        <v>362</v>
      </c>
      <c r="X186" s="2" t="str">
        <f t="shared" si="12"/>
        <v>CI_ Trade_ Address. Line One. Text</v>
      </c>
      <c r="Y186" s="3" t="str">
        <f t="shared" si="9"/>
        <v>ram:LineOne</v>
      </c>
      <c r="Z186" s="3" t="str">
        <f>Z$183&amp;"/"&amp;Y186</f>
        <v>rsm:CIIHSupplyChainTradeTransaction/ram:ApplicableCIIHSupplyChainTradeSettlement/ram:InvoiceeCITradeParty/ram:PostalCITradeAddress/ram:LineOne</v>
      </c>
      <c r="AA186" s="4" t="s">
        <v>4</v>
      </c>
      <c r="AB186" s="2" t="s">
        <v>41</v>
      </c>
      <c r="AC186" s="2" t="s">
        <v>42</v>
      </c>
      <c r="AD186" s="2" t="s">
        <v>56</v>
      </c>
      <c r="AE186" s="2" t="s">
        <v>10</v>
      </c>
      <c r="AF186" s="2" t="s">
        <v>8</v>
      </c>
      <c r="AG186" s="2" t="s">
        <v>27</v>
      </c>
    </row>
    <row r="187" spans="1:33" ht="14.25" customHeight="1">
      <c r="A187" s="2">
        <v>178</v>
      </c>
      <c r="B187" s="2" t="s">
        <v>78</v>
      </c>
      <c r="D187" s="2" t="s">
        <v>154</v>
      </c>
      <c r="E187" s="2" t="s">
        <v>12</v>
      </c>
      <c r="F187" s="4" t="s">
        <v>17</v>
      </c>
      <c r="G187" s="2">
        <f t="shared" si="11"/>
        <v>8</v>
      </c>
      <c r="H187" s="2" t="s">
        <v>1217</v>
      </c>
      <c r="I187" s="2" t="s">
        <v>1218</v>
      </c>
      <c r="J187" s="21">
        <f>IF(ISERROR(MATCH(H187,core_japan!M:M,0)),"",INDEX(core_japan!S:S,MATCH(H187,core_japan!M:M,0),1))</f>
        <v>0</v>
      </c>
      <c r="K187" s="2" t="str">
        <f>IF(LEN(J187)&gt;1,INDEX('JP PINT 1.0'!G:G,MATCH(J187,'JP PINT 1.0'!C:C,0),1),"")</f>
        <v/>
      </c>
      <c r="S187" t="s">
        <v>155</v>
      </c>
      <c r="X187" s="2" t="str">
        <f t="shared" si="12"/>
        <v>CI_ Trade_ Address. Line Two. Text</v>
      </c>
      <c r="Y187" s="3" t="str">
        <f t="shared" si="9"/>
        <v>ram:LineTwo</v>
      </c>
      <c r="Z187" s="3" t="str">
        <f>Z$183&amp;"/"&amp;Y187</f>
        <v>rsm:CIIHSupplyChainTradeTransaction/ram:ApplicableCIIHSupplyChainTradeSettlement/ram:InvoiceeCITradeParty/ram:PostalCITradeAddress/ram:LineTwo</v>
      </c>
      <c r="AA187" s="4" t="s">
        <v>4</v>
      </c>
      <c r="AB187" s="2" t="s">
        <v>41</v>
      </c>
      <c r="AC187" s="2" t="s">
        <v>42</v>
      </c>
      <c r="AD187" s="2" t="s">
        <v>56</v>
      </c>
      <c r="AE187" s="2" t="s">
        <v>10</v>
      </c>
      <c r="AF187" s="2" t="s">
        <v>8</v>
      </c>
      <c r="AG187" s="2" t="s">
        <v>27</v>
      </c>
    </row>
    <row r="188" spans="1:33" ht="14.25" customHeight="1">
      <c r="A188" s="2">
        <v>179</v>
      </c>
      <c r="B188" s="2" t="s">
        <v>78</v>
      </c>
      <c r="D188" s="2" t="s">
        <v>156</v>
      </c>
      <c r="E188" s="2" t="s">
        <v>12</v>
      </c>
      <c r="F188" s="4" t="s">
        <v>17</v>
      </c>
      <c r="G188" s="2">
        <f t="shared" si="11"/>
        <v>8</v>
      </c>
      <c r="H188" s="2" t="s">
        <v>1219</v>
      </c>
      <c r="I188" s="2" t="s">
        <v>1220</v>
      </c>
      <c r="J188" s="21">
        <f>IF(ISERROR(MATCH(H188,core_japan!M:M,0)),"",INDEX(core_japan!S:S,MATCH(H188,core_japan!M:M,0),1))</f>
        <v>0</v>
      </c>
      <c r="K188" s="2" t="str">
        <f>IF(LEN(J188)&gt;1,INDEX('JP PINT 1.0'!G:G,MATCH(J188,'JP PINT 1.0'!C:C,0),1),"")</f>
        <v/>
      </c>
      <c r="S188" t="s">
        <v>157</v>
      </c>
      <c r="X188" s="2" t="str">
        <f t="shared" si="12"/>
        <v>CI_ Trade_ Address. Line Three. Text</v>
      </c>
      <c r="Y188" s="3" t="str">
        <f t="shared" si="9"/>
        <v>ram:LineThree</v>
      </c>
      <c r="Z188" s="3" t="str">
        <f>Z$183&amp;"/"&amp;Y188</f>
        <v>rsm:CIIHSupplyChainTradeTransaction/ram:ApplicableCIIHSupplyChainTradeSettlement/ram:InvoiceeCITradeParty/ram:PostalCITradeAddress/ram:LineThree</v>
      </c>
      <c r="AA188" s="4" t="s">
        <v>4</v>
      </c>
      <c r="AB188" s="2" t="s">
        <v>41</v>
      </c>
      <c r="AC188" s="2" t="s">
        <v>42</v>
      </c>
      <c r="AD188" s="2" t="s">
        <v>56</v>
      </c>
      <c r="AE188" s="2" t="s">
        <v>10</v>
      </c>
      <c r="AF188" s="2" t="s">
        <v>8</v>
      </c>
      <c r="AG188" s="2" t="s">
        <v>27</v>
      </c>
    </row>
    <row r="189" spans="1:33" ht="14.25" customHeight="1">
      <c r="A189" s="2">
        <v>180</v>
      </c>
      <c r="B189" s="2" t="s">
        <v>78</v>
      </c>
      <c r="D189" s="2" t="s">
        <v>158</v>
      </c>
      <c r="E189" s="2" t="s">
        <v>12</v>
      </c>
      <c r="F189" s="4" t="s">
        <v>22</v>
      </c>
      <c r="G189" s="2">
        <f t="shared" si="11"/>
        <v>8</v>
      </c>
      <c r="H189" s="2" t="s">
        <v>1221</v>
      </c>
      <c r="I189" s="2" t="s">
        <v>1222</v>
      </c>
      <c r="J189" s="21">
        <f>IF(ISERROR(MATCH(H189,core_japan!M:M,0)),"",INDEX(core_japan!S:S,MATCH(H189,core_japan!M:M,0),1))</f>
        <v>0</v>
      </c>
      <c r="K189" s="2" t="str">
        <f>IF(LEN(J189)&gt;1,INDEX('JP PINT 1.0'!G:G,MATCH(J189,'JP PINT 1.0'!C:C,0),1),"")</f>
        <v/>
      </c>
      <c r="S189" t="s">
        <v>159</v>
      </c>
      <c r="X189" s="2" t="str">
        <f t="shared" si="12"/>
        <v>CI_ Trade_ Address. Country. Identifier</v>
      </c>
      <c r="Y189" s="3" t="str">
        <f t="shared" si="9"/>
        <v>ram:CountryID</v>
      </c>
      <c r="Z189" s="3" t="str">
        <f>Z$183&amp;"/"&amp;Y189</f>
        <v>rsm:CIIHSupplyChainTradeTransaction/ram:ApplicableCIIHSupplyChainTradeSettlement/ram:InvoiceeCITradeParty/ram:PostalCITradeAddress/ram:CountryID</v>
      </c>
      <c r="AA189" s="4" t="s">
        <v>4</v>
      </c>
      <c r="AB189" s="2" t="s">
        <v>168</v>
      </c>
      <c r="AC189" s="2" t="s">
        <v>42</v>
      </c>
      <c r="AD189" s="2" t="s">
        <v>56</v>
      </c>
      <c r="AE189" s="2" t="s">
        <v>10</v>
      </c>
      <c r="AF189" s="2" t="s">
        <v>8</v>
      </c>
      <c r="AG189" s="2" t="s">
        <v>27</v>
      </c>
    </row>
    <row r="190" spans="1:33" ht="14.25" customHeight="1">
      <c r="A190" s="2">
        <v>181</v>
      </c>
      <c r="B190" s="2" t="s">
        <v>78</v>
      </c>
      <c r="D190" s="2" t="s">
        <v>193</v>
      </c>
      <c r="E190" s="2" t="s">
        <v>20</v>
      </c>
      <c r="F190" s="4" t="s">
        <v>17</v>
      </c>
      <c r="G190" s="2">
        <f t="shared" si="11"/>
        <v>4</v>
      </c>
      <c r="H190" s="2" t="s">
        <v>1223</v>
      </c>
      <c r="I190" s="2" t="s">
        <v>1224</v>
      </c>
      <c r="J190" s="21">
        <f>IF(ISERROR(MATCH(H190,core_japan!M:M,0)),"",INDEX(core_japan!S:S,MATCH(H190,core_japan!M:M,0),1))</f>
        <v>0</v>
      </c>
      <c r="K190" s="2" t="str">
        <f>IF(LEN(J190)&gt;1,INDEX('JP PINT 1.0'!G:G,MATCH(J190,'JP PINT 1.0'!C:C,0),1),"")</f>
        <v/>
      </c>
      <c r="O190" t="s">
        <v>194</v>
      </c>
      <c r="X190" s="3" t="str">
        <f t="shared" si="12"/>
        <v>CIIH_ Supply Chain_ Trade Settlement. Payee. CI_ Trade_ Party</v>
      </c>
      <c r="Y190" s="3" t="str">
        <f t="shared" si="9"/>
        <v>ram:PayeeCITradeParty</v>
      </c>
      <c r="Z190" s="3" t="str">
        <f>Z$130&amp;"/"&amp;Y190</f>
        <v>rsm:CIIHSupplyChainTradeTransaction/ram:ApplicableCIIHSupplyChainTradeSettlement/ram:PayeeCITradeParty</v>
      </c>
      <c r="AA190" s="4" t="s">
        <v>4</v>
      </c>
      <c r="AB190" s="2" t="s">
        <v>27</v>
      </c>
      <c r="AC190" s="2" t="s">
        <v>9</v>
      </c>
      <c r="AD190" s="2" t="s">
        <v>27</v>
      </c>
      <c r="AE190" s="2" t="s">
        <v>10</v>
      </c>
      <c r="AF190" s="2" t="s">
        <v>8</v>
      </c>
      <c r="AG190" s="2" t="s">
        <v>27</v>
      </c>
    </row>
    <row r="191" spans="1:33" ht="14.25" customHeight="1">
      <c r="A191" s="2">
        <v>182</v>
      </c>
      <c r="B191" s="2" t="s">
        <v>78</v>
      </c>
      <c r="D191" s="2" t="s">
        <v>120</v>
      </c>
      <c r="E191" s="2" t="s">
        <v>23</v>
      </c>
      <c r="F191" s="4" t="s">
        <v>3</v>
      </c>
      <c r="G191" s="2">
        <f t="shared" si="11"/>
        <v>5</v>
      </c>
      <c r="H191" s="2" t="s">
        <v>1225</v>
      </c>
      <c r="I191" s="2" t="s">
        <v>1226</v>
      </c>
      <c r="J191" s="21" t="str">
        <f>IF(ISERROR(MATCH(H191,core_japan!M:M,0)),"",INDEX(core_japan!S:S,MATCH(H191,core_japan!M:M,0),1))</f>
        <v/>
      </c>
      <c r="K191" s="2" t="str">
        <f>IF(LEN(J191)&gt;1,INDEX('JP PINT 1.0'!G:G,MATCH(J191,'JP PINT 1.0'!C:C,0),1),"")</f>
        <v/>
      </c>
      <c r="P191" t="s">
        <v>121</v>
      </c>
      <c r="X191" s="2" t="str">
        <f t="shared" si="12"/>
        <v>CI_ Trade_ Party. Details</v>
      </c>
      <c r="Y191" s="3" t="str">
        <f t="shared" si="9"/>
        <v>ram:CITradePartyType</v>
      </c>
      <c r="AA191" s="4" t="s">
        <v>4</v>
      </c>
      <c r="AB191" s="2" t="s">
        <v>27</v>
      </c>
      <c r="AC191" s="2" t="s">
        <v>9</v>
      </c>
      <c r="AD191" s="2" t="s">
        <v>27</v>
      </c>
      <c r="AE191" s="2" t="s">
        <v>10</v>
      </c>
      <c r="AF191" s="2" t="s">
        <v>8</v>
      </c>
      <c r="AG191" s="2" t="s">
        <v>27</v>
      </c>
    </row>
    <row r="192" spans="1:33" ht="14.25" customHeight="1">
      <c r="A192" s="2">
        <v>183</v>
      </c>
      <c r="B192" s="2" t="s">
        <v>78</v>
      </c>
      <c r="D192" s="2" t="s">
        <v>123</v>
      </c>
      <c r="E192" s="2" t="s">
        <v>12</v>
      </c>
      <c r="F192" s="4" t="s">
        <v>17</v>
      </c>
      <c r="G192" s="2">
        <f t="shared" si="11"/>
        <v>6</v>
      </c>
      <c r="H192" s="2" t="s">
        <v>1227</v>
      </c>
      <c r="I192" s="2" t="s">
        <v>1228</v>
      </c>
      <c r="J192" s="21" t="str">
        <f>IF(ISERROR(MATCH(H192,core_japan!M:M,0)),"",INDEX(core_japan!S:S,MATCH(H192,core_japan!M:M,0),1))</f>
        <v/>
      </c>
      <c r="K192" s="2" t="str">
        <f>IF(LEN(J192)&gt;1,INDEX('JP PINT 1.0'!G:G,MATCH(J192,'JP PINT 1.0'!C:C,0),1),"")</f>
        <v/>
      </c>
      <c r="Q192" t="s">
        <v>124</v>
      </c>
      <c r="X192" s="2" t="str">
        <f t="shared" si="12"/>
        <v>CI_ Trade_ Party. Identification. Identifier</v>
      </c>
      <c r="Y192" s="3" t="str">
        <f t="shared" si="9"/>
        <v>ram:ID</v>
      </c>
      <c r="Z192" s="3" t="str">
        <f>Z$190&amp;"/"&amp;Y192</f>
        <v>rsm:CIIHSupplyChainTradeTransaction/ram:ApplicableCIIHSupplyChainTradeSettlement/ram:PayeeCITradeParty/ram:ID</v>
      </c>
      <c r="AA192" s="4" t="s">
        <v>4</v>
      </c>
      <c r="AB192" s="2" t="s">
        <v>27</v>
      </c>
      <c r="AC192" s="2" t="s">
        <v>9</v>
      </c>
      <c r="AD192" s="2" t="s">
        <v>56</v>
      </c>
      <c r="AE192" s="2" t="s">
        <v>10</v>
      </c>
      <c r="AF192" s="2" t="s">
        <v>8</v>
      </c>
      <c r="AG192" s="2" t="s">
        <v>27</v>
      </c>
    </row>
    <row r="193" spans="1:33" ht="14.25" customHeight="1">
      <c r="A193" s="2">
        <v>184</v>
      </c>
      <c r="B193" s="2" t="s">
        <v>78</v>
      </c>
      <c r="D193" s="2" t="s">
        <v>126</v>
      </c>
      <c r="E193" s="2" t="s">
        <v>12</v>
      </c>
      <c r="F193" s="4" t="s">
        <v>17</v>
      </c>
      <c r="G193" s="2">
        <f t="shared" si="11"/>
        <v>6</v>
      </c>
      <c r="H193" s="2" t="s">
        <v>1229</v>
      </c>
      <c r="I193" s="2" t="s">
        <v>1230</v>
      </c>
      <c r="J193" s="21" t="str">
        <f>IF(ISERROR(MATCH(H193,core_japan!M:M,0)),"",INDEX(core_japan!S:S,MATCH(H193,core_japan!M:M,0),1))</f>
        <v/>
      </c>
      <c r="K193" s="2" t="str">
        <f>IF(LEN(J193)&gt;1,INDEX('JP PINT 1.0'!G:G,MATCH(J193,'JP PINT 1.0'!C:C,0),1),"")</f>
        <v/>
      </c>
      <c r="Q193" t="s">
        <v>127</v>
      </c>
      <c r="X193" s="2" t="str">
        <f t="shared" si="12"/>
        <v>CI_ Trade_ Party. Global_ Identification. Identifier</v>
      </c>
      <c r="Y193" s="3" t="str">
        <f t="shared" si="9"/>
        <v>ram:GlobalID</v>
      </c>
      <c r="Z193" s="3" t="str">
        <f>Z$190&amp;"/"&amp;Y193</f>
        <v>rsm:CIIHSupplyChainTradeTransaction/ram:ApplicableCIIHSupplyChainTradeSettlement/ram:PayeeCITradeParty/ram:GlobalID</v>
      </c>
      <c r="AA193" s="4" t="s">
        <v>4</v>
      </c>
      <c r="AB193" s="2" t="s">
        <v>0</v>
      </c>
      <c r="AC193" s="2" t="s">
        <v>128</v>
      </c>
      <c r="AD193" s="2" t="s">
        <v>56</v>
      </c>
      <c r="AE193" s="2" t="s">
        <v>10</v>
      </c>
      <c r="AF193" s="2" t="s">
        <v>8</v>
      </c>
      <c r="AG193" s="2" t="s">
        <v>27</v>
      </c>
    </row>
    <row r="194" spans="1:33" ht="14.25" customHeight="1">
      <c r="A194" s="2">
        <v>185</v>
      </c>
      <c r="B194" s="2" t="s">
        <v>78</v>
      </c>
      <c r="D194" s="2" t="s">
        <v>129</v>
      </c>
      <c r="E194" s="2" t="s">
        <v>12</v>
      </c>
      <c r="F194" s="4" t="s">
        <v>17</v>
      </c>
      <c r="G194" s="2">
        <f t="shared" si="11"/>
        <v>6</v>
      </c>
      <c r="H194" s="2" t="s">
        <v>1231</v>
      </c>
      <c r="I194" s="2" t="s">
        <v>1232</v>
      </c>
      <c r="J194" s="21">
        <f>IF(ISERROR(MATCH(H194,core_japan!M:M,0)),"",INDEX(core_japan!S:S,MATCH(H194,core_japan!M:M,0),1))</f>
        <v>0</v>
      </c>
      <c r="K194" s="2" t="str">
        <f>IF(LEN(J194)&gt;1,INDEX('JP PINT 1.0'!G:G,MATCH(J194,'JP PINT 1.0'!C:C,0),1),"")</f>
        <v/>
      </c>
      <c r="Q194" t="s">
        <v>164</v>
      </c>
      <c r="X194" s="2" t="str">
        <f t="shared" si="12"/>
        <v>CI_ Trade_ Party. Name. Text</v>
      </c>
      <c r="Y194" s="3" t="str">
        <f t="shared" si="9"/>
        <v>ram:Name</v>
      </c>
      <c r="Z194" s="3" t="str">
        <f>Z$190&amp;"/"&amp;Y194</f>
        <v>rsm:CIIHSupplyChainTradeTransaction/ram:ApplicableCIIHSupplyChainTradeSettlement/ram:PayeeCITradeParty/ram:Name</v>
      </c>
      <c r="AA194" s="4" t="s">
        <v>4</v>
      </c>
      <c r="AB194" s="2" t="s">
        <v>41</v>
      </c>
      <c r="AC194" s="2" t="s">
        <v>42</v>
      </c>
      <c r="AD194" s="2" t="s">
        <v>56</v>
      </c>
      <c r="AE194" s="2" t="s">
        <v>10</v>
      </c>
      <c r="AF194" s="2" t="s">
        <v>8</v>
      </c>
      <c r="AG194" s="2" t="s">
        <v>8</v>
      </c>
    </row>
    <row r="195" spans="1:33" ht="14.25" customHeight="1">
      <c r="A195" s="2">
        <v>186</v>
      </c>
      <c r="B195" s="2" t="s">
        <v>78</v>
      </c>
      <c r="D195" s="2" t="s">
        <v>131</v>
      </c>
      <c r="E195" s="2" t="s">
        <v>20</v>
      </c>
      <c r="F195" s="4" t="s">
        <v>17</v>
      </c>
      <c r="G195" s="2">
        <f t="shared" si="11"/>
        <v>6</v>
      </c>
      <c r="H195" s="2" t="s">
        <v>195</v>
      </c>
      <c r="I195" s="2" t="s">
        <v>196</v>
      </c>
      <c r="J195" s="21">
        <f>IF(ISERROR(MATCH(H195,core_japan!M:M,0)),"",INDEX(core_japan!S:S,MATCH(H195,core_japan!M:M,0),1))</f>
        <v>0</v>
      </c>
      <c r="K195" s="2" t="str">
        <f>IF(LEN(J195)&gt;1,INDEX('JP PINT 1.0'!G:G,MATCH(J195,'JP PINT 1.0'!C:C,0),1),"")</f>
        <v/>
      </c>
      <c r="Q195" t="s">
        <v>132</v>
      </c>
      <c r="X195" s="2" t="str">
        <f t="shared" si="12"/>
        <v>CI_ Trade_ Party. Defined. CI_ Trade_ Contact</v>
      </c>
      <c r="Y195" s="3" t="str">
        <f t="shared" ref="Y195:Y258" si="13">IF(OR("ASMA"=E195,"MA"=E195),"rsm:","ram:")&amp;
IF("ABIE"=E195,
  SUBSTITUTE(
    SUBSTITUTE(
      SUBSTITUTE(X195,". Details","Type"),
      "_",""
    ),
    " ",""
  ),
  IF("ASMA"=E195,
  SUBSTITUTE(
    SUBSTITUTE(
      SUBSTITUTE(X195,". Details",""),
      "_",""
    ),
    " ",""
  ),
  SUBSTITUTE(
    SUBSTITUTE(
      SUBSTITUTE(
        SUBSTITUTE(
          SUBSTITUTE(
            SUBSTITUTE(
              MID(X195,FIND(".",X195)+2,LEN(X195)-FIND(".",X195)-1),
              "_",""
            ),
            "Identification",""
          ),
          "Text",""
        ),
        ".",""
      ),
      " ",""
    ),
    "Identifier","ID"
  )
))</f>
        <v>ram:DefinedCITradeContact</v>
      </c>
      <c r="Z195" s="3" t="str">
        <f>Z$190&amp;"/"&amp;Y195</f>
        <v>rsm:CIIHSupplyChainTradeTransaction/ram:ApplicableCIIHSupplyChainTradeSettlement/ram:PayeeCITradeParty/ram:DefinedCITradeContact</v>
      </c>
      <c r="AA195" s="4" t="s">
        <v>4</v>
      </c>
      <c r="AB195" s="2" t="s">
        <v>27</v>
      </c>
      <c r="AC195" s="2" t="s">
        <v>10</v>
      </c>
      <c r="AD195" s="2" t="s">
        <v>27</v>
      </c>
      <c r="AE195" s="2" t="s">
        <v>10</v>
      </c>
      <c r="AF195" s="2" t="s">
        <v>8</v>
      </c>
      <c r="AG195" s="2" t="s">
        <v>27</v>
      </c>
    </row>
    <row r="196" spans="1:33" ht="14.25" customHeight="1">
      <c r="A196" s="2">
        <v>187</v>
      </c>
      <c r="B196" s="2" t="s">
        <v>78</v>
      </c>
      <c r="D196" s="2" t="s">
        <v>134</v>
      </c>
      <c r="E196" s="2" t="s">
        <v>23</v>
      </c>
      <c r="F196" s="4" t="s">
        <v>3</v>
      </c>
      <c r="G196" s="2">
        <f t="shared" si="11"/>
        <v>7</v>
      </c>
      <c r="H196" s="2" t="s">
        <v>1233</v>
      </c>
      <c r="I196" s="2" t="s">
        <v>600</v>
      </c>
      <c r="J196" s="21" t="str">
        <f>IF(ISERROR(MATCH(H196,core_japan!M:M,0)),"",INDEX(core_japan!S:S,MATCH(H196,core_japan!M:M,0),1))</f>
        <v/>
      </c>
      <c r="K196" s="2" t="str">
        <f>IF(LEN(J196)&gt;1,INDEX('JP PINT 1.0'!G:G,MATCH(J196,'JP PINT 1.0'!C:C,0),1),"")</f>
        <v/>
      </c>
      <c r="R196" t="s">
        <v>135</v>
      </c>
      <c r="X196" s="2" t="str">
        <f t="shared" si="12"/>
        <v>CI_ Trade_ Contact. Details</v>
      </c>
      <c r="Y196" s="3" t="str">
        <f t="shared" si="13"/>
        <v>ram:CITradeContactType</v>
      </c>
      <c r="AA196" s="4" t="s">
        <v>4</v>
      </c>
      <c r="AB196" s="2" t="s">
        <v>27</v>
      </c>
      <c r="AC196" s="2" t="s">
        <v>10</v>
      </c>
      <c r="AD196" s="2" t="s">
        <v>27</v>
      </c>
      <c r="AE196" s="2" t="s">
        <v>10</v>
      </c>
      <c r="AF196" s="2" t="s">
        <v>8</v>
      </c>
      <c r="AG196" s="2" t="s">
        <v>27</v>
      </c>
    </row>
    <row r="197" spans="1:33" ht="14.25" customHeight="1">
      <c r="A197" s="2">
        <v>188</v>
      </c>
      <c r="B197" s="2" t="s">
        <v>78</v>
      </c>
      <c r="D197" s="2" t="s">
        <v>136</v>
      </c>
      <c r="E197" s="2" t="s">
        <v>12</v>
      </c>
      <c r="F197" s="4" t="s">
        <v>17</v>
      </c>
      <c r="G197" s="2">
        <f t="shared" si="11"/>
        <v>8</v>
      </c>
      <c r="H197" s="2" t="s">
        <v>1234</v>
      </c>
      <c r="I197" s="2" t="s">
        <v>1235</v>
      </c>
      <c r="J197" s="21" t="str">
        <f>IF(ISERROR(MATCH(H197,core_japan!M:M,0)),"",INDEX(core_japan!S:S,MATCH(H197,core_japan!M:M,0),1))</f>
        <v/>
      </c>
      <c r="K197" s="2" t="str">
        <f>IF(LEN(J197)&gt;1,INDEX('JP PINT 1.0'!G:G,MATCH(J197,'JP PINT 1.0'!C:C,0),1),"")</f>
        <v/>
      </c>
      <c r="S197" t="s">
        <v>137</v>
      </c>
      <c r="X197" s="2" t="str">
        <f t="shared" si="12"/>
        <v>CI_ Trade_ Contact. Identification. Identifier</v>
      </c>
      <c r="Y197" s="3" t="str">
        <f t="shared" si="13"/>
        <v>ram:ID</v>
      </c>
      <c r="Z197" s="3" t="str">
        <f>Z195&amp;"/"&amp;Y197</f>
        <v>rsm:CIIHSupplyChainTradeTransaction/ram:ApplicableCIIHSupplyChainTradeSettlement/ram:PayeeCITradeParty/ram:DefinedCITradeContact/ram:ID</v>
      </c>
      <c r="AA197" s="4" t="s">
        <v>4</v>
      </c>
      <c r="AB197" s="2" t="s">
        <v>27</v>
      </c>
      <c r="AC197" s="2" t="s">
        <v>10</v>
      </c>
      <c r="AD197" s="2" t="s">
        <v>56</v>
      </c>
      <c r="AE197" s="2" t="s">
        <v>10</v>
      </c>
      <c r="AF197" s="2" t="s">
        <v>8</v>
      </c>
      <c r="AG197" s="2" t="s">
        <v>27</v>
      </c>
    </row>
    <row r="198" spans="1:33" ht="14.25" customHeight="1">
      <c r="A198" s="2">
        <v>189</v>
      </c>
      <c r="B198" s="2" t="s">
        <v>78</v>
      </c>
      <c r="D198" s="2" t="s">
        <v>138</v>
      </c>
      <c r="E198" s="2" t="s">
        <v>12</v>
      </c>
      <c r="F198" s="4" t="s">
        <v>17</v>
      </c>
      <c r="G198" s="2">
        <f t="shared" si="11"/>
        <v>8</v>
      </c>
      <c r="H198" s="2" t="s">
        <v>1236</v>
      </c>
      <c r="I198" s="2" t="s">
        <v>1237</v>
      </c>
      <c r="J198" s="21">
        <f>IF(ISERROR(MATCH(H198,core_japan!M:M,0)),"",INDEX(core_japan!S:S,MATCH(H198,core_japan!M:M,0),1))</f>
        <v>0</v>
      </c>
      <c r="K198" s="2" t="str">
        <f>IF(LEN(J198)&gt;1,INDEX('JP PINT 1.0'!G:G,MATCH(J198,'JP PINT 1.0'!C:C,0),1),"")</f>
        <v/>
      </c>
      <c r="S198" t="s">
        <v>139</v>
      </c>
      <c r="X198" s="2" t="str">
        <f t="shared" si="12"/>
        <v>CI_ Trade_ Contact. Person Name. Text</v>
      </c>
      <c r="Y198" s="3" t="str">
        <f t="shared" si="13"/>
        <v>ram:PersonName</v>
      </c>
      <c r="Z198" s="3" t="str">
        <f>Z$195&amp;"/"&amp;Y198</f>
        <v>rsm:CIIHSupplyChainTradeTransaction/ram:ApplicableCIIHSupplyChainTradeSettlement/ram:PayeeCITradeParty/ram:DefinedCITradeContact/ram:PersonName</v>
      </c>
      <c r="AA198" s="4" t="s">
        <v>4</v>
      </c>
      <c r="AB198" s="2" t="s">
        <v>41</v>
      </c>
      <c r="AC198" s="2" t="s">
        <v>42</v>
      </c>
      <c r="AD198" s="2" t="s">
        <v>56</v>
      </c>
      <c r="AE198" s="2" t="s">
        <v>10</v>
      </c>
      <c r="AF198" s="2" t="s">
        <v>8</v>
      </c>
      <c r="AG198" s="2" t="s">
        <v>27</v>
      </c>
    </row>
    <row r="199" spans="1:33" ht="14.25" customHeight="1">
      <c r="A199" s="2">
        <v>190</v>
      </c>
      <c r="B199" s="2" t="s">
        <v>78</v>
      </c>
      <c r="D199" s="2" t="s">
        <v>141</v>
      </c>
      <c r="E199" s="2" t="s">
        <v>12</v>
      </c>
      <c r="F199" s="4" t="s">
        <v>17</v>
      </c>
      <c r="G199" s="2">
        <f t="shared" si="11"/>
        <v>8</v>
      </c>
      <c r="H199" s="2" t="s">
        <v>1238</v>
      </c>
      <c r="I199" s="2" t="s">
        <v>1239</v>
      </c>
      <c r="J199" s="21">
        <f>IF(ISERROR(MATCH(H199,core_japan!M:M,0)),"",INDEX(core_japan!S:S,MATCH(H199,core_japan!M:M,0),1))</f>
        <v>0</v>
      </c>
      <c r="K199" s="2" t="str">
        <f>IF(LEN(J199)&gt;1,INDEX('JP PINT 1.0'!G:G,MATCH(J199,'JP PINT 1.0'!C:C,0),1),"")</f>
        <v/>
      </c>
      <c r="S199" t="s">
        <v>142</v>
      </c>
      <c r="X199" s="2" t="str">
        <f t="shared" si="12"/>
        <v>CI_ Trade_ Contact. Department Name. Text</v>
      </c>
      <c r="Y199" s="3" t="str">
        <f t="shared" si="13"/>
        <v>ram:DepartmentName</v>
      </c>
      <c r="Z199" s="3" t="str">
        <f>Z$195&amp;"/"&amp;Y199</f>
        <v>rsm:CIIHSupplyChainTradeTransaction/ram:ApplicableCIIHSupplyChainTradeSettlement/ram:PayeeCITradeParty/ram:DefinedCITradeContact/ram:DepartmentName</v>
      </c>
      <c r="AA199" s="4" t="s">
        <v>4</v>
      </c>
      <c r="AB199" s="2" t="s">
        <v>41</v>
      </c>
      <c r="AC199" s="2" t="s">
        <v>42</v>
      </c>
      <c r="AD199" s="2" t="s">
        <v>56</v>
      </c>
      <c r="AE199" s="2" t="s">
        <v>10</v>
      </c>
      <c r="AF199" s="2" t="s">
        <v>8</v>
      </c>
      <c r="AG199" s="2" t="s">
        <v>27</v>
      </c>
    </row>
    <row r="200" spans="1:33" ht="14.25" customHeight="1">
      <c r="A200" s="2">
        <v>191</v>
      </c>
      <c r="B200" s="2" t="s">
        <v>78</v>
      </c>
      <c r="D200" s="2" t="s">
        <v>143</v>
      </c>
      <c r="E200" s="2" t="s">
        <v>12</v>
      </c>
      <c r="F200" s="4" t="s">
        <v>17</v>
      </c>
      <c r="G200" s="2">
        <f t="shared" si="11"/>
        <v>8</v>
      </c>
      <c r="H200" s="2" t="s">
        <v>1240</v>
      </c>
      <c r="I200" s="2" t="s">
        <v>1241</v>
      </c>
      <c r="J200" s="21" t="str">
        <f>IF(ISERROR(MATCH(H200,core_japan!M:M,0)),"",INDEX(core_japan!S:S,MATCH(H200,core_japan!M:M,0),1))</f>
        <v/>
      </c>
      <c r="K200" s="2" t="str">
        <f>IF(LEN(J200)&gt;1,INDEX('JP PINT 1.0'!G:G,MATCH(J200,'JP PINT 1.0'!C:C,0),1),"")</f>
        <v/>
      </c>
      <c r="S200" t="s">
        <v>144</v>
      </c>
      <c r="X200" s="2" t="str">
        <f t="shared" si="12"/>
        <v>CI_ Trade_ Contact. Person_ Identification. Identifier</v>
      </c>
      <c r="Y200" s="3" t="str">
        <f t="shared" si="13"/>
        <v>ram:PersonID</v>
      </c>
      <c r="Z200" s="3" t="str">
        <f>Z$195&amp;"/"&amp;Y200</f>
        <v>rsm:CIIHSupplyChainTradeTransaction/ram:ApplicableCIIHSupplyChainTradeSettlement/ram:PayeeCITradeParty/ram:DefinedCITradeContact/ram:PersonID</v>
      </c>
      <c r="AA200" s="4" t="s">
        <v>4</v>
      </c>
      <c r="AB200" s="2" t="s">
        <v>27</v>
      </c>
      <c r="AC200" s="2" t="s">
        <v>10</v>
      </c>
      <c r="AD200" s="2" t="s">
        <v>56</v>
      </c>
      <c r="AE200" s="2" t="s">
        <v>10</v>
      </c>
      <c r="AF200" s="2" t="s">
        <v>8</v>
      </c>
      <c r="AG200" s="2" t="s">
        <v>27</v>
      </c>
    </row>
    <row r="201" spans="1:33" ht="14.25" customHeight="1">
      <c r="A201" s="2">
        <v>192</v>
      </c>
      <c r="B201" s="2" t="s">
        <v>78</v>
      </c>
      <c r="D201" s="2" t="s">
        <v>145</v>
      </c>
      <c r="E201" s="2" t="s">
        <v>20</v>
      </c>
      <c r="F201" s="4" t="s">
        <v>17</v>
      </c>
      <c r="G201" s="2">
        <f t="shared" si="11"/>
        <v>8</v>
      </c>
      <c r="H201" s="2" t="s">
        <v>609</v>
      </c>
      <c r="I201" s="2" t="s">
        <v>610</v>
      </c>
      <c r="J201" s="21" t="str">
        <f>IF(ISERROR(MATCH(H201,core_japan!M:M,0)),"",INDEX(core_japan!S:S,MATCH(H201,core_japan!M:M,0),1))</f>
        <v/>
      </c>
      <c r="K201" s="2" t="str">
        <f>IF(LEN(J201)&gt;1,INDEX('JP PINT 1.0'!G:G,MATCH(J201,'JP PINT 1.0'!C:C,0),1),"")</f>
        <v/>
      </c>
      <c r="S201" t="s">
        <v>1176</v>
      </c>
      <c r="X201" s="2" t="str">
        <f t="shared" si="12"/>
        <v>CI_ Trade_ Contact. Telephone. CI_ Universal_ Communication</v>
      </c>
      <c r="Y201" s="3" t="str">
        <f t="shared" si="13"/>
        <v>ram:TelephoneCIUniversalCommunication</v>
      </c>
      <c r="Z201" s="3" t="str">
        <f>Z$195&amp;"/"&amp;Y201</f>
        <v>rsm:CIIHSupplyChainTradeTransaction/ram:ApplicableCIIHSupplyChainTradeSettlement/ram:PayeeCITradeParty/ram:DefinedCITradeContact/ram:TelephoneCIUniversalCommunication</v>
      </c>
      <c r="AA201" s="4" t="s">
        <v>4</v>
      </c>
      <c r="AB201" s="2" t="s">
        <v>27</v>
      </c>
      <c r="AC201" s="2" t="s">
        <v>10</v>
      </c>
      <c r="AD201" s="2" t="s">
        <v>230</v>
      </c>
      <c r="AE201" s="2" t="s">
        <v>10</v>
      </c>
      <c r="AF201" s="2" t="s">
        <v>8</v>
      </c>
      <c r="AG201" s="2" t="s">
        <v>27</v>
      </c>
    </row>
    <row r="202" spans="1:33" ht="14.25" customHeight="1">
      <c r="A202" s="2">
        <v>193</v>
      </c>
      <c r="B202" s="2" t="s">
        <v>78</v>
      </c>
      <c r="D202" s="2" t="s">
        <v>146</v>
      </c>
      <c r="E202" s="2" t="s">
        <v>23</v>
      </c>
      <c r="F202" s="4" t="s">
        <v>3</v>
      </c>
      <c r="G202" s="2">
        <f t="shared" ref="G202:G265" si="14">IF(LEN(L202)&gt;0,1,
  IF(LEN(M202)&gt;0,2,
    IF(LEN(N202)&gt;0,3,
      IF(LEN(O202)&gt;0,4,
        IF(LEN(P202)&gt;0,5,
          IF(LEN(Q202)&gt;0,6,
            IF(LEN(R202)&gt;0,7,
              IF(LEN(S202)&gt;0,8,
                IF(LEN(T202)&gt;0,9,
                  IF(LEN(U202)&gt;0,10,"")
)))))))))</f>
        <v>9</v>
      </c>
      <c r="H202" s="2" t="s">
        <v>611</v>
      </c>
      <c r="I202" s="2" t="s">
        <v>612</v>
      </c>
      <c r="J202" s="21" t="str">
        <f>IF(ISERROR(MATCH(H202,core_japan!M:M,0)),"",INDEX(core_japan!S:S,MATCH(H202,core_japan!M:M,0),1))</f>
        <v/>
      </c>
      <c r="K202" s="2" t="str">
        <f>IF(LEN(J202)&gt;1,INDEX('JP PINT 1.0'!G:G,MATCH(J202,'JP PINT 1.0'!C:C,0),1),"")</f>
        <v/>
      </c>
      <c r="T202" t="s">
        <v>1177</v>
      </c>
      <c r="X202" s="2" t="str">
        <f t="shared" ref="X202:X265" si="15">L202&amp;M202&amp;N202&amp;O202&amp;P202&amp;Q202&amp;R202&amp;S202&amp;T202&amp;U202</f>
        <v>CI_ Universal_ Communication. Details</v>
      </c>
      <c r="Y202" s="3" t="str">
        <f t="shared" si="13"/>
        <v>ram:CIUniversalCommunicationType</v>
      </c>
      <c r="AA202" s="4" t="s">
        <v>4</v>
      </c>
      <c r="AB202" s="2" t="s">
        <v>27</v>
      </c>
      <c r="AC202" s="2" t="s">
        <v>10</v>
      </c>
      <c r="AD202" s="2" t="s">
        <v>230</v>
      </c>
      <c r="AE202" s="2" t="s">
        <v>10</v>
      </c>
      <c r="AF202" s="2" t="s">
        <v>8</v>
      </c>
      <c r="AG202" s="2" t="s">
        <v>27</v>
      </c>
    </row>
    <row r="203" spans="1:33" ht="14.25" customHeight="1">
      <c r="A203" s="2">
        <v>194</v>
      </c>
      <c r="B203" s="2" t="s">
        <v>78</v>
      </c>
      <c r="D203" s="2" t="s">
        <v>147</v>
      </c>
      <c r="E203" s="2" t="s">
        <v>12</v>
      </c>
      <c r="F203" s="4" t="s">
        <v>17</v>
      </c>
      <c r="G203" s="2">
        <f t="shared" si="14"/>
        <v>10</v>
      </c>
      <c r="H203" s="2" t="s">
        <v>1242</v>
      </c>
      <c r="I203" s="2" t="s">
        <v>1243</v>
      </c>
      <c r="J203" s="21">
        <f>IF(ISERROR(MATCH(H203,core_japan!M:M,0)),"",INDEX(core_japan!S:S,MATCH(H203,core_japan!M:M,0),1))</f>
        <v>0</v>
      </c>
      <c r="K203" s="2" t="str">
        <f>IF(LEN(J203)&gt;1,INDEX('JP PINT 1.0'!G:G,MATCH(J203,'JP PINT 1.0'!C:C,0),1),"")</f>
        <v/>
      </c>
      <c r="U203" t="s">
        <v>1178</v>
      </c>
      <c r="X203" s="2" t="str">
        <f t="shared" si="15"/>
        <v>CI_ Universal_ Communication. Complete Number. Text</v>
      </c>
      <c r="Y203" s="3" t="str">
        <f t="shared" si="13"/>
        <v>ram:CompleteNumber</v>
      </c>
      <c r="Z203" s="3" t="str">
        <f>Z201&amp;"/"&amp;Y203</f>
        <v>rsm:CIIHSupplyChainTradeTransaction/ram:ApplicableCIIHSupplyChainTradeSettlement/ram:PayeeCITradeParty/ram:DefinedCITradeContact/ram:TelephoneCIUniversalCommunication/ram:CompleteNumber</v>
      </c>
      <c r="AA203" s="4" t="s">
        <v>4</v>
      </c>
      <c r="AB203" s="2" t="s">
        <v>27</v>
      </c>
      <c r="AC203" s="2" t="s">
        <v>10</v>
      </c>
      <c r="AD203" s="2" t="s">
        <v>56</v>
      </c>
      <c r="AE203" s="2" t="s">
        <v>10</v>
      </c>
      <c r="AF203" s="2" t="s">
        <v>8</v>
      </c>
      <c r="AG203" s="2" t="s">
        <v>27</v>
      </c>
    </row>
    <row r="204" spans="1:33" ht="14.25" customHeight="1">
      <c r="A204" s="2">
        <v>195</v>
      </c>
      <c r="B204" s="2" t="s">
        <v>78</v>
      </c>
      <c r="D204" s="2" t="s">
        <v>148</v>
      </c>
      <c r="E204" s="2" t="s">
        <v>20</v>
      </c>
      <c r="F204" s="4" t="s">
        <v>17</v>
      </c>
      <c r="G204" s="2">
        <f t="shared" si="14"/>
        <v>8</v>
      </c>
      <c r="H204" s="2" t="s">
        <v>615</v>
      </c>
      <c r="I204" s="2" t="s">
        <v>616</v>
      </c>
      <c r="J204" s="21" t="str">
        <f>IF(ISERROR(MATCH(H204,core_japan!M:M,0)),"",INDEX(core_japan!S:S,MATCH(H204,core_japan!M:M,0),1))</f>
        <v/>
      </c>
      <c r="K204" s="2" t="str">
        <f>IF(LEN(J204)&gt;1,INDEX('JP PINT 1.0'!G:G,MATCH(J204,'JP PINT 1.0'!C:C,0),1),"")</f>
        <v/>
      </c>
      <c r="S204" t="s">
        <v>1179</v>
      </c>
      <c r="X204" s="2" t="str">
        <f t="shared" si="15"/>
        <v>CI_ Trade_ Contact. Fax. CI_ Universal_ Communication</v>
      </c>
      <c r="Y204" s="3" t="str">
        <f t="shared" si="13"/>
        <v>ram:FaxCIUniversalCommunication</v>
      </c>
      <c r="Z204" s="3" t="str">
        <f>Z$195&amp;"/"&amp;Y204</f>
        <v>rsm:CIIHSupplyChainTradeTransaction/ram:ApplicableCIIHSupplyChainTradeSettlement/ram:PayeeCITradeParty/ram:DefinedCITradeContact/ram:FaxCIUniversalCommunication</v>
      </c>
      <c r="AA204" s="4" t="s">
        <v>4</v>
      </c>
      <c r="AB204" s="2" t="s">
        <v>230</v>
      </c>
      <c r="AC204" s="2" t="s">
        <v>10</v>
      </c>
      <c r="AD204" s="2" t="s">
        <v>230</v>
      </c>
      <c r="AE204" s="2" t="s">
        <v>10</v>
      </c>
      <c r="AF204" s="2" t="s">
        <v>8</v>
      </c>
      <c r="AG204" s="2" t="s">
        <v>230</v>
      </c>
    </row>
    <row r="205" spans="1:33" ht="14.25" customHeight="1">
      <c r="A205" s="2">
        <v>196</v>
      </c>
      <c r="B205" s="2" t="s">
        <v>78</v>
      </c>
      <c r="D205" s="2" t="s">
        <v>146</v>
      </c>
      <c r="E205" s="2" t="s">
        <v>23</v>
      </c>
      <c r="F205" s="4" t="s">
        <v>3</v>
      </c>
      <c r="G205" s="2">
        <f t="shared" si="14"/>
        <v>9</v>
      </c>
      <c r="H205" s="2" t="s">
        <v>617</v>
      </c>
      <c r="I205" s="2" t="s">
        <v>618</v>
      </c>
      <c r="J205" s="21" t="str">
        <f>IF(ISERROR(MATCH(H205,core_japan!M:M,0)),"",INDEX(core_japan!S:S,MATCH(H205,core_japan!M:M,0),1))</f>
        <v/>
      </c>
      <c r="K205" s="2" t="str">
        <f>IF(LEN(J205)&gt;1,INDEX('JP PINT 1.0'!G:G,MATCH(J205,'JP PINT 1.0'!C:C,0),1),"")</f>
        <v/>
      </c>
      <c r="T205" t="s">
        <v>1177</v>
      </c>
      <c r="X205" s="2" t="str">
        <f t="shared" si="15"/>
        <v>CI_ Universal_ Communication. Details</v>
      </c>
      <c r="Y205" s="3" t="str">
        <f t="shared" si="13"/>
        <v>ram:CIUniversalCommunicationType</v>
      </c>
      <c r="AA205" s="4" t="s">
        <v>4</v>
      </c>
      <c r="AB205" s="2" t="s">
        <v>230</v>
      </c>
      <c r="AC205" s="2" t="s">
        <v>10</v>
      </c>
      <c r="AD205" s="2" t="s">
        <v>230</v>
      </c>
      <c r="AE205" s="2" t="s">
        <v>10</v>
      </c>
      <c r="AF205" s="2" t="s">
        <v>8</v>
      </c>
      <c r="AG205" s="2" t="s">
        <v>230</v>
      </c>
    </row>
    <row r="206" spans="1:33" ht="14.25" customHeight="1">
      <c r="A206" s="2">
        <v>197</v>
      </c>
      <c r="B206" s="2" t="s">
        <v>78</v>
      </c>
      <c r="D206" s="2" t="s">
        <v>147</v>
      </c>
      <c r="E206" s="2" t="s">
        <v>12</v>
      </c>
      <c r="F206" s="4" t="s">
        <v>17</v>
      </c>
      <c r="G206" s="2">
        <f t="shared" si="14"/>
        <v>10</v>
      </c>
      <c r="H206" s="2" t="s">
        <v>1244</v>
      </c>
      <c r="I206" s="2" t="s">
        <v>1245</v>
      </c>
      <c r="J206" s="21">
        <f>IF(ISERROR(MATCH(H206,core_japan!M:M,0)),"",INDEX(core_japan!S:S,MATCH(H206,core_japan!M:M,0),1))</f>
        <v>0</v>
      </c>
      <c r="K206" s="2" t="str">
        <f>IF(LEN(J206)&gt;1,INDEX('JP PINT 1.0'!G:G,MATCH(J206,'JP PINT 1.0'!C:C,0),1),"")</f>
        <v/>
      </c>
      <c r="U206" t="s">
        <v>1178</v>
      </c>
      <c r="X206" s="2" t="str">
        <f t="shared" si="15"/>
        <v>CI_ Universal_ Communication. Complete Number. Text</v>
      </c>
      <c r="Y206" s="3" t="str">
        <f t="shared" si="13"/>
        <v>ram:CompleteNumber</v>
      </c>
      <c r="Z206" s="3" t="str">
        <f>Z204&amp;"/"&amp;Y206</f>
        <v>rsm:CIIHSupplyChainTradeTransaction/ram:ApplicableCIIHSupplyChainTradeSettlement/ram:PayeeCITradeParty/ram:DefinedCITradeContact/ram:FaxCIUniversalCommunication/ram:CompleteNumber</v>
      </c>
      <c r="AA206" s="4" t="s">
        <v>4</v>
      </c>
      <c r="AB206" s="2" t="s">
        <v>230</v>
      </c>
      <c r="AC206" s="2" t="s">
        <v>10</v>
      </c>
      <c r="AD206" s="2" t="s">
        <v>56</v>
      </c>
      <c r="AE206" s="2" t="s">
        <v>10</v>
      </c>
      <c r="AF206" s="2" t="s">
        <v>8</v>
      </c>
      <c r="AG206" s="2" t="s">
        <v>230</v>
      </c>
    </row>
    <row r="207" spans="1:33" ht="14.25" customHeight="1">
      <c r="A207" s="2">
        <v>198</v>
      </c>
      <c r="B207" s="2" t="s">
        <v>78</v>
      </c>
      <c r="D207" s="2" t="s">
        <v>149</v>
      </c>
      <c r="E207" s="2" t="s">
        <v>20</v>
      </c>
      <c r="F207" s="4" t="s">
        <v>17</v>
      </c>
      <c r="G207" s="2">
        <f t="shared" si="14"/>
        <v>8</v>
      </c>
      <c r="H207" s="2" t="s">
        <v>621</v>
      </c>
      <c r="I207" s="2" t="s">
        <v>622</v>
      </c>
      <c r="J207" s="21" t="str">
        <f>IF(ISERROR(MATCH(H207,core_japan!M:M,0)),"",INDEX(core_japan!S:S,MATCH(H207,core_japan!M:M,0),1))</f>
        <v/>
      </c>
      <c r="K207" s="2" t="str">
        <f>IF(LEN(J207)&gt;1,INDEX('JP PINT 1.0'!G:G,MATCH(J207,'JP PINT 1.0'!C:C,0),1),"")</f>
        <v/>
      </c>
      <c r="S207" t="s">
        <v>1181</v>
      </c>
      <c r="X207" s="2" t="str">
        <f t="shared" si="15"/>
        <v>CI_ Trade_ Contact. Email_ URI. CI_ Universal_ Communication</v>
      </c>
      <c r="Y207" s="3" t="str">
        <f t="shared" si="13"/>
        <v>ram:EmailURICIUniversalCommunication</v>
      </c>
      <c r="Z207" s="3" t="str">
        <f>Z$195&amp;"/"&amp;Y207</f>
        <v>rsm:CIIHSupplyChainTradeTransaction/ram:ApplicableCIIHSupplyChainTradeSettlement/ram:PayeeCITradeParty/ram:DefinedCITradeContact/ram:EmailURICIUniversalCommunication</v>
      </c>
      <c r="AA207" s="4" t="s">
        <v>4</v>
      </c>
      <c r="AB207" s="2" t="s">
        <v>27</v>
      </c>
      <c r="AC207" s="2" t="s">
        <v>10</v>
      </c>
      <c r="AD207" s="2" t="s">
        <v>230</v>
      </c>
      <c r="AE207" s="2" t="s">
        <v>10</v>
      </c>
      <c r="AF207" s="2" t="s">
        <v>8</v>
      </c>
      <c r="AG207" s="2" t="s">
        <v>27</v>
      </c>
    </row>
    <row r="208" spans="1:33" ht="14.25" customHeight="1">
      <c r="A208" s="2">
        <v>199</v>
      </c>
      <c r="B208" s="2" t="s">
        <v>78</v>
      </c>
      <c r="D208" s="2" t="s">
        <v>146</v>
      </c>
      <c r="E208" s="2" t="s">
        <v>23</v>
      </c>
      <c r="F208" s="4" t="s">
        <v>3</v>
      </c>
      <c r="G208" s="2">
        <f t="shared" si="14"/>
        <v>9</v>
      </c>
      <c r="H208" s="2" t="s">
        <v>623</v>
      </c>
      <c r="I208" s="2" t="s">
        <v>664</v>
      </c>
      <c r="J208" s="21" t="str">
        <f>IF(ISERROR(MATCH(H208,core_japan!M:M,0)),"",INDEX(core_japan!S:S,MATCH(H208,core_japan!M:M,0),1))</f>
        <v/>
      </c>
      <c r="K208" s="2" t="str">
        <f>IF(LEN(J208)&gt;1,INDEX('JP PINT 1.0'!G:G,MATCH(J208,'JP PINT 1.0'!C:C,0),1),"")</f>
        <v/>
      </c>
      <c r="T208" t="s">
        <v>1177</v>
      </c>
      <c r="X208" s="2" t="str">
        <f t="shared" si="15"/>
        <v>CI_ Universal_ Communication. Details</v>
      </c>
      <c r="Y208" s="3" t="str">
        <f t="shared" si="13"/>
        <v>ram:CIUniversalCommunicationType</v>
      </c>
      <c r="AA208" s="4" t="s">
        <v>4</v>
      </c>
      <c r="AB208" s="2" t="s">
        <v>27</v>
      </c>
      <c r="AC208" s="2" t="s">
        <v>10</v>
      </c>
      <c r="AD208" s="2" t="s">
        <v>230</v>
      </c>
      <c r="AE208" s="2" t="s">
        <v>10</v>
      </c>
      <c r="AF208" s="2" t="s">
        <v>8</v>
      </c>
      <c r="AG208" s="2" t="s">
        <v>27</v>
      </c>
    </row>
    <row r="209" spans="1:33" ht="14.25" customHeight="1">
      <c r="A209" s="2">
        <v>200</v>
      </c>
      <c r="B209" s="2" t="s">
        <v>78</v>
      </c>
      <c r="D209" s="2" t="s">
        <v>150</v>
      </c>
      <c r="E209" s="2" t="s">
        <v>12</v>
      </c>
      <c r="F209" s="4" t="s">
        <v>17</v>
      </c>
      <c r="G209" s="2">
        <f t="shared" si="14"/>
        <v>10</v>
      </c>
      <c r="H209" s="2" t="s">
        <v>1246</v>
      </c>
      <c r="I209" s="2" t="s">
        <v>1247</v>
      </c>
      <c r="J209" s="21">
        <f>IF(ISERROR(MATCH(H209,core_japan!M:M,0)),"",INDEX(core_japan!S:S,MATCH(H209,core_japan!M:M,0),1))</f>
        <v>0</v>
      </c>
      <c r="K209" s="2" t="str">
        <f>IF(LEN(J209)&gt;1,INDEX('JP PINT 1.0'!G:G,MATCH(J209,'JP PINT 1.0'!C:C,0),1),"")</f>
        <v/>
      </c>
      <c r="U209" t="s">
        <v>1182</v>
      </c>
      <c r="X209" s="2" t="str">
        <f t="shared" si="15"/>
        <v>CI_ Universal_ Communication. URI. Identifier</v>
      </c>
      <c r="Y209" s="3" t="str">
        <f t="shared" si="13"/>
        <v>ram:URIID</v>
      </c>
      <c r="Z209" s="3" t="str">
        <f>Z207&amp;"/"&amp;Y209</f>
        <v>rsm:CIIHSupplyChainTradeTransaction/ram:ApplicableCIIHSupplyChainTradeSettlement/ram:PayeeCITradeParty/ram:DefinedCITradeContact/ram:EmailURICIUniversalCommunication/ram:URIID</v>
      </c>
      <c r="AA209" s="4" t="s">
        <v>4</v>
      </c>
      <c r="AB209" s="2" t="s">
        <v>27</v>
      </c>
      <c r="AC209" s="2" t="s">
        <v>10</v>
      </c>
      <c r="AD209" s="2" t="s">
        <v>56</v>
      </c>
      <c r="AE209" s="2" t="s">
        <v>10</v>
      </c>
      <c r="AF209" s="2" t="s">
        <v>8</v>
      </c>
      <c r="AG209" s="2" t="s">
        <v>27</v>
      </c>
    </row>
    <row r="210" spans="1:33" ht="14.25" customHeight="1">
      <c r="A210" s="2">
        <v>201</v>
      </c>
      <c r="B210" s="2" t="s">
        <v>78</v>
      </c>
      <c r="D210" s="2" t="s">
        <v>151</v>
      </c>
      <c r="E210" s="2" t="s">
        <v>20</v>
      </c>
      <c r="F210" s="4" t="s">
        <v>17</v>
      </c>
      <c r="G210" s="2">
        <f t="shared" si="14"/>
        <v>6</v>
      </c>
      <c r="H210" s="2" t="s">
        <v>1248</v>
      </c>
      <c r="I210" s="2" t="s">
        <v>1249</v>
      </c>
      <c r="J210" s="21">
        <f>IF(ISERROR(MATCH(H210,core_japan!M:M,0)),"",INDEX(core_japan!S:S,MATCH(H210,core_japan!M:M,0),1))</f>
        <v>0</v>
      </c>
      <c r="K210" s="2" t="str">
        <f>IF(LEN(J210)&gt;1,INDEX('JP PINT 1.0'!G:G,MATCH(J210,'JP PINT 1.0'!C:C,0),1),"")</f>
        <v/>
      </c>
      <c r="Q210" t="s">
        <v>358</v>
      </c>
      <c r="X210" s="2" t="str">
        <f t="shared" si="15"/>
        <v>CI_ Trade_ Party. Postal. CI_ Trade_ Address</v>
      </c>
      <c r="Y210" s="3" t="str">
        <f t="shared" si="13"/>
        <v>ram:PostalCITradeAddress</v>
      </c>
      <c r="Z210" s="3" t="str">
        <f>Z$190&amp;"/"&amp;Y210</f>
        <v>rsm:CIIHSupplyChainTradeTransaction/ram:ApplicableCIIHSupplyChainTradeSettlement/ram:PayeeCITradeParty/ram:PostalCITradeAddress</v>
      </c>
      <c r="AA210" s="4" t="s">
        <v>4</v>
      </c>
      <c r="AB210" s="2" t="s">
        <v>27</v>
      </c>
      <c r="AC210" s="2" t="s">
        <v>10</v>
      </c>
      <c r="AD210" s="2" t="s">
        <v>230</v>
      </c>
      <c r="AE210" s="2" t="s">
        <v>10</v>
      </c>
      <c r="AF210" s="2" t="s">
        <v>8</v>
      </c>
      <c r="AG210" s="2" t="s">
        <v>27</v>
      </c>
    </row>
    <row r="211" spans="1:33" ht="14.25" customHeight="1">
      <c r="A211" s="2">
        <v>202</v>
      </c>
      <c r="B211" s="2" t="s">
        <v>78</v>
      </c>
      <c r="D211" s="2" t="s">
        <v>167</v>
      </c>
      <c r="E211" s="2" t="s">
        <v>23</v>
      </c>
      <c r="F211" s="4" t="s">
        <v>3</v>
      </c>
      <c r="G211" s="2">
        <f t="shared" si="14"/>
        <v>7</v>
      </c>
      <c r="H211" s="2" t="s">
        <v>1250</v>
      </c>
      <c r="I211" s="2" t="s">
        <v>1251</v>
      </c>
      <c r="J211" s="21" t="str">
        <f>IF(ISERROR(MATCH(H211,core_japan!M:M,0)),"",INDEX(core_japan!S:S,MATCH(H211,core_japan!M:M,0),1))</f>
        <v/>
      </c>
      <c r="K211" s="2" t="str">
        <f>IF(LEN(J211)&gt;1,INDEX('JP PINT 1.0'!G:G,MATCH(J211,'JP PINT 1.0'!C:C,0),1),"")</f>
        <v/>
      </c>
      <c r="R211" t="s">
        <v>359</v>
      </c>
      <c r="X211" s="2" t="str">
        <f t="shared" si="15"/>
        <v>CI_ Trade_ Address. Details</v>
      </c>
      <c r="Y211" s="3" t="str">
        <f t="shared" si="13"/>
        <v>ram:CITradeAddressType</v>
      </c>
      <c r="AA211" s="4" t="s">
        <v>4</v>
      </c>
      <c r="AB211" s="2" t="s">
        <v>27</v>
      </c>
      <c r="AC211" s="2" t="s">
        <v>10</v>
      </c>
      <c r="AD211" s="2" t="s">
        <v>230</v>
      </c>
      <c r="AE211" s="2" t="s">
        <v>10</v>
      </c>
      <c r="AF211" s="2" t="s">
        <v>8</v>
      </c>
      <c r="AG211" s="2" t="s">
        <v>27</v>
      </c>
    </row>
    <row r="212" spans="1:33" ht="14.25" customHeight="1">
      <c r="A212" s="2">
        <v>203</v>
      </c>
      <c r="B212" s="2" t="s">
        <v>78</v>
      </c>
      <c r="D212" s="2" t="s">
        <v>152</v>
      </c>
      <c r="E212" s="2" t="s">
        <v>12</v>
      </c>
      <c r="F212" s="4" t="s">
        <v>17</v>
      </c>
      <c r="G212" s="2">
        <f t="shared" si="14"/>
        <v>8</v>
      </c>
      <c r="H212" s="2" t="s">
        <v>1252</v>
      </c>
      <c r="I212" s="2" t="s">
        <v>1253</v>
      </c>
      <c r="J212" s="21">
        <f>IF(ISERROR(MATCH(H212,core_japan!M:M,0)),"",INDEX(core_japan!S:S,MATCH(H212,core_japan!M:M,0),1))</f>
        <v>0</v>
      </c>
      <c r="K212" s="2" t="str">
        <f>IF(LEN(J212)&gt;1,INDEX('JP PINT 1.0'!G:G,MATCH(J212,'JP PINT 1.0'!C:C,0),1),"")</f>
        <v/>
      </c>
      <c r="S212" t="s">
        <v>361</v>
      </c>
      <c r="X212" s="2" t="str">
        <f t="shared" si="15"/>
        <v>CI_ Trade_ Address. Postcode. Code</v>
      </c>
      <c r="Y212" s="3" t="str">
        <f t="shared" si="13"/>
        <v>ram:PostcodeCode</v>
      </c>
      <c r="Z212" s="3" t="str">
        <f>Z210&amp;"/"&amp;Y212</f>
        <v>rsm:CIIHSupplyChainTradeTransaction/ram:ApplicableCIIHSupplyChainTradeSettlement/ram:PayeeCITradeParty/ram:PostalCITradeAddress/ram:PostcodeCode</v>
      </c>
      <c r="AA212" s="4" t="s">
        <v>4</v>
      </c>
      <c r="AB212" s="2" t="s">
        <v>27</v>
      </c>
      <c r="AC212" s="2" t="s">
        <v>10</v>
      </c>
      <c r="AD212" s="2" t="s">
        <v>56</v>
      </c>
      <c r="AE212" s="2" t="s">
        <v>10</v>
      </c>
      <c r="AF212" s="2" t="s">
        <v>8</v>
      </c>
      <c r="AG212" s="2" t="s">
        <v>27</v>
      </c>
    </row>
    <row r="213" spans="1:33" ht="14.25" customHeight="1">
      <c r="A213" s="2">
        <v>204</v>
      </c>
      <c r="B213" s="2" t="s">
        <v>78</v>
      </c>
      <c r="D213" s="2" t="s">
        <v>153</v>
      </c>
      <c r="E213" s="2" t="s">
        <v>12</v>
      </c>
      <c r="F213" s="4" t="s">
        <v>17</v>
      </c>
      <c r="G213" s="2">
        <f t="shared" si="14"/>
        <v>8</v>
      </c>
      <c r="H213" s="2" t="s">
        <v>1254</v>
      </c>
      <c r="I213" s="2" t="s">
        <v>1255</v>
      </c>
      <c r="J213" s="21">
        <f>IF(ISERROR(MATCH(H213,core_japan!M:M,0)),"",INDEX(core_japan!S:S,MATCH(H213,core_japan!M:M,0),1))</f>
        <v>0</v>
      </c>
      <c r="K213" s="2" t="str">
        <f>IF(LEN(J213)&gt;1,INDEX('JP PINT 1.0'!G:G,MATCH(J213,'JP PINT 1.0'!C:C,0),1),"")</f>
        <v/>
      </c>
      <c r="S213" t="s">
        <v>362</v>
      </c>
      <c r="X213" s="2" t="str">
        <f t="shared" si="15"/>
        <v>CI_ Trade_ Address. Line One. Text</v>
      </c>
      <c r="Y213" s="3" t="str">
        <f t="shared" si="13"/>
        <v>ram:LineOne</v>
      </c>
      <c r="Z213" s="3" t="str">
        <f>Z$210&amp;"/"&amp;Y213</f>
        <v>rsm:CIIHSupplyChainTradeTransaction/ram:ApplicableCIIHSupplyChainTradeSettlement/ram:PayeeCITradeParty/ram:PostalCITradeAddress/ram:LineOne</v>
      </c>
      <c r="AA213" s="4" t="s">
        <v>4</v>
      </c>
      <c r="AB213" s="2" t="s">
        <v>41</v>
      </c>
      <c r="AC213" s="2" t="s">
        <v>42</v>
      </c>
      <c r="AD213" s="2" t="s">
        <v>56</v>
      </c>
      <c r="AE213" s="2" t="s">
        <v>10</v>
      </c>
      <c r="AF213" s="2" t="s">
        <v>8</v>
      </c>
      <c r="AG213" s="2" t="s">
        <v>27</v>
      </c>
    </row>
    <row r="214" spans="1:33" ht="14.25" customHeight="1">
      <c r="A214" s="2">
        <v>205</v>
      </c>
      <c r="B214" s="2" t="s">
        <v>78</v>
      </c>
      <c r="D214" s="2" t="s">
        <v>154</v>
      </c>
      <c r="E214" s="2" t="s">
        <v>12</v>
      </c>
      <c r="F214" s="4" t="s">
        <v>17</v>
      </c>
      <c r="G214" s="2">
        <f t="shared" si="14"/>
        <v>8</v>
      </c>
      <c r="H214" s="2" t="s">
        <v>1256</v>
      </c>
      <c r="I214" s="2" t="s">
        <v>1257</v>
      </c>
      <c r="J214" s="21">
        <f>IF(ISERROR(MATCH(H214,core_japan!M:M,0)),"",INDEX(core_japan!S:S,MATCH(H214,core_japan!M:M,0),1))</f>
        <v>0</v>
      </c>
      <c r="K214" s="2" t="str">
        <f>IF(LEN(J214)&gt;1,INDEX('JP PINT 1.0'!G:G,MATCH(J214,'JP PINT 1.0'!C:C,0),1),"")</f>
        <v/>
      </c>
      <c r="S214" t="s">
        <v>155</v>
      </c>
      <c r="X214" s="2" t="str">
        <f t="shared" si="15"/>
        <v>CI_ Trade_ Address. Line Two. Text</v>
      </c>
      <c r="Y214" s="3" t="str">
        <f t="shared" si="13"/>
        <v>ram:LineTwo</v>
      </c>
      <c r="Z214" s="3" t="str">
        <f>Z$210&amp;"/"&amp;Y214</f>
        <v>rsm:CIIHSupplyChainTradeTransaction/ram:ApplicableCIIHSupplyChainTradeSettlement/ram:PayeeCITradeParty/ram:PostalCITradeAddress/ram:LineTwo</v>
      </c>
      <c r="AA214" s="4" t="s">
        <v>4</v>
      </c>
      <c r="AB214" s="2" t="s">
        <v>41</v>
      </c>
      <c r="AC214" s="2" t="s">
        <v>42</v>
      </c>
      <c r="AD214" s="2" t="s">
        <v>56</v>
      </c>
      <c r="AE214" s="2" t="s">
        <v>10</v>
      </c>
      <c r="AF214" s="2" t="s">
        <v>8</v>
      </c>
      <c r="AG214" s="2" t="s">
        <v>27</v>
      </c>
    </row>
    <row r="215" spans="1:33" ht="14.25" customHeight="1">
      <c r="A215" s="2">
        <v>206</v>
      </c>
      <c r="B215" s="2" t="s">
        <v>78</v>
      </c>
      <c r="D215" s="2" t="s">
        <v>156</v>
      </c>
      <c r="E215" s="2" t="s">
        <v>12</v>
      </c>
      <c r="F215" s="4" t="s">
        <v>17</v>
      </c>
      <c r="G215" s="2">
        <f t="shared" si="14"/>
        <v>8</v>
      </c>
      <c r="H215" s="2" t="s">
        <v>1258</v>
      </c>
      <c r="I215" s="2" t="s">
        <v>1259</v>
      </c>
      <c r="J215" s="21">
        <f>IF(ISERROR(MATCH(H215,core_japan!M:M,0)),"",INDEX(core_japan!S:S,MATCH(H215,core_japan!M:M,0),1))</f>
        <v>0</v>
      </c>
      <c r="K215" s="2" t="str">
        <f>IF(LEN(J215)&gt;1,INDEX('JP PINT 1.0'!G:G,MATCH(J215,'JP PINT 1.0'!C:C,0),1),"")</f>
        <v/>
      </c>
      <c r="S215" t="s">
        <v>157</v>
      </c>
      <c r="X215" s="2" t="str">
        <f t="shared" si="15"/>
        <v>CI_ Trade_ Address. Line Three. Text</v>
      </c>
      <c r="Y215" s="3" t="str">
        <f t="shared" si="13"/>
        <v>ram:LineThree</v>
      </c>
      <c r="Z215" s="3" t="str">
        <f>Z$210&amp;"/"&amp;Y215</f>
        <v>rsm:CIIHSupplyChainTradeTransaction/ram:ApplicableCIIHSupplyChainTradeSettlement/ram:PayeeCITradeParty/ram:PostalCITradeAddress/ram:LineThree</v>
      </c>
      <c r="AA215" s="4" t="s">
        <v>4</v>
      </c>
      <c r="AB215" s="2" t="s">
        <v>41</v>
      </c>
      <c r="AC215" s="2" t="s">
        <v>42</v>
      </c>
      <c r="AD215" s="2" t="s">
        <v>56</v>
      </c>
      <c r="AE215" s="2" t="s">
        <v>10</v>
      </c>
      <c r="AF215" s="2" t="s">
        <v>8</v>
      </c>
      <c r="AG215" s="2" t="s">
        <v>27</v>
      </c>
    </row>
    <row r="216" spans="1:33" ht="14.25" customHeight="1">
      <c r="A216" s="2">
        <v>207</v>
      </c>
      <c r="B216" s="2" t="s">
        <v>78</v>
      </c>
      <c r="D216" s="2" t="s">
        <v>158</v>
      </c>
      <c r="E216" s="2" t="s">
        <v>12</v>
      </c>
      <c r="F216" s="4" t="s">
        <v>22</v>
      </c>
      <c r="G216" s="2">
        <f t="shared" si="14"/>
        <v>8</v>
      </c>
      <c r="H216" s="2" t="s">
        <v>1260</v>
      </c>
      <c r="I216" s="2" t="s">
        <v>1261</v>
      </c>
      <c r="J216" s="21">
        <f>IF(ISERROR(MATCH(H216,core_japan!M:M,0)),"",INDEX(core_japan!S:S,MATCH(H216,core_japan!M:M,0),1))</f>
        <v>0</v>
      </c>
      <c r="K216" s="2" t="str">
        <f>IF(LEN(J216)&gt;1,INDEX('JP PINT 1.0'!G:G,MATCH(J216,'JP PINT 1.0'!C:C,0),1),"")</f>
        <v/>
      </c>
      <c r="S216" t="s">
        <v>159</v>
      </c>
      <c r="X216" s="2" t="str">
        <f t="shared" si="15"/>
        <v>CI_ Trade_ Address. Country. Identifier</v>
      </c>
      <c r="Y216" s="3" t="str">
        <f t="shared" si="13"/>
        <v>ram:CountryID</v>
      </c>
      <c r="Z216" s="3" t="str">
        <f>Z$210&amp;"/"&amp;Y216</f>
        <v>rsm:CIIHSupplyChainTradeTransaction/ram:ApplicableCIIHSupplyChainTradeSettlement/ram:PayeeCITradeParty/ram:PostalCITradeAddress/ram:CountryID</v>
      </c>
      <c r="AA216" s="4" t="s">
        <v>4</v>
      </c>
      <c r="AB216" s="2" t="s">
        <v>168</v>
      </c>
      <c r="AC216" s="2" t="s">
        <v>42</v>
      </c>
      <c r="AD216" s="2" t="s">
        <v>56</v>
      </c>
      <c r="AE216" s="2" t="s">
        <v>10</v>
      </c>
      <c r="AF216" s="2" t="s">
        <v>8</v>
      </c>
      <c r="AG216" s="2" t="s">
        <v>27</v>
      </c>
    </row>
    <row r="217" spans="1:33" ht="14.25" customHeight="1">
      <c r="A217" s="2">
        <v>208</v>
      </c>
      <c r="B217" s="2" t="s">
        <v>78</v>
      </c>
      <c r="D217" s="2" t="s">
        <v>1262</v>
      </c>
      <c r="E217" s="2" t="s">
        <v>20</v>
      </c>
      <c r="F217" s="4" t="s">
        <v>17</v>
      </c>
      <c r="G217" s="2">
        <f t="shared" si="14"/>
        <v>4</v>
      </c>
      <c r="H217" s="2" t="s">
        <v>1263</v>
      </c>
      <c r="I217" s="2" t="s">
        <v>1264</v>
      </c>
      <c r="J217" s="21">
        <f>IF(ISERROR(MATCH(H217,core_japan!M:M,0)),"",INDEX(core_japan!S:S,MATCH(H217,core_japan!M:M,0),1))</f>
        <v>0</v>
      </c>
      <c r="K217" s="2" t="str">
        <f>IF(LEN(J217)&gt;1,INDEX('JP PINT 1.0'!G:G,MATCH(J217,'JP PINT 1.0'!C:C,0),1),"")</f>
        <v/>
      </c>
      <c r="O217" t="s">
        <v>197</v>
      </c>
      <c r="X217" s="3" t="str">
        <f t="shared" si="15"/>
        <v>CIIH_ Supply Chain_ Trade Settlement. Payer. CI_ Trade_ Party</v>
      </c>
      <c r="Y217" s="3" t="str">
        <f t="shared" si="13"/>
        <v>ram:PayerCITradeParty</v>
      </c>
      <c r="Z217" s="3" t="str">
        <f>Z$130&amp;"/"&amp;Y217</f>
        <v>rsm:CIIHSupplyChainTradeTransaction/ram:ApplicableCIIHSupplyChainTradeSettlement/ram:PayerCITradeParty</v>
      </c>
      <c r="AA217" s="4" t="s">
        <v>4</v>
      </c>
      <c r="AB217" s="2" t="s">
        <v>27</v>
      </c>
      <c r="AC217" s="2" t="s">
        <v>10</v>
      </c>
      <c r="AD217" s="2" t="s">
        <v>27</v>
      </c>
      <c r="AE217" s="2" t="s">
        <v>10</v>
      </c>
      <c r="AF217" s="2" t="s">
        <v>8</v>
      </c>
      <c r="AG217" s="2" t="s">
        <v>27</v>
      </c>
    </row>
    <row r="218" spans="1:33" ht="14.25" customHeight="1">
      <c r="A218" s="2">
        <v>209</v>
      </c>
      <c r="B218" s="2" t="s">
        <v>78</v>
      </c>
      <c r="D218" s="2" t="s">
        <v>120</v>
      </c>
      <c r="E218" s="2" t="s">
        <v>23</v>
      </c>
      <c r="F218" s="4" t="s">
        <v>3</v>
      </c>
      <c r="G218" s="2">
        <f t="shared" si="14"/>
        <v>5</v>
      </c>
      <c r="H218" s="2" t="s">
        <v>198</v>
      </c>
      <c r="I218" s="2" t="s">
        <v>1265</v>
      </c>
      <c r="J218" s="21" t="str">
        <f>IF(ISERROR(MATCH(H218,core_japan!M:M,0)),"",INDEX(core_japan!S:S,MATCH(H218,core_japan!M:M,0),1))</f>
        <v/>
      </c>
      <c r="K218" s="2" t="str">
        <f>IF(LEN(J218)&gt;1,INDEX('JP PINT 1.0'!G:G,MATCH(J218,'JP PINT 1.0'!C:C,0),1),"")</f>
        <v/>
      </c>
      <c r="P218" t="s">
        <v>121</v>
      </c>
      <c r="X218" s="2" t="str">
        <f t="shared" si="15"/>
        <v>CI_ Trade_ Party. Details</v>
      </c>
      <c r="Y218" s="3" t="str">
        <f t="shared" si="13"/>
        <v>ram:CITradePartyType</v>
      </c>
      <c r="AA218" s="4" t="s">
        <v>4</v>
      </c>
      <c r="AB218" s="2" t="s">
        <v>27</v>
      </c>
      <c r="AC218" s="2" t="s">
        <v>10</v>
      </c>
      <c r="AD218" s="2" t="s">
        <v>27</v>
      </c>
      <c r="AE218" s="2" t="s">
        <v>10</v>
      </c>
      <c r="AF218" s="2" t="s">
        <v>8</v>
      </c>
      <c r="AG218" s="2" t="s">
        <v>27</v>
      </c>
    </row>
    <row r="219" spans="1:33" ht="14.25" customHeight="1">
      <c r="A219" s="2">
        <v>210</v>
      </c>
      <c r="B219" s="2" t="s">
        <v>78</v>
      </c>
      <c r="D219" s="2" t="s">
        <v>123</v>
      </c>
      <c r="E219" s="2" t="s">
        <v>12</v>
      </c>
      <c r="F219" s="4" t="s">
        <v>17</v>
      </c>
      <c r="G219" s="2">
        <f t="shared" si="14"/>
        <v>6</v>
      </c>
      <c r="H219" s="2" t="s">
        <v>199</v>
      </c>
      <c r="I219" s="2" t="s">
        <v>200</v>
      </c>
      <c r="J219" s="21" t="str">
        <f>IF(ISERROR(MATCH(H219,core_japan!M:M,0)),"",INDEX(core_japan!S:S,MATCH(H219,core_japan!M:M,0),1))</f>
        <v/>
      </c>
      <c r="K219" s="2" t="str">
        <f>IF(LEN(J219)&gt;1,INDEX('JP PINT 1.0'!G:G,MATCH(J219,'JP PINT 1.0'!C:C,0),1),"")</f>
        <v/>
      </c>
      <c r="Q219" t="s">
        <v>124</v>
      </c>
      <c r="X219" s="2" t="str">
        <f t="shared" si="15"/>
        <v>CI_ Trade_ Party. Identification. Identifier</v>
      </c>
      <c r="Y219" s="3" t="str">
        <f t="shared" si="13"/>
        <v>ram:ID</v>
      </c>
      <c r="Z219" s="3" t="str">
        <f>Z$217&amp;"/"&amp;Y219</f>
        <v>rsm:CIIHSupplyChainTradeTransaction/ram:ApplicableCIIHSupplyChainTradeSettlement/ram:PayerCITradeParty/ram:ID</v>
      </c>
      <c r="AA219" s="4" t="s">
        <v>4</v>
      </c>
      <c r="AB219" s="2" t="s">
        <v>27</v>
      </c>
      <c r="AC219" s="2" t="s">
        <v>10</v>
      </c>
      <c r="AD219" s="2" t="s">
        <v>201</v>
      </c>
      <c r="AE219" s="2" t="s">
        <v>10</v>
      </c>
      <c r="AF219" s="2" t="s">
        <v>8</v>
      </c>
      <c r="AG219" s="2" t="s">
        <v>27</v>
      </c>
    </row>
    <row r="220" spans="1:33" ht="14.25" customHeight="1">
      <c r="A220" s="2">
        <v>211</v>
      </c>
      <c r="B220" s="2" t="s">
        <v>78</v>
      </c>
      <c r="D220" s="2" t="s">
        <v>126</v>
      </c>
      <c r="E220" s="2" t="s">
        <v>12</v>
      </c>
      <c r="F220" s="4" t="s">
        <v>17</v>
      </c>
      <c r="G220" s="2">
        <f t="shared" si="14"/>
        <v>6</v>
      </c>
      <c r="H220" s="2" t="s">
        <v>1266</v>
      </c>
      <c r="I220" s="2" t="s">
        <v>1267</v>
      </c>
      <c r="J220" s="21" t="str">
        <f>IF(ISERROR(MATCH(H220,core_japan!M:M,0)),"",INDEX(core_japan!S:S,MATCH(H220,core_japan!M:M,0),1))</f>
        <v/>
      </c>
      <c r="K220" s="2" t="str">
        <f>IF(LEN(J220)&gt;1,INDEX('JP PINT 1.0'!G:G,MATCH(J220,'JP PINT 1.0'!C:C,0),1),"")</f>
        <v/>
      </c>
      <c r="Q220" t="s">
        <v>127</v>
      </c>
      <c r="X220" s="2" t="str">
        <f t="shared" si="15"/>
        <v>CI_ Trade_ Party. Global_ Identification. Identifier</v>
      </c>
      <c r="Y220" s="3" t="str">
        <f t="shared" si="13"/>
        <v>ram:GlobalID</v>
      </c>
      <c r="Z220" s="3" t="str">
        <f>Z$217&amp;"/"&amp;Y220</f>
        <v>rsm:CIIHSupplyChainTradeTransaction/ram:ApplicableCIIHSupplyChainTradeSettlement/ram:PayerCITradeParty/ram:GlobalID</v>
      </c>
      <c r="AA220" s="4" t="s">
        <v>4</v>
      </c>
      <c r="AB220" s="2" t="s">
        <v>0</v>
      </c>
      <c r="AC220" s="2" t="s">
        <v>128</v>
      </c>
      <c r="AD220" s="2" t="s">
        <v>201</v>
      </c>
      <c r="AE220" s="2" t="s">
        <v>10</v>
      </c>
      <c r="AF220" s="2" t="s">
        <v>8</v>
      </c>
      <c r="AG220" s="2" t="s">
        <v>27</v>
      </c>
    </row>
    <row r="221" spans="1:33" ht="14.25" customHeight="1">
      <c r="A221" s="2">
        <v>212</v>
      </c>
      <c r="B221" s="2" t="s">
        <v>78</v>
      </c>
      <c r="D221" s="2" t="s">
        <v>129</v>
      </c>
      <c r="E221" s="2" t="s">
        <v>12</v>
      </c>
      <c r="F221" s="4" t="s">
        <v>17</v>
      </c>
      <c r="G221" s="2">
        <f t="shared" si="14"/>
        <v>6</v>
      </c>
      <c r="H221" s="2" t="s">
        <v>1268</v>
      </c>
      <c r="I221" s="2" t="s">
        <v>1269</v>
      </c>
      <c r="J221" s="21">
        <f>IF(ISERROR(MATCH(H221,core_japan!M:M,0)),"",INDEX(core_japan!S:S,MATCH(H221,core_japan!M:M,0),1))</f>
        <v>0</v>
      </c>
      <c r="K221" s="2" t="str">
        <f>IF(LEN(J221)&gt;1,INDEX('JP PINT 1.0'!G:G,MATCH(J221,'JP PINT 1.0'!C:C,0),1),"")</f>
        <v/>
      </c>
      <c r="Q221" t="s">
        <v>164</v>
      </c>
      <c r="X221" s="2" t="str">
        <f t="shared" si="15"/>
        <v>CI_ Trade_ Party. Name. Text</v>
      </c>
      <c r="Y221" s="3" t="str">
        <f t="shared" si="13"/>
        <v>ram:Name</v>
      </c>
      <c r="Z221" s="3" t="str">
        <f>Z$217&amp;"/"&amp;Y221</f>
        <v>rsm:CIIHSupplyChainTradeTransaction/ram:ApplicableCIIHSupplyChainTradeSettlement/ram:PayerCITradeParty/ram:Name</v>
      </c>
      <c r="AA221" s="4" t="s">
        <v>4</v>
      </c>
      <c r="AB221" s="2" t="s">
        <v>41</v>
      </c>
      <c r="AC221" s="2" t="s">
        <v>42</v>
      </c>
      <c r="AD221" s="2" t="s">
        <v>201</v>
      </c>
      <c r="AE221" s="2" t="s">
        <v>10</v>
      </c>
      <c r="AF221" s="2" t="s">
        <v>8</v>
      </c>
      <c r="AG221" s="2" t="s">
        <v>27</v>
      </c>
    </row>
    <row r="222" spans="1:33" ht="14.25" customHeight="1">
      <c r="A222" s="2">
        <v>213</v>
      </c>
      <c r="B222" s="2" t="s">
        <v>78</v>
      </c>
      <c r="D222" s="2" t="s">
        <v>131</v>
      </c>
      <c r="E222" s="2" t="s">
        <v>20</v>
      </c>
      <c r="F222" s="4" t="s">
        <v>17</v>
      </c>
      <c r="G222" s="2">
        <f t="shared" si="14"/>
        <v>6</v>
      </c>
      <c r="H222" s="2" t="s">
        <v>202</v>
      </c>
      <c r="I222" s="2" t="s">
        <v>203</v>
      </c>
      <c r="J222" s="21">
        <f>IF(ISERROR(MATCH(H222,core_japan!M:M,0)),"",INDEX(core_japan!S:S,MATCH(H222,core_japan!M:M,0),1))</f>
        <v>0</v>
      </c>
      <c r="K222" s="2" t="str">
        <f>IF(LEN(J222)&gt;1,INDEX('JP PINT 1.0'!G:G,MATCH(J222,'JP PINT 1.0'!C:C,0),1),"")</f>
        <v/>
      </c>
      <c r="Q222" t="s">
        <v>132</v>
      </c>
      <c r="X222" s="2" t="str">
        <f t="shared" si="15"/>
        <v>CI_ Trade_ Party. Defined. CI_ Trade_ Contact</v>
      </c>
      <c r="Y222" s="3" t="str">
        <f t="shared" si="13"/>
        <v>ram:DefinedCITradeContact</v>
      </c>
      <c r="Z222" s="3" t="str">
        <f>Z$217&amp;"/"&amp;Y222</f>
        <v>rsm:CIIHSupplyChainTradeTransaction/ram:ApplicableCIIHSupplyChainTradeSettlement/ram:PayerCITradeParty/ram:DefinedCITradeContact</v>
      </c>
      <c r="AA222" s="4" t="s">
        <v>4</v>
      </c>
      <c r="AB222" s="2" t="s">
        <v>27</v>
      </c>
      <c r="AC222" s="2" t="s">
        <v>10</v>
      </c>
      <c r="AD222" s="2" t="s">
        <v>27</v>
      </c>
      <c r="AE222" s="2" t="s">
        <v>10</v>
      </c>
      <c r="AF222" s="2" t="s">
        <v>8</v>
      </c>
      <c r="AG222" s="2" t="s">
        <v>27</v>
      </c>
    </row>
    <row r="223" spans="1:33" ht="14.25" customHeight="1">
      <c r="A223" s="2">
        <v>214</v>
      </c>
      <c r="B223" s="2" t="s">
        <v>78</v>
      </c>
      <c r="D223" s="2" t="s">
        <v>134</v>
      </c>
      <c r="E223" s="2" t="s">
        <v>23</v>
      </c>
      <c r="F223" s="4" t="s">
        <v>3</v>
      </c>
      <c r="G223" s="2">
        <f t="shared" si="14"/>
        <v>7</v>
      </c>
      <c r="H223" s="2" t="s">
        <v>1270</v>
      </c>
      <c r="I223" s="2" t="s">
        <v>600</v>
      </c>
      <c r="J223" s="21" t="str">
        <f>IF(ISERROR(MATCH(H223,core_japan!M:M,0)),"",INDEX(core_japan!S:S,MATCH(H223,core_japan!M:M,0),1))</f>
        <v/>
      </c>
      <c r="K223" s="2" t="str">
        <f>IF(LEN(J223)&gt;1,INDEX('JP PINT 1.0'!G:G,MATCH(J223,'JP PINT 1.0'!C:C,0),1),"")</f>
        <v/>
      </c>
      <c r="R223" t="s">
        <v>135</v>
      </c>
      <c r="X223" s="2" t="str">
        <f t="shared" si="15"/>
        <v>CI_ Trade_ Contact. Details</v>
      </c>
      <c r="Y223" s="3" t="str">
        <f t="shared" si="13"/>
        <v>ram:CITradeContactType</v>
      </c>
      <c r="AA223" s="4" t="s">
        <v>4</v>
      </c>
      <c r="AB223" s="2" t="s">
        <v>27</v>
      </c>
      <c r="AC223" s="2" t="s">
        <v>10</v>
      </c>
      <c r="AD223" s="2" t="s">
        <v>27</v>
      </c>
      <c r="AE223" s="2" t="s">
        <v>10</v>
      </c>
      <c r="AF223" s="2" t="s">
        <v>8</v>
      </c>
      <c r="AG223" s="2" t="s">
        <v>27</v>
      </c>
    </row>
    <row r="224" spans="1:33" ht="14.25" customHeight="1">
      <c r="A224" s="2">
        <v>215</v>
      </c>
      <c r="B224" s="2" t="s">
        <v>78</v>
      </c>
      <c r="D224" s="2" t="s">
        <v>136</v>
      </c>
      <c r="E224" s="2" t="s">
        <v>12</v>
      </c>
      <c r="F224" s="4" t="s">
        <v>17</v>
      </c>
      <c r="G224" s="2">
        <f t="shared" si="14"/>
        <v>8</v>
      </c>
      <c r="H224" s="2" t="s">
        <v>1271</v>
      </c>
      <c r="I224" s="2" t="s">
        <v>1272</v>
      </c>
      <c r="J224" s="21" t="str">
        <f>IF(ISERROR(MATCH(H224,core_japan!M:M,0)),"",INDEX(core_japan!S:S,MATCH(H224,core_japan!M:M,0),1))</f>
        <v/>
      </c>
      <c r="K224" s="2" t="str">
        <f>IF(LEN(J224)&gt;1,INDEX('JP PINT 1.0'!G:G,MATCH(J224,'JP PINT 1.0'!C:C,0),1),"")</f>
        <v/>
      </c>
      <c r="S224" t="s">
        <v>137</v>
      </c>
      <c r="X224" s="2" t="str">
        <f t="shared" si="15"/>
        <v>CI_ Trade_ Contact. Identification. Identifier</v>
      </c>
      <c r="Y224" s="3" t="str">
        <f t="shared" si="13"/>
        <v>ram:ID</v>
      </c>
      <c r="Z224" s="3" t="str">
        <f>Z222&amp;"/"&amp;Y224</f>
        <v>rsm:CIIHSupplyChainTradeTransaction/ram:ApplicableCIIHSupplyChainTradeSettlement/ram:PayerCITradeParty/ram:DefinedCITradeContact/ram:ID</v>
      </c>
      <c r="AA224" s="4" t="s">
        <v>4</v>
      </c>
      <c r="AB224" s="2" t="s">
        <v>27</v>
      </c>
      <c r="AC224" s="2" t="s">
        <v>10</v>
      </c>
      <c r="AD224" s="2" t="s">
        <v>56</v>
      </c>
      <c r="AE224" s="2" t="s">
        <v>10</v>
      </c>
      <c r="AF224" s="2" t="s">
        <v>8</v>
      </c>
      <c r="AG224" s="2" t="s">
        <v>27</v>
      </c>
    </row>
    <row r="225" spans="1:33" ht="14.25" customHeight="1">
      <c r="A225" s="2">
        <v>216</v>
      </c>
      <c r="B225" s="2" t="s">
        <v>78</v>
      </c>
      <c r="D225" s="2" t="s">
        <v>138</v>
      </c>
      <c r="E225" s="2" t="s">
        <v>12</v>
      </c>
      <c r="F225" s="4" t="s">
        <v>17</v>
      </c>
      <c r="G225" s="2">
        <f t="shared" si="14"/>
        <v>8</v>
      </c>
      <c r="H225" s="2" t="s">
        <v>1273</v>
      </c>
      <c r="I225" s="2" t="s">
        <v>204</v>
      </c>
      <c r="J225" s="21">
        <f>IF(ISERROR(MATCH(H225,core_japan!M:M,0)),"",INDEX(core_japan!S:S,MATCH(H225,core_japan!M:M,0),1))</f>
        <v>0</v>
      </c>
      <c r="K225" s="2" t="str">
        <f>IF(LEN(J225)&gt;1,INDEX('JP PINT 1.0'!G:G,MATCH(J225,'JP PINT 1.0'!C:C,0),1),"")</f>
        <v/>
      </c>
      <c r="S225" t="s">
        <v>139</v>
      </c>
      <c r="X225" s="2" t="str">
        <f t="shared" si="15"/>
        <v>CI_ Trade_ Contact. Person Name. Text</v>
      </c>
      <c r="Y225" s="3" t="str">
        <f t="shared" si="13"/>
        <v>ram:PersonName</v>
      </c>
      <c r="Z225" s="3" t="str">
        <f>Z$222&amp;"/"&amp;Y225</f>
        <v>rsm:CIIHSupplyChainTradeTransaction/ram:ApplicableCIIHSupplyChainTradeSettlement/ram:PayerCITradeParty/ram:DefinedCITradeContact/ram:PersonName</v>
      </c>
      <c r="AA225" s="4" t="s">
        <v>4</v>
      </c>
      <c r="AB225" s="2" t="s">
        <v>41</v>
      </c>
      <c r="AC225" s="2" t="s">
        <v>42</v>
      </c>
      <c r="AD225" s="2" t="s">
        <v>56</v>
      </c>
      <c r="AE225" s="2" t="s">
        <v>10</v>
      </c>
      <c r="AF225" s="2" t="s">
        <v>8</v>
      </c>
      <c r="AG225" s="2" t="s">
        <v>27</v>
      </c>
    </row>
    <row r="226" spans="1:33" ht="14.25" customHeight="1">
      <c r="A226" s="2">
        <v>217</v>
      </c>
      <c r="B226" s="2" t="s">
        <v>78</v>
      </c>
      <c r="D226" s="2" t="s">
        <v>141</v>
      </c>
      <c r="E226" s="2" t="s">
        <v>12</v>
      </c>
      <c r="F226" s="4" t="s">
        <v>17</v>
      </c>
      <c r="G226" s="2">
        <f t="shared" si="14"/>
        <v>8</v>
      </c>
      <c r="H226" s="2" t="s">
        <v>1274</v>
      </c>
      <c r="I226" s="2" t="s">
        <v>1275</v>
      </c>
      <c r="J226" s="21">
        <f>IF(ISERROR(MATCH(H226,core_japan!M:M,0)),"",INDEX(core_japan!S:S,MATCH(H226,core_japan!M:M,0),1))</f>
        <v>0</v>
      </c>
      <c r="K226" s="2" t="str">
        <f>IF(LEN(J226)&gt;1,INDEX('JP PINT 1.0'!G:G,MATCH(J226,'JP PINT 1.0'!C:C,0),1),"")</f>
        <v/>
      </c>
      <c r="S226" t="s">
        <v>142</v>
      </c>
      <c r="X226" s="2" t="str">
        <f t="shared" si="15"/>
        <v>CI_ Trade_ Contact. Department Name. Text</v>
      </c>
      <c r="Y226" s="3" t="str">
        <f t="shared" si="13"/>
        <v>ram:DepartmentName</v>
      </c>
      <c r="Z226" s="3" t="str">
        <f>Z$222&amp;"/"&amp;Y226</f>
        <v>rsm:CIIHSupplyChainTradeTransaction/ram:ApplicableCIIHSupplyChainTradeSettlement/ram:PayerCITradeParty/ram:DefinedCITradeContact/ram:DepartmentName</v>
      </c>
      <c r="AA226" s="4" t="s">
        <v>4</v>
      </c>
      <c r="AB226" s="2" t="s">
        <v>41</v>
      </c>
      <c r="AC226" s="2" t="s">
        <v>42</v>
      </c>
      <c r="AD226" s="2" t="s">
        <v>56</v>
      </c>
      <c r="AE226" s="2" t="s">
        <v>10</v>
      </c>
      <c r="AF226" s="2" t="s">
        <v>8</v>
      </c>
      <c r="AG226" s="2" t="s">
        <v>27</v>
      </c>
    </row>
    <row r="227" spans="1:33" ht="14.25" customHeight="1">
      <c r="A227" s="2">
        <v>218</v>
      </c>
      <c r="B227" s="2" t="s">
        <v>78</v>
      </c>
      <c r="D227" s="2" t="s">
        <v>143</v>
      </c>
      <c r="E227" s="2" t="s">
        <v>12</v>
      </c>
      <c r="F227" s="4" t="s">
        <v>17</v>
      </c>
      <c r="G227" s="2">
        <f t="shared" si="14"/>
        <v>8</v>
      </c>
      <c r="H227" s="2" t="s">
        <v>1276</v>
      </c>
      <c r="I227" s="2" t="s">
        <v>1277</v>
      </c>
      <c r="J227" s="21" t="str">
        <f>IF(ISERROR(MATCH(H227,core_japan!M:M,0)),"",INDEX(core_japan!S:S,MATCH(H227,core_japan!M:M,0),1))</f>
        <v/>
      </c>
      <c r="K227" s="2" t="str">
        <f>IF(LEN(J227)&gt;1,INDEX('JP PINT 1.0'!G:G,MATCH(J227,'JP PINT 1.0'!C:C,0),1),"")</f>
        <v/>
      </c>
      <c r="S227" t="s">
        <v>144</v>
      </c>
      <c r="X227" s="2" t="str">
        <f t="shared" si="15"/>
        <v>CI_ Trade_ Contact. Person_ Identification. Identifier</v>
      </c>
      <c r="Y227" s="3" t="str">
        <f t="shared" si="13"/>
        <v>ram:PersonID</v>
      </c>
      <c r="Z227" s="3" t="str">
        <f>Z$222&amp;"/"&amp;Y227</f>
        <v>rsm:CIIHSupplyChainTradeTransaction/ram:ApplicableCIIHSupplyChainTradeSettlement/ram:PayerCITradeParty/ram:DefinedCITradeContact/ram:PersonID</v>
      </c>
      <c r="AA227" s="4" t="s">
        <v>4</v>
      </c>
      <c r="AB227" s="2" t="s">
        <v>27</v>
      </c>
      <c r="AC227" s="2" t="s">
        <v>10</v>
      </c>
      <c r="AD227" s="2" t="s">
        <v>56</v>
      </c>
      <c r="AE227" s="2" t="s">
        <v>10</v>
      </c>
      <c r="AF227" s="2" t="s">
        <v>8</v>
      </c>
      <c r="AG227" s="2" t="s">
        <v>27</v>
      </c>
    </row>
    <row r="228" spans="1:33" ht="14.25" customHeight="1">
      <c r="A228" s="2">
        <v>219</v>
      </c>
      <c r="B228" s="2" t="s">
        <v>78</v>
      </c>
      <c r="D228" s="2" t="s">
        <v>145</v>
      </c>
      <c r="E228" s="2" t="s">
        <v>20</v>
      </c>
      <c r="F228" s="4" t="s">
        <v>17</v>
      </c>
      <c r="G228" s="2">
        <f t="shared" si="14"/>
        <v>8</v>
      </c>
      <c r="H228" s="2" t="s">
        <v>609</v>
      </c>
      <c r="I228" s="2" t="s">
        <v>610</v>
      </c>
      <c r="J228" s="21" t="str">
        <f>IF(ISERROR(MATCH(H228,core_japan!M:M,0)),"",INDEX(core_japan!S:S,MATCH(H228,core_japan!M:M,0),1))</f>
        <v/>
      </c>
      <c r="K228" s="2" t="str">
        <f>IF(LEN(J228)&gt;1,INDEX('JP PINT 1.0'!G:G,MATCH(J228,'JP PINT 1.0'!C:C,0),1),"")</f>
        <v/>
      </c>
      <c r="S228" t="s">
        <v>1176</v>
      </c>
      <c r="X228" s="2" t="str">
        <f t="shared" si="15"/>
        <v>CI_ Trade_ Contact. Telephone. CI_ Universal_ Communication</v>
      </c>
      <c r="Y228" s="3" t="str">
        <f t="shared" si="13"/>
        <v>ram:TelephoneCIUniversalCommunication</v>
      </c>
      <c r="Z228" s="3" t="str">
        <f>Z$222&amp;"/"&amp;Y228</f>
        <v>rsm:CIIHSupplyChainTradeTransaction/ram:ApplicableCIIHSupplyChainTradeSettlement/ram:PayerCITradeParty/ram:DefinedCITradeContact/ram:TelephoneCIUniversalCommunication</v>
      </c>
      <c r="AA228" s="4" t="s">
        <v>4</v>
      </c>
      <c r="AB228" s="2" t="s">
        <v>27</v>
      </c>
      <c r="AC228" s="2" t="s">
        <v>10</v>
      </c>
      <c r="AD228" s="2" t="s">
        <v>27</v>
      </c>
      <c r="AE228" s="2" t="s">
        <v>10</v>
      </c>
      <c r="AF228" s="2" t="s">
        <v>8</v>
      </c>
      <c r="AG228" s="2" t="s">
        <v>27</v>
      </c>
    </row>
    <row r="229" spans="1:33" ht="14.25" customHeight="1">
      <c r="A229" s="2">
        <v>220</v>
      </c>
      <c r="B229" s="2" t="s">
        <v>78</v>
      </c>
      <c r="D229" s="2" t="s">
        <v>146</v>
      </c>
      <c r="E229" s="2" t="s">
        <v>23</v>
      </c>
      <c r="F229" s="4" t="s">
        <v>3</v>
      </c>
      <c r="G229" s="2">
        <f t="shared" si="14"/>
        <v>9</v>
      </c>
      <c r="H229" s="2" t="s">
        <v>611</v>
      </c>
      <c r="I229" s="2" t="s">
        <v>612</v>
      </c>
      <c r="J229" s="21" t="str">
        <f>IF(ISERROR(MATCH(H229,core_japan!M:M,0)),"",INDEX(core_japan!S:S,MATCH(H229,core_japan!M:M,0),1))</f>
        <v/>
      </c>
      <c r="K229" s="2" t="str">
        <f>IF(LEN(J229)&gt;1,INDEX('JP PINT 1.0'!G:G,MATCH(J229,'JP PINT 1.0'!C:C,0),1),"")</f>
        <v/>
      </c>
      <c r="T229" t="s">
        <v>1177</v>
      </c>
      <c r="X229" s="2" t="str">
        <f t="shared" si="15"/>
        <v>CI_ Universal_ Communication. Details</v>
      </c>
      <c r="Y229" s="3" t="str">
        <f t="shared" si="13"/>
        <v>ram:CIUniversalCommunicationType</v>
      </c>
      <c r="AA229" s="4" t="s">
        <v>4</v>
      </c>
      <c r="AB229" s="2" t="s">
        <v>27</v>
      </c>
      <c r="AC229" s="2" t="s">
        <v>10</v>
      </c>
      <c r="AD229" s="2" t="s">
        <v>27</v>
      </c>
      <c r="AE229" s="2" t="s">
        <v>10</v>
      </c>
      <c r="AF229" s="2" t="s">
        <v>8</v>
      </c>
      <c r="AG229" s="2" t="s">
        <v>27</v>
      </c>
    </row>
    <row r="230" spans="1:33" ht="14.25" customHeight="1">
      <c r="A230" s="2">
        <v>221</v>
      </c>
      <c r="B230" s="2" t="s">
        <v>78</v>
      </c>
      <c r="D230" s="2" t="s">
        <v>147</v>
      </c>
      <c r="E230" s="2" t="s">
        <v>12</v>
      </c>
      <c r="F230" s="4" t="s">
        <v>17</v>
      </c>
      <c r="G230" s="2">
        <f t="shared" si="14"/>
        <v>10</v>
      </c>
      <c r="H230" s="2" t="s">
        <v>1278</v>
      </c>
      <c r="I230" s="2" t="s">
        <v>1279</v>
      </c>
      <c r="J230" s="21">
        <f>IF(ISERROR(MATCH(H230,core_japan!M:M,0)),"",INDEX(core_japan!S:S,MATCH(H230,core_japan!M:M,0),1))</f>
        <v>0</v>
      </c>
      <c r="K230" s="2" t="str">
        <f>IF(LEN(J230)&gt;1,INDEX('JP PINT 1.0'!G:G,MATCH(J230,'JP PINT 1.0'!C:C,0),1),"")</f>
        <v/>
      </c>
      <c r="U230" t="s">
        <v>1178</v>
      </c>
      <c r="X230" s="2" t="str">
        <f t="shared" si="15"/>
        <v>CI_ Universal_ Communication. Complete Number. Text</v>
      </c>
      <c r="Y230" s="3" t="str">
        <f t="shared" si="13"/>
        <v>ram:CompleteNumber</v>
      </c>
      <c r="Z230" s="3" t="str">
        <f>Z228&amp;"/"&amp;Y230</f>
        <v>rsm:CIIHSupplyChainTradeTransaction/ram:ApplicableCIIHSupplyChainTradeSettlement/ram:PayerCITradeParty/ram:DefinedCITradeContact/ram:TelephoneCIUniversalCommunication/ram:CompleteNumber</v>
      </c>
      <c r="AA230" s="4" t="s">
        <v>4</v>
      </c>
      <c r="AB230" s="2" t="s">
        <v>27</v>
      </c>
      <c r="AC230" s="2" t="s">
        <v>10</v>
      </c>
      <c r="AD230" s="2" t="s">
        <v>56</v>
      </c>
      <c r="AE230" s="2" t="s">
        <v>10</v>
      </c>
      <c r="AF230" s="2" t="s">
        <v>8</v>
      </c>
      <c r="AG230" s="2" t="s">
        <v>27</v>
      </c>
    </row>
    <row r="231" spans="1:33" ht="14.25" customHeight="1">
      <c r="A231" s="2">
        <v>222</v>
      </c>
      <c r="B231" s="2" t="s">
        <v>78</v>
      </c>
      <c r="D231" s="2" t="s">
        <v>148</v>
      </c>
      <c r="E231" s="2" t="s">
        <v>20</v>
      </c>
      <c r="F231" s="4" t="s">
        <v>17</v>
      </c>
      <c r="G231" s="2">
        <f t="shared" si="14"/>
        <v>8</v>
      </c>
      <c r="H231" s="2" t="s">
        <v>615</v>
      </c>
      <c r="I231" s="2" t="s">
        <v>616</v>
      </c>
      <c r="J231" s="21" t="str">
        <f>IF(ISERROR(MATCH(H231,core_japan!M:M,0)),"",INDEX(core_japan!S:S,MATCH(H231,core_japan!M:M,0),1))</f>
        <v/>
      </c>
      <c r="K231" s="2" t="str">
        <f>IF(LEN(J231)&gt;1,INDEX('JP PINT 1.0'!G:G,MATCH(J231,'JP PINT 1.0'!C:C,0),1),"")</f>
        <v/>
      </c>
      <c r="S231" t="s">
        <v>1179</v>
      </c>
      <c r="X231" s="2" t="str">
        <f t="shared" si="15"/>
        <v>CI_ Trade_ Contact. Fax. CI_ Universal_ Communication</v>
      </c>
      <c r="Y231" s="3" t="str">
        <f t="shared" si="13"/>
        <v>ram:FaxCIUniversalCommunication</v>
      </c>
      <c r="Z231" s="3" t="str">
        <f>Z$222&amp;"/"&amp;Y231</f>
        <v>rsm:CIIHSupplyChainTradeTransaction/ram:ApplicableCIIHSupplyChainTradeSettlement/ram:PayerCITradeParty/ram:DefinedCITradeContact/ram:FaxCIUniversalCommunication</v>
      </c>
      <c r="AA231" s="4" t="s">
        <v>7</v>
      </c>
      <c r="AB231" s="2" t="s">
        <v>230</v>
      </c>
      <c r="AC231" s="2" t="s">
        <v>10</v>
      </c>
      <c r="AD231" s="2" t="s">
        <v>230</v>
      </c>
      <c r="AE231" s="2" t="s">
        <v>10</v>
      </c>
      <c r="AF231" s="2" t="s">
        <v>8</v>
      </c>
      <c r="AG231" s="2" t="s">
        <v>230</v>
      </c>
    </row>
    <row r="232" spans="1:33" ht="14.25" customHeight="1">
      <c r="A232" s="2">
        <v>223</v>
      </c>
      <c r="B232" s="2" t="s">
        <v>78</v>
      </c>
      <c r="D232" s="2" t="s">
        <v>146</v>
      </c>
      <c r="E232" s="2" t="s">
        <v>23</v>
      </c>
      <c r="F232" s="4" t="s">
        <v>3</v>
      </c>
      <c r="G232" s="2">
        <f t="shared" si="14"/>
        <v>9</v>
      </c>
      <c r="H232" s="2" t="s">
        <v>617</v>
      </c>
      <c r="I232" s="2" t="s">
        <v>618</v>
      </c>
      <c r="J232" s="21" t="str">
        <f>IF(ISERROR(MATCH(H232,core_japan!M:M,0)),"",INDEX(core_japan!S:S,MATCH(H232,core_japan!M:M,0),1))</f>
        <v/>
      </c>
      <c r="K232" s="2" t="str">
        <f>IF(LEN(J232)&gt;1,INDEX('JP PINT 1.0'!G:G,MATCH(J232,'JP PINT 1.0'!C:C,0),1),"")</f>
        <v/>
      </c>
      <c r="T232" t="s">
        <v>1177</v>
      </c>
      <c r="X232" s="2" t="str">
        <f t="shared" si="15"/>
        <v>CI_ Universal_ Communication. Details</v>
      </c>
      <c r="Y232" s="3" t="str">
        <f t="shared" si="13"/>
        <v>ram:CIUniversalCommunicationType</v>
      </c>
      <c r="AA232" s="4" t="s">
        <v>7</v>
      </c>
      <c r="AB232" s="2" t="s">
        <v>230</v>
      </c>
      <c r="AC232" s="2" t="s">
        <v>10</v>
      </c>
      <c r="AD232" s="2" t="s">
        <v>230</v>
      </c>
      <c r="AE232" s="2" t="s">
        <v>10</v>
      </c>
      <c r="AF232" s="2" t="s">
        <v>8</v>
      </c>
      <c r="AG232" s="2" t="s">
        <v>230</v>
      </c>
    </row>
    <row r="233" spans="1:33" ht="14.25" customHeight="1">
      <c r="A233" s="2">
        <v>224</v>
      </c>
      <c r="B233" s="2" t="s">
        <v>78</v>
      </c>
      <c r="D233" s="2" t="s">
        <v>147</v>
      </c>
      <c r="E233" s="2" t="s">
        <v>12</v>
      </c>
      <c r="F233" s="4" t="s">
        <v>17</v>
      </c>
      <c r="G233" s="2">
        <f t="shared" si="14"/>
        <v>10</v>
      </c>
      <c r="H233" s="2" t="s">
        <v>1280</v>
      </c>
      <c r="I233" s="2" t="s">
        <v>1281</v>
      </c>
      <c r="J233" s="21">
        <f>IF(ISERROR(MATCH(H233,core_japan!M:M,0)),"",INDEX(core_japan!S:S,MATCH(H233,core_japan!M:M,0),1))</f>
        <v>0</v>
      </c>
      <c r="K233" s="2" t="str">
        <f>IF(LEN(J233)&gt;1,INDEX('JP PINT 1.0'!G:G,MATCH(J233,'JP PINT 1.0'!C:C,0),1),"")</f>
        <v/>
      </c>
      <c r="U233" t="s">
        <v>1178</v>
      </c>
      <c r="X233" s="2" t="str">
        <f t="shared" si="15"/>
        <v>CI_ Universal_ Communication. Complete Number. Text</v>
      </c>
      <c r="Y233" s="3" t="str">
        <f t="shared" si="13"/>
        <v>ram:CompleteNumber</v>
      </c>
      <c r="Z233" s="3" t="str">
        <f>Z231&amp;"/"&amp;Y233</f>
        <v>rsm:CIIHSupplyChainTradeTransaction/ram:ApplicableCIIHSupplyChainTradeSettlement/ram:PayerCITradeParty/ram:DefinedCITradeContact/ram:FaxCIUniversalCommunication/ram:CompleteNumber</v>
      </c>
      <c r="AA233" s="4" t="s">
        <v>7</v>
      </c>
      <c r="AB233" s="2" t="s">
        <v>230</v>
      </c>
      <c r="AC233" s="2" t="s">
        <v>10</v>
      </c>
      <c r="AD233" s="2" t="s">
        <v>56</v>
      </c>
      <c r="AE233" s="2" t="s">
        <v>10</v>
      </c>
      <c r="AF233" s="2" t="s">
        <v>8</v>
      </c>
      <c r="AG233" s="2" t="s">
        <v>27</v>
      </c>
    </row>
    <row r="234" spans="1:33" ht="14.25" customHeight="1">
      <c r="A234" s="2">
        <v>225</v>
      </c>
      <c r="B234" s="2" t="s">
        <v>78</v>
      </c>
      <c r="D234" s="2" t="s">
        <v>149</v>
      </c>
      <c r="E234" s="2" t="s">
        <v>20</v>
      </c>
      <c r="F234" s="4" t="s">
        <v>17</v>
      </c>
      <c r="G234" s="2">
        <f t="shared" si="14"/>
        <v>8</v>
      </c>
      <c r="H234" s="2" t="s">
        <v>621</v>
      </c>
      <c r="I234" s="2" t="s">
        <v>622</v>
      </c>
      <c r="J234" s="21" t="str">
        <f>IF(ISERROR(MATCH(H234,core_japan!M:M,0)),"",INDEX(core_japan!S:S,MATCH(H234,core_japan!M:M,0),1))</f>
        <v/>
      </c>
      <c r="K234" s="2" t="str">
        <f>IF(LEN(J234)&gt;1,INDEX('JP PINT 1.0'!G:G,MATCH(J234,'JP PINT 1.0'!C:C,0),1),"")</f>
        <v/>
      </c>
      <c r="S234" t="s">
        <v>1181</v>
      </c>
      <c r="X234" s="2" t="str">
        <f t="shared" si="15"/>
        <v>CI_ Trade_ Contact. Email_ URI. CI_ Universal_ Communication</v>
      </c>
      <c r="Y234" s="3" t="str">
        <f t="shared" si="13"/>
        <v>ram:EmailURICIUniversalCommunication</v>
      </c>
      <c r="Z234" s="3" t="str">
        <f>Z$222&amp;"/"&amp;Y234</f>
        <v>rsm:CIIHSupplyChainTradeTransaction/ram:ApplicableCIIHSupplyChainTradeSettlement/ram:PayerCITradeParty/ram:DefinedCITradeContact/ram:EmailURICIUniversalCommunication</v>
      </c>
      <c r="AA234" s="4" t="s">
        <v>4</v>
      </c>
      <c r="AB234" s="2" t="s">
        <v>27</v>
      </c>
      <c r="AC234" s="2" t="s">
        <v>10</v>
      </c>
      <c r="AD234" s="2" t="s">
        <v>27</v>
      </c>
      <c r="AE234" s="2" t="s">
        <v>10</v>
      </c>
      <c r="AF234" s="2" t="s">
        <v>8</v>
      </c>
      <c r="AG234" s="2" t="s">
        <v>27</v>
      </c>
    </row>
    <row r="235" spans="1:33" ht="14.25" customHeight="1">
      <c r="A235" s="2">
        <v>226</v>
      </c>
      <c r="B235" s="2" t="s">
        <v>78</v>
      </c>
      <c r="D235" s="2" t="s">
        <v>146</v>
      </c>
      <c r="E235" s="2" t="s">
        <v>23</v>
      </c>
      <c r="F235" s="4" t="s">
        <v>3</v>
      </c>
      <c r="G235" s="2">
        <f t="shared" si="14"/>
        <v>9</v>
      </c>
      <c r="H235" s="2" t="s">
        <v>623</v>
      </c>
      <c r="I235" s="2" t="s">
        <v>664</v>
      </c>
      <c r="J235" s="21" t="str">
        <f>IF(ISERROR(MATCH(H235,core_japan!M:M,0)),"",INDEX(core_japan!S:S,MATCH(H235,core_japan!M:M,0),1))</f>
        <v/>
      </c>
      <c r="K235" s="2" t="str">
        <f>IF(LEN(J235)&gt;1,INDEX('JP PINT 1.0'!G:G,MATCH(J235,'JP PINT 1.0'!C:C,0),1),"")</f>
        <v/>
      </c>
      <c r="T235" t="s">
        <v>1177</v>
      </c>
      <c r="X235" s="2" t="str">
        <f t="shared" si="15"/>
        <v>CI_ Universal_ Communication. Details</v>
      </c>
      <c r="Y235" s="3" t="str">
        <f t="shared" si="13"/>
        <v>ram:CIUniversalCommunicationType</v>
      </c>
      <c r="AA235" s="4" t="s">
        <v>4</v>
      </c>
      <c r="AB235" s="2" t="s">
        <v>27</v>
      </c>
      <c r="AC235" s="2" t="s">
        <v>10</v>
      </c>
      <c r="AD235" s="2" t="s">
        <v>27</v>
      </c>
      <c r="AE235" s="2" t="s">
        <v>10</v>
      </c>
      <c r="AF235" s="2" t="s">
        <v>8</v>
      </c>
      <c r="AG235" s="2" t="s">
        <v>27</v>
      </c>
    </row>
    <row r="236" spans="1:33" ht="14.25" customHeight="1">
      <c r="A236" s="2">
        <v>227</v>
      </c>
      <c r="B236" s="2" t="s">
        <v>78</v>
      </c>
      <c r="D236" s="2" t="s">
        <v>150</v>
      </c>
      <c r="E236" s="2" t="s">
        <v>12</v>
      </c>
      <c r="F236" s="4" t="s">
        <v>17</v>
      </c>
      <c r="G236" s="2">
        <f t="shared" si="14"/>
        <v>10</v>
      </c>
      <c r="H236" s="2" t="s">
        <v>1282</v>
      </c>
      <c r="I236" s="2" t="s">
        <v>1283</v>
      </c>
      <c r="J236" s="21">
        <f>IF(ISERROR(MATCH(H236,core_japan!M:M,0)),"",INDEX(core_japan!S:S,MATCH(H236,core_japan!M:M,0),1))</f>
        <v>0</v>
      </c>
      <c r="K236" s="2" t="str">
        <f>IF(LEN(J236)&gt;1,INDEX('JP PINT 1.0'!G:G,MATCH(J236,'JP PINT 1.0'!C:C,0),1),"")</f>
        <v/>
      </c>
      <c r="U236" t="s">
        <v>1182</v>
      </c>
      <c r="X236" s="2" t="str">
        <f t="shared" si="15"/>
        <v>CI_ Universal_ Communication. URI. Identifier</v>
      </c>
      <c r="Y236" s="3" t="str">
        <f t="shared" si="13"/>
        <v>ram:URIID</v>
      </c>
      <c r="Z236" s="3" t="str">
        <f>Z234&amp;"/"&amp;Y236</f>
        <v>rsm:CIIHSupplyChainTradeTransaction/ram:ApplicableCIIHSupplyChainTradeSettlement/ram:PayerCITradeParty/ram:DefinedCITradeContact/ram:EmailURICIUniversalCommunication/ram:URIID</v>
      </c>
      <c r="AA236" s="4" t="s">
        <v>4</v>
      </c>
      <c r="AB236" s="2" t="s">
        <v>27</v>
      </c>
      <c r="AC236" s="2" t="s">
        <v>10</v>
      </c>
      <c r="AD236" s="2" t="s">
        <v>56</v>
      </c>
      <c r="AE236" s="2" t="s">
        <v>10</v>
      </c>
      <c r="AF236" s="2" t="s">
        <v>8</v>
      </c>
      <c r="AG236" s="2" t="s">
        <v>27</v>
      </c>
    </row>
    <row r="237" spans="1:33" ht="14.25" customHeight="1">
      <c r="A237" s="2">
        <v>228</v>
      </c>
      <c r="B237" s="2" t="s">
        <v>78</v>
      </c>
      <c r="D237" s="2" t="s">
        <v>151</v>
      </c>
      <c r="E237" s="2" t="s">
        <v>20</v>
      </c>
      <c r="F237" s="4" t="s">
        <v>17</v>
      </c>
      <c r="G237" s="2">
        <f t="shared" si="14"/>
        <v>6</v>
      </c>
      <c r="H237" s="2" t="s">
        <v>1284</v>
      </c>
      <c r="I237" s="2" t="s">
        <v>1285</v>
      </c>
      <c r="J237" s="21">
        <f>IF(ISERROR(MATCH(H237,core_japan!M:M,0)),"",INDEX(core_japan!S:S,MATCH(H237,core_japan!M:M,0),1))</f>
        <v>0</v>
      </c>
      <c r="K237" s="2" t="str">
        <f>IF(LEN(J237)&gt;1,INDEX('JP PINT 1.0'!G:G,MATCH(J237,'JP PINT 1.0'!C:C,0),1),"")</f>
        <v/>
      </c>
      <c r="Q237" t="s">
        <v>358</v>
      </c>
      <c r="X237" s="2" t="str">
        <f t="shared" si="15"/>
        <v>CI_ Trade_ Party. Postal. CI_ Trade_ Address</v>
      </c>
      <c r="Y237" s="3" t="str">
        <f t="shared" si="13"/>
        <v>ram:PostalCITradeAddress</v>
      </c>
      <c r="Z237" s="3" t="str">
        <f>Z$217&amp;"/"&amp;Y237</f>
        <v>rsm:CIIHSupplyChainTradeTransaction/ram:ApplicableCIIHSupplyChainTradeSettlement/ram:PayerCITradeParty/ram:PostalCITradeAddress</v>
      </c>
      <c r="AA237" s="4" t="s">
        <v>4</v>
      </c>
      <c r="AB237" s="2" t="s">
        <v>27</v>
      </c>
      <c r="AC237" s="2" t="s">
        <v>10</v>
      </c>
      <c r="AD237" s="2" t="s">
        <v>27</v>
      </c>
      <c r="AE237" s="2" t="s">
        <v>10</v>
      </c>
      <c r="AF237" s="2" t="s">
        <v>8</v>
      </c>
      <c r="AG237" s="2" t="s">
        <v>27</v>
      </c>
    </row>
    <row r="238" spans="1:33" ht="14.25" customHeight="1">
      <c r="A238" s="2">
        <v>229</v>
      </c>
      <c r="B238" s="2" t="s">
        <v>78</v>
      </c>
      <c r="D238" s="2" t="s">
        <v>167</v>
      </c>
      <c r="E238" s="2" t="s">
        <v>23</v>
      </c>
      <c r="F238" s="4" t="s">
        <v>3</v>
      </c>
      <c r="G238" s="2">
        <f t="shared" si="14"/>
        <v>7</v>
      </c>
      <c r="H238" s="2" t="s">
        <v>1286</v>
      </c>
      <c r="I238" s="2" t="s">
        <v>1287</v>
      </c>
      <c r="J238" s="21" t="str">
        <f>IF(ISERROR(MATCH(H238,core_japan!M:M,0)),"",INDEX(core_japan!S:S,MATCH(H238,core_japan!M:M,0),1))</f>
        <v/>
      </c>
      <c r="K238" s="2" t="str">
        <f>IF(LEN(J238)&gt;1,INDEX('JP PINT 1.0'!G:G,MATCH(J238,'JP PINT 1.0'!C:C,0),1),"")</f>
        <v/>
      </c>
      <c r="R238" t="s">
        <v>359</v>
      </c>
      <c r="X238" s="2" t="str">
        <f t="shared" si="15"/>
        <v>CI_ Trade_ Address. Details</v>
      </c>
      <c r="Y238" s="3" t="str">
        <f t="shared" si="13"/>
        <v>ram:CITradeAddressType</v>
      </c>
      <c r="AA238" s="4" t="s">
        <v>4</v>
      </c>
      <c r="AB238" s="2" t="s">
        <v>27</v>
      </c>
      <c r="AC238" s="2" t="s">
        <v>10</v>
      </c>
      <c r="AD238" s="2" t="s">
        <v>27</v>
      </c>
      <c r="AE238" s="2" t="s">
        <v>10</v>
      </c>
      <c r="AF238" s="2" t="s">
        <v>8</v>
      </c>
      <c r="AG238" s="2" t="s">
        <v>27</v>
      </c>
    </row>
    <row r="239" spans="1:33" ht="14.25" customHeight="1">
      <c r="A239" s="2">
        <v>230</v>
      </c>
      <c r="B239" s="2" t="s">
        <v>78</v>
      </c>
      <c r="D239" s="2" t="s">
        <v>152</v>
      </c>
      <c r="E239" s="2" t="s">
        <v>12</v>
      </c>
      <c r="F239" s="4" t="s">
        <v>17</v>
      </c>
      <c r="G239" s="2">
        <f t="shared" si="14"/>
        <v>8</v>
      </c>
      <c r="H239" s="2" t="s">
        <v>1288</v>
      </c>
      <c r="I239" s="2" t="s">
        <v>1289</v>
      </c>
      <c r="J239" s="21">
        <f>IF(ISERROR(MATCH(H239,core_japan!M:M,0)),"",INDEX(core_japan!S:S,MATCH(H239,core_japan!M:M,0),1))</f>
        <v>0</v>
      </c>
      <c r="K239" s="2" t="str">
        <f>IF(LEN(J239)&gt;1,INDEX('JP PINT 1.0'!G:G,MATCH(J239,'JP PINT 1.0'!C:C,0),1),"")</f>
        <v/>
      </c>
      <c r="S239" t="s">
        <v>361</v>
      </c>
      <c r="X239" s="2" t="str">
        <f t="shared" si="15"/>
        <v>CI_ Trade_ Address. Postcode. Code</v>
      </c>
      <c r="Y239" s="3" t="str">
        <f t="shared" si="13"/>
        <v>ram:PostcodeCode</v>
      </c>
      <c r="Z239" s="3" t="str">
        <f>Z237&amp;"/"&amp;Y239</f>
        <v>rsm:CIIHSupplyChainTradeTransaction/ram:ApplicableCIIHSupplyChainTradeSettlement/ram:PayerCITradeParty/ram:PostalCITradeAddress/ram:PostcodeCode</v>
      </c>
      <c r="AA239" s="4" t="s">
        <v>4</v>
      </c>
      <c r="AB239" s="2" t="s">
        <v>27</v>
      </c>
      <c r="AC239" s="2" t="s">
        <v>10</v>
      </c>
      <c r="AD239" s="2" t="s">
        <v>56</v>
      </c>
      <c r="AE239" s="2" t="s">
        <v>10</v>
      </c>
      <c r="AF239" s="2" t="s">
        <v>8</v>
      </c>
      <c r="AG239" s="2" t="s">
        <v>27</v>
      </c>
    </row>
    <row r="240" spans="1:33" ht="14.25" customHeight="1">
      <c r="A240" s="2">
        <v>231</v>
      </c>
      <c r="B240" s="2" t="s">
        <v>78</v>
      </c>
      <c r="D240" s="2" t="s">
        <v>153</v>
      </c>
      <c r="E240" s="2" t="s">
        <v>12</v>
      </c>
      <c r="F240" s="4" t="s">
        <v>17</v>
      </c>
      <c r="G240" s="2">
        <f t="shared" si="14"/>
        <v>8</v>
      </c>
      <c r="H240" s="2" t="s">
        <v>1290</v>
      </c>
      <c r="I240" s="2" t="s">
        <v>1291</v>
      </c>
      <c r="J240" s="21">
        <f>IF(ISERROR(MATCH(H240,core_japan!M:M,0)),"",INDEX(core_japan!S:S,MATCH(H240,core_japan!M:M,0),1))</f>
        <v>0</v>
      </c>
      <c r="K240" s="2" t="str">
        <f>IF(LEN(J240)&gt;1,INDEX('JP PINT 1.0'!G:G,MATCH(J240,'JP PINT 1.0'!C:C,0),1),"")</f>
        <v/>
      </c>
      <c r="S240" t="s">
        <v>362</v>
      </c>
      <c r="X240" s="2" t="str">
        <f t="shared" si="15"/>
        <v>CI_ Trade_ Address. Line One. Text</v>
      </c>
      <c r="Y240" s="3" t="str">
        <f t="shared" si="13"/>
        <v>ram:LineOne</v>
      </c>
      <c r="Z240" s="3" t="str">
        <f>Z$237&amp;"/"&amp;Y240</f>
        <v>rsm:CIIHSupplyChainTradeTransaction/ram:ApplicableCIIHSupplyChainTradeSettlement/ram:PayerCITradeParty/ram:PostalCITradeAddress/ram:LineOne</v>
      </c>
      <c r="AA240" s="4" t="s">
        <v>4</v>
      </c>
      <c r="AB240" s="2" t="s">
        <v>41</v>
      </c>
      <c r="AC240" s="2" t="s">
        <v>42</v>
      </c>
      <c r="AD240" s="2" t="s">
        <v>56</v>
      </c>
      <c r="AE240" s="2" t="s">
        <v>10</v>
      </c>
      <c r="AF240" s="2" t="s">
        <v>8</v>
      </c>
      <c r="AG240" s="2" t="s">
        <v>27</v>
      </c>
    </row>
    <row r="241" spans="1:33" ht="14.25" customHeight="1">
      <c r="A241" s="2">
        <v>232</v>
      </c>
      <c r="B241" s="2" t="s">
        <v>78</v>
      </c>
      <c r="D241" s="2" t="s">
        <v>154</v>
      </c>
      <c r="E241" s="2" t="s">
        <v>12</v>
      </c>
      <c r="F241" s="4" t="s">
        <v>17</v>
      </c>
      <c r="G241" s="2">
        <f t="shared" si="14"/>
        <v>8</v>
      </c>
      <c r="H241" s="2" t="s">
        <v>1292</v>
      </c>
      <c r="I241" s="2" t="s">
        <v>1293</v>
      </c>
      <c r="J241" s="21">
        <f>IF(ISERROR(MATCH(H241,core_japan!M:M,0)),"",INDEX(core_japan!S:S,MATCH(H241,core_japan!M:M,0),1))</f>
        <v>0</v>
      </c>
      <c r="K241" s="2" t="str">
        <f>IF(LEN(J241)&gt;1,INDEX('JP PINT 1.0'!G:G,MATCH(J241,'JP PINT 1.0'!C:C,0),1),"")</f>
        <v/>
      </c>
      <c r="S241" t="s">
        <v>155</v>
      </c>
      <c r="X241" s="2" t="str">
        <f t="shared" si="15"/>
        <v>CI_ Trade_ Address. Line Two. Text</v>
      </c>
      <c r="Y241" s="3" t="str">
        <f t="shared" si="13"/>
        <v>ram:LineTwo</v>
      </c>
      <c r="Z241" s="3" t="str">
        <f>Z$237&amp;"/"&amp;Y241</f>
        <v>rsm:CIIHSupplyChainTradeTransaction/ram:ApplicableCIIHSupplyChainTradeSettlement/ram:PayerCITradeParty/ram:PostalCITradeAddress/ram:LineTwo</v>
      </c>
      <c r="AA241" s="4" t="s">
        <v>4</v>
      </c>
      <c r="AB241" s="2" t="s">
        <v>41</v>
      </c>
      <c r="AC241" s="2" t="s">
        <v>42</v>
      </c>
      <c r="AD241" s="2" t="s">
        <v>56</v>
      </c>
      <c r="AE241" s="2" t="s">
        <v>10</v>
      </c>
      <c r="AF241" s="2" t="s">
        <v>8</v>
      </c>
      <c r="AG241" s="2" t="s">
        <v>27</v>
      </c>
    </row>
    <row r="242" spans="1:33" ht="14.25" customHeight="1">
      <c r="A242" s="2">
        <v>233</v>
      </c>
      <c r="B242" s="2" t="s">
        <v>78</v>
      </c>
      <c r="D242" s="2" t="s">
        <v>156</v>
      </c>
      <c r="E242" s="2" t="s">
        <v>12</v>
      </c>
      <c r="F242" s="4" t="s">
        <v>17</v>
      </c>
      <c r="G242" s="2">
        <f t="shared" si="14"/>
        <v>8</v>
      </c>
      <c r="H242" s="2" t="s">
        <v>1294</v>
      </c>
      <c r="I242" s="2" t="s">
        <v>1295</v>
      </c>
      <c r="J242" s="21">
        <f>IF(ISERROR(MATCH(H242,core_japan!M:M,0)),"",INDEX(core_japan!S:S,MATCH(H242,core_japan!M:M,0),1))</f>
        <v>0</v>
      </c>
      <c r="K242" s="2" t="str">
        <f>IF(LEN(J242)&gt;1,INDEX('JP PINT 1.0'!G:G,MATCH(J242,'JP PINT 1.0'!C:C,0),1),"")</f>
        <v/>
      </c>
      <c r="S242" t="s">
        <v>157</v>
      </c>
      <c r="X242" s="2" t="str">
        <f t="shared" si="15"/>
        <v>CI_ Trade_ Address. Line Three. Text</v>
      </c>
      <c r="Y242" s="3" t="str">
        <f t="shared" si="13"/>
        <v>ram:LineThree</v>
      </c>
      <c r="Z242" s="3" t="str">
        <f>Z$237&amp;"/"&amp;Y242</f>
        <v>rsm:CIIHSupplyChainTradeTransaction/ram:ApplicableCIIHSupplyChainTradeSettlement/ram:PayerCITradeParty/ram:PostalCITradeAddress/ram:LineThree</v>
      </c>
      <c r="AA242" s="4" t="s">
        <v>4</v>
      </c>
      <c r="AB242" s="2" t="s">
        <v>41</v>
      </c>
      <c r="AC242" s="2" t="s">
        <v>42</v>
      </c>
      <c r="AD242" s="2" t="s">
        <v>56</v>
      </c>
      <c r="AE242" s="2" t="s">
        <v>10</v>
      </c>
      <c r="AF242" s="2" t="s">
        <v>8</v>
      </c>
      <c r="AG242" s="2" t="s">
        <v>27</v>
      </c>
    </row>
    <row r="243" spans="1:33" ht="14.25" customHeight="1">
      <c r="A243" s="2">
        <v>234</v>
      </c>
      <c r="B243" s="2" t="s">
        <v>78</v>
      </c>
      <c r="D243" s="2" t="s">
        <v>158</v>
      </c>
      <c r="E243" s="2" t="s">
        <v>12</v>
      </c>
      <c r="F243" s="4" t="s">
        <v>22</v>
      </c>
      <c r="G243" s="2">
        <f t="shared" si="14"/>
        <v>8</v>
      </c>
      <c r="H243" s="2" t="s">
        <v>1296</v>
      </c>
      <c r="I243" s="2" t="s">
        <v>1297</v>
      </c>
      <c r="J243" s="21">
        <f>IF(ISERROR(MATCH(H243,core_japan!M:M,0)),"",INDEX(core_japan!S:S,MATCH(H243,core_japan!M:M,0),1))</f>
        <v>0</v>
      </c>
      <c r="K243" s="2" t="str">
        <f>IF(LEN(J243)&gt;1,INDEX('JP PINT 1.0'!G:G,MATCH(J243,'JP PINT 1.0'!C:C,0),1),"")</f>
        <v/>
      </c>
      <c r="S243" t="s">
        <v>159</v>
      </c>
      <c r="X243" s="2" t="str">
        <f t="shared" si="15"/>
        <v>CI_ Trade_ Address. Country. Identifier</v>
      </c>
      <c r="Y243" s="3" t="str">
        <f t="shared" si="13"/>
        <v>ram:CountryID</v>
      </c>
      <c r="Z243" s="3" t="str">
        <f>Z$237&amp;"/"&amp;Y243</f>
        <v>rsm:CIIHSupplyChainTradeTransaction/ram:ApplicableCIIHSupplyChainTradeSettlement/ram:PayerCITradeParty/ram:PostalCITradeAddress/ram:CountryID</v>
      </c>
      <c r="AA243" s="4" t="s">
        <v>4</v>
      </c>
      <c r="AB243" s="2" t="s">
        <v>168</v>
      </c>
      <c r="AC243" s="2" t="s">
        <v>42</v>
      </c>
      <c r="AD243" s="2" t="s">
        <v>56</v>
      </c>
      <c r="AE243" s="2" t="s">
        <v>10</v>
      </c>
      <c r="AF243" s="2" t="s">
        <v>8</v>
      </c>
      <c r="AG243" s="2" t="s">
        <v>27</v>
      </c>
    </row>
    <row r="244" spans="1:33" ht="14.25" customHeight="1">
      <c r="A244" s="2">
        <v>235</v>
      </c>
      <c r="B244" s="2" t="s">
        <v>78</v>
      </c>
      <c r="D244" s="2" t="s">
        <v>205</v>
      </c>
      <c r="E244" s="2" t="s">
        <v>20</v>
      </c>
      <c r="F244" s="4" t="s">
        <v>17</v>
      </c>
      <c r="G244" s="2">
        <f t="shared" si="14"/>
        <v>4</v>
      </c>
      <c r="H244" s="2" t="s">
        <v>1298</v>
      </c>
      <c r="I244" s="2" t="s">
        <v>1299</v>
      </c>
      <c r="J244" s="21">
        <f>IF(ISERROR(MATCH(H244,core_japan!M:M,0)),"",INDEX(core_japan!S:S,MATCH(H244,core_japan!M:M,0),1))</f>
        <v>0</v>
      </c>
      <c r="K244" s="2" t="str">
        <f>IF(LEN(J244)&gt;1,INDEX('JP PINT 1.0'!G:G,MATCH(J244,'JP PINT 1.0'!C:C,0),1),"")</f>
        <v/>
      </c>
      <c r="O244" t="s">
        <v>206</v>
      </c>
      <c r="X244" s="3" t="str">
        <f t="shared" si="15"/>
        <v>CIIH_ Supply Chain_ Trade Settlement. Invoice_ Applicable. CI_ Trade_ Currency Exchange</v>
      </c>
      <c r="Y244" s="3" t="str">
        <f t="shared" si="13"/>
        <v>ram:InvoiceApplicableCITradeCurrencyExchange</v>
      </c>
      <c r="Z244" s="3" t="str">
        <f>Z$130&amp;"/"&amp;Y244</f>
        <v>rsm:CIIHSupplyChainTradeTransaction/ram:ApplicableCIIHSupplyChainTradeSettlement/ram:InvoiceApplicableCITradeCurrencyExchange</v>
      </c>
      <c r="AA244" s="4" t="s">
        <v>211</v>
      </c>
      <c r="AB244" s="2" t="s">
        <v>27</v>
      </c>
      <c r="AC244" s="2" t="s">
        <v>10</v>
      </c>
      <c r="AD244" s="2" t="s">
        <v>27</v>
      </c>
      <c r="AE244" s="2" t="s">
        <v>10</v>
      </c>
      <c r="AF244" s="2" t="s">
        <v>8</v>
      </c>
      <c r="AG244" s="2" t="s">
        <v>27</v>
      </c>
    </row>
    <row r="245" spans="1:33" ht="14.25" customHeight="1">
      <c r="A245" s="2">
        <v>236</v>
      </c>
      <c r="B245" s="2" t="s">
        <v>78</v>
      </c>
      <c r="D245" s="2" t="s">
        <v>1300</v>
      </c>
      <c r="E245" s="2" t="s">
        <v>23</v>
      </c>
      <c r="F245" s="4" t="s">
        <v>3</v>
      </c>
      <c r="G245" s="2">
        <f t="shared" si="14"/>
        <v>5</v>
      </c>
      <c r="H245" s="2" t="s">
        <v>1301</v>
      </c>
      <c r="I245" s="2" t="s">
        <v>1302</v>
      </c>
      <c r="J245" s="21" t="str">
        <f>IF(ISERROR(MATCH(H245,core_japan!M:M,0)),"",INDEX(core_japan!S:S,MATCH(H245,core_japan!M:M,0),1))</f>
        <v/>
      </c>
      <c r="K245" s="2" t="str">
        <f>IF(LEN(J245)&gt;1,INDEX('JP PINT 1.0'!G:G,MATCH(J245,'JP PINT 1.0'!C:C,0),1),"")</f>
        <v/>
      </c>
      <c r="P245" t="s">
        <v>207</v>
      </c>
      <c r="X245" s="2" t="str">
        <f t="shared" si="15"/>
        <v>CI_ Trade_ Currency Exchange. Details</v>
      </c>
      <c r="Y245" s="3" t="str">
        <f t="shared" si="13"/>
        <v>ram:CITradeCurrencyExchangeType</v>
      </c>
      <c r="AA245" s="4" t="s">
        <v>7</v>
      </c>
      <c r="AC245" s="2" t="s">
        <v>10</v>
      </c>
      <c r="AD245" s="2" t="s">
        <v>8</v>
      </c>
      <c r="AE245" s="2" t="s">
        <v>10</v>
      </c>
      <c r="AF245" s="2" t="s">
        <v>8</v>
      </c>
      <c r="AG245" s="2" t="s">
        <v>27</v>
      </c>
    </row>
    <row r="246" spans="1:33" ht="14.25" customHeight="1">
      <c r="A246" s="2">
        <v>237</v>
      </c>
      <c r="B246" s="2" t="s">
        <v>78</v>
      </c>
      <c r="D246" s="2" t="s">
        <v>208</v>
      </c>
      <c r="E246" s="2" t="s">
        <v>12</v>
      </c>
      <c r="F246" s="4" t="s">
        <v>22</v>
      </c>
      <c r="G246" s="2">
        <f t="shared" si="14"/>
        <v>6</v>
      </c>
      <c r="H246" s="2" t="s">
        <v>209</v>
      </c>
      <c r="I246" s="2" t="s">
        <v>210</v>
      </c>
      <c r="J246" s="21">
        <f>IF(ISERROR(MATCH(H246,core_japan!M:M,0)),"",INDEX(core_japan!S:S,MATCH(H246,core_japan!M:M,0),1))</f>
        <v>0</v>
      </c>
      <c r="K246" s="2" t="str">
        <f>IF(LEN(J246)&gt;1,INDEX('JP PINT 1.0'!G:G,MATCH(J246,'JP PINT 1.0'!C:C,0),1),"")</f>
        <v/>
      </c>
      <c r="Q246" t="s">
        <v>1303</v>
      </c>
      <c r="X246" s="2" t="str">
        <f t="shared" si="15"/>
        <v>CI_ Trade_ Currency Exchange. Source Currency. Code</v>
      </c>
      <c r="Y246" s="3" t="str">
        <f t="shared" si="13"/>
        <v>ram:SourceCurrencyCode</v>
      </c>
      <c r="Z246" s="3" t="str">
        <f>Z$244&amp;"/"&amp;Y246</f>
        <v>rsm:CIIHSupplyChainTradeTransaction/ram:ApplicableCIIHSupplyChainTradeSettlement/ram:InvoiceApplicableCITradeCurrencyExchange/ram:SourceCurrencyCode</v>
      </c>
      <c r="AA246" s="4" t="s">
        <v>211</v>
      </c>
      <c r="AB246" s="2" t="s">
        <v>304</v>
      </c>
      <c r="AC246" s="2" t="s">
        <v>42</v>
      </c>
      <c r="AD246" s="2" t="s">
        <v>56</v>
      </c>
      <c r="AE246" s="2" t="s">
        <v>10</v>
      </c>
      <c r="AF246" s="2" t="s">
        <v>8</v>
      </c>
      <c r="AG246" s="2" t="s">
        <v>27</v>
      </c>
    </row>
    <row r="247" spans="1:33" ht="14.25" customHeight="1">
      <c r="A247" s="2">
        <v>238</v>
      </c>
      <c r="B247" s="2" t="s">
        <v>78</v>
      </c>
      <c r="D247" s="2" t="s">
        <v>212</v>
      </c>
      <c r="E247" s="2" t="s">
        <v>12</v>
      </c>
      <c r="F247" s="4" t="s">
        <v>22</v>
      </c>
      <c r="G247" s="2">
        <f t="shared" si="14"/>
        <v>6</v>
      </c>
      <c r="H247" s="2" t="s">
        <v>213</v>
      </c>
      <c r="I247" s="2" t="s">
        <v>1305</v>
      </c>
      <c r="J247" s="21">
        <f>IF(ISERROR(MATCH(H247,core_japan!M:M,0)),"",INDEX(core_japan!S:S,MATCH(H247,core_japan!M:M,0),1))</f>
        <v>0</v>
      </c>
      <c r="K247" s="2" t="str">
        <f>IF(LEN(J247)&gt;1,INDEX('JP PINT 1.0'!G:G,MATCH(J247,'JP PINT 1.0'!C:C,0),1),"")</f>
        <v/>
      </c>
      <c r="Q247" t="s">
        <v>1304</v>
      </c>
      <c r="X247" s="2" t="str">
        <f t="shared" si="15"/>
        <v>CI_ Trade_ Currency Exchange. Target Currency. Code</v>
      </c>
      <c r="Y247" s="3" t="str">
        <f t="shared" si="13"/>
        <v>ram:TargetCurrencyCode</v>
      </c>
      <c r="Z247" s="3" t="str">
        <f>Z$244&amp;"/"&amp;Y247</f>
        <v>rsm:CIIHSupplyChainTradeTransaction/ram:ApplicableCIIHSupplyChainTradeSettlement/ram:InvoiceApplicableCITradeCurrencyExchange/ram:TargetCurrencyCode</v>
      </c>
      <c r="AA247" s="4" t="s">
        <v>211</v>
      </c>
      <c r="AB247" s="2" t="s">
        <v>304</v>
      </c>
      <c r="AC247" s="2" t="s">
        <v>42</v>
      </c>
      <c r="AD247" s="2" t="s">
        <v>56</v>
      </c>
      <c r="AE247" s="2" t="s">
        <v>10</v>
      </c>
      <c r="AF247" s="2" t="s">
        <v>8</v>
      </c>
      <c r="AG247" s="2" t="s">
        <v>27</v>
      </c>
    </row>
    <row r="248" spans="1:33" ht="14.25" customHeight="1">
      <c r="A248" s="2">
        <v>239</v>
      </c>
      <c r="B248" s="2" t="s">
        <v>78</v>
      </c>
      <c r="D248" s="2" t="s">
        <v>214</v>
      </c>
      <c r="E248" s="2" t="s">
        <v>12</v>
      </c>
      <c r="F248" s="4" t="s">
        <v>22</v>
      </c>
      <c r="G248" s="2">
        <f t="shared" si="14"/>
        <v>6</v>
      </c>
      <c r="H248" s="2" t="s">
        <v>216</v>
      </c>
      <c r="I248" s="2" t="s">
        <v>1306</v>
      </c>
      <c r="J248" s="21">
        <f>IF(ISERROR(MATCH(H248,core_japan!M:M,0)),"",INDEX(core_japan!S:S,MATCH(H248,core_japan!M:M,0),1))</f>
        <v>0</v>
      </c>
      <c r="K248" s="2" t="str">
        <f>IF(LEN(J248)&gt;1,INDEX('JP PINT 1.0'!G:G,MATCH(J248,'JP PINT 1.0'!C:C,0),1),"")</f>
        <v/>
      </c>
      <c r="Q248" t="s">
        <v>215</v>
      </c>
      <c r="X248" s="2" t="str">
        <f t="shared" si="15"/>
        <v>CI_ Trade_ Currency Exchange. Conversion. Rate</v>
      </c>
      <c r="Y248" s="3" t="str">
        <f t="shared" si="13"/>
        <v>ram:ConversionRate</v>
      </c>
      <c r="Z248" s="3" t="str">
        <f>Z$244&amp;"/"&amp;Y248</f>
        <v>rsm:CIIHSupplyChainTradeTransaction/ram:ApplicableCIIHSupplyChainTradeSettlement/ram:InvoiceApplicableCITradeCurrencyExchange/ram:ConversionRate</v>
      </c>
      <c r="AA248" s="4" t="s">
        <v>211</v>
      </c>
      <c r="AB248" s="2" t="s">
        <v>27</v>
      </c>
      <c r="AC248" s="2" t="s">
        <v>217</v>
      </c>
      <c r="AD248" s="2" t="s">
        <v>56</v>
      </c>
      <c r="AE248" s="2" t="s">
        <v>10</v>
      </c>
      <c r="AF248" s="2" t="s">
        <v>8</v>
      </c>
      <c r="AG248" s="2" t="s">
        <v>27</v>
      </c>
    </row>
    <row r="249" spans="1:33" ht="14.25" customHeight="1">
      <c r="A249" s="2">
        <v>240</v>
      </c>
      <c r="B249" s="2" t="s">
        <v>78</v>
      </c>
      <c r="D249" s="2" t="s">
        <v>1307</v>
      </c>
      <c r="E249" s="2" t="s">
        <v>12</v>
      </c>
      <c r="F249" s="4" t="s">
        <v>17</v>
      </c>
      <c r="G249" s="2">
        <f t="shared" si="14"/>
        <v>6</v>
      </c>
      <c r="H249" s="2" t="s">
        <v>219</v>
      </c>
      <c r="I249" s="2" t="s">
        <v>1308</v>
      </c>
      <c r="J249" s="21">
        <f>IF(ISERROR(MATCH(H249,core_japan!M:M,0)),"",INDEX(core_japan!S:S,MATCH(H249,core_japan!M:M,0),1))</f>
        <v>0</v>
      </c>
      <c r="K249" s="2" t="str">
        <f>IF(LEN(J249)&gt;1,INDEX('JP PINT 1.0'!G:G,MATCH(J249,'JP PINT 1.0'!C:C,0),1),"")</f>
        <v/>
      </c>
      <c r="Q249" t="s">
        <v>218</v>
      </c>
      <c r="X249" s="2" t="str">
        <f t="shared" si="15"/>
        <v>CI_ Trade_ Currency Exchange. Conversion Rate. Date Time</v>
      </c>
      <c r="Y249" s="3" t="str">
        <f t="shared" si="13"/>
        <v>ram:ConversionRateDateTime</v>
      </c>
      <c r="Z249" s="3" t="str">
        <f>Z$244&amp;"/"&amp;Y249</f>
        <v>rsm:CIIHSupplyChainTradeTransaction/ram:ApplicableCIIHSupplyChainTradeSettlement/ram:InvoiceApplicableCITradeCurrencyExchange/ram:ConversionRateDateTime</v>
      </c>
      <c r="AA249" s="4" t="s">
        <v>7</v>
      </c>
      <c r="AB249" s="2" t="s">
        <v>84</v>
      </c>
      <c r="AC249" s="2" t="s">
        <v>217</v>
      </c>
      <c r="AD249" s="2" t="s">
        <v>56</v>
      </c>
      <c r="AE249" s="2" t="s">
        <v>10</v>
      </c>
      <c r="AF249" s="2" t="s">
        <v>8</v>
      </c>
      <c r="AG249" s="2" t="s">
        <v>27</v>
      </c>
    </row>
    <row r="250" spans="1:33" ht="14.25" customHeight="1">
      <c r="A250" s="2">
        <v>241</v>
      </c>
      <c r="B250" s="2" t="s">
        <v>78</v>
      </c>
      <c r="D250" s="2" t="s">
        <v>220</v>
      </c>
      <c r="E250" s="2" t="s">
        <v>20</v>
      </c>
      <c r="F250" s="4" t="s">
        <v>17</v>
      </c>
      <c r="G250" s="2">
        <f t="shared" si="14"/>
        <v>4</v>
      </c>
      <c r="H250" s="2" t="s">
        <v>1309</v>
      </c>
      <c r="I250" s="2" t="s">
        <v>1310</v>
      </c>
      <c r="J250" s="21">
        <f>IF(ISERROR(MATCH(H250,core_japan!M:M,0)),"",INDEX(core_japan!S:S,MATCH(H250,core_japan!M:M,0),1))</f>
        <v>0</v>
      </c>
      <c r="K250" s="2" t="str">
        <f>IF(LEN(J250)&gt;1,INDEX('JP PINT 1.0'!G:G,MATCH(J250,'JP PINT 1.0'!C:C,0),1),"")</f>
        <v/>
      </c>
      <c r="O250" t="s">
        <v>221</v>
      </c>
      <c r="X250" s="3" t="str">
        <f t="shared" si="15"/>
        <v>CIIH_ Supply Chain_ Trade Settlement. Payment_ Applicable. CI_ Trade_ Currency Exchange</v>
      </c>
      <c r="Y250" s="3" t="str">
        <f t="shared" si="13"/>
        <v>ram:PaymentApplicableCITradeCurrencyExchange</v>
      </c>
      <c r="Z250" s="3" t="str">
        <f>Z$130&amp;"/"&amp;Y250</f>
        <v>rsm:CIIHSupplyChainTradeTransaction/ram:ApplicableCIIHSupplyChainTradeSettlement/ram:PaymentApplicableCITradeCurrencyExchange</v>
      </c>
      <c r="AA250" s="4" t="s">
        <v>4</v>
      </c>
      <c r="AB250" s="2" t="s">
        <v>27</v>
      </c>
      <c r="AC250" s="2" t="s">
        <v>217</v>
      </c>
      <c r="AD250" s="2" t="s">
        <v>27</v>
      </c>
      <c r="AE250" s="2" t="s">
        <v>10</v>
      </c>
      <c r="AF250" s="2" t="s">
        <v>8</v>
      </c>
      <c r="AG250" s="2" t="s">
        <v>27</v>
      </c>
    </row>
    <row r="251" spans="1:33" ht="14.25" customHeight="1">
      <c r="A251" s="2">
        <v>242</v>
      </c>
      <c r="B251" s="2" t="s">
        <v>78</v>
      </c>
      <c r="D251" s="2" t="s">
        <v>1300</v>
      </c>
      <c r="E251" s="2" t="s">
        <v>23</v>
      </c>
      <c r="F251" s="4" t="s">
        <v>3</v>
      </c>
      <c r="G251" s="2">
        <f t="shared" si="14"/>
        <v>5</v>
      </c>
      <c r="H251" s="2" t="s">
        <v>1311</v>
      </c>
      <c r="I251" s="2" t="s">
        <v>1312</v>
      </c>
      <c r="J251" s="21" t="str">
        <f>IF(ISERROR(MATCH(H251,core_japan!M:M,0)),"",INDEX(core_japan!S:S,MATCH(H251,core_japan!M:M,0),1))</f>
        <v/>
      </c>
      <c r="K251" s="2" t="str">
        <f>IF(LEN(J251)&gt;1,INDEX('JP PINT 1.0'!G:G,MATCH(J251,'JP PINT 1.0'!C:C,0),1),"")</f>
        <v/>
      </c>
      <c r="P251" t="s">
        <v>207</v>
      </c>
      <c r="X251" s="2" t="str">
        <f t="shared" si="15"/>
        <v>CI_ Trade_ Currency Exchange. Details</v>
      </c>
      <c r="Y251" s="3" t="str">
        <f t="shared" si="13"/>
        <v>ram:CITradeCurrencyExchangeType</v>
      </c>
      <c r="AA251" s="4" t="s">
        <v>4</v>
      </c>
      <c r="AB251" s="2" t="s">
        <v>27</v>
      </c>
      <c r="AC251" s="2" t="s">
        <v>217</v>
      </c>
      <c r="AD251" s="2" t="s">
        <v>27</v>
      </c>
      <c r="AE251" s="2" t="s">
        <v>10</v>
      </c>
      <c r="AF251" s="2" t="s">
        <v>8</v>
      </c>
      <c r="AG251" s="2" t="s">
        <v>27</v>
      </c>
    </row>
    <row r="252" spans="1:33" ht="14.25" customHeight="1">
      <c r="A252" s="2">
        <v>243</v>
      </c>
      <c r="B252" s="2" t="s">
        <v>78</v>
      </c>
      <c r="D252" s="2" t="s">
        <v>208</v>
      </c>
      <c r="E252" s="2" t="s">
        <v>12</v>
      </c>
      <c r="F252" s="4" t="s">
        <v>22</v>
      </c>
      <c r="G252" s="2">
        <f t="shared" si="14"/>
        <v>6</v>
      </c>
      <c r="H252" s="2" t="s">
        <v>209</v>
      </c>
      <c r="I252" s="2" t="s">
        <v>210</v>
      </c>
      <c r="J252" s="21">
        <f>IF(ISERROR(MATCH(H252,core_japan!M:M,0)),"",INDEX(core_japan!S:S,MATCH(H252,core_japan!M:M,0),1))</f>
        <v>0</v>
      </c>
      <c r="K252" s="2" t="str">
        <f>IF(LEN(J252)&gt;1,INDEX('JP PINT 1.0'!G:G,MATCH(J252,'JP PINT 1.0'!C:C,0),1),"")</f>
        <v/>
      </c>
      <c r="Q252" t="s">
        <v>1303</v>
      </c>
      <c r="X252" s="2" t="str">
        <f t="shared" si="15"/>
        <v>CI_ Trade_ Currency Exchange. Source Currency. Code</v>
      </c>
      <c r="Y252" s="3" t="str">
        <f t="shared" si="13"/>
        <v>ram:SourceCurrencyCode</v>
      </c>
      <c r="Z252" s="3" t="str">
        <f>Z$250&amp;"/"&amp;Y252</f>
        <v>rsm:CIIHSupplyChainTradeTransaction/ram:ApplicableCIIHSupplyChainTradeSettlement/ram:PaymentApplicableCITradeCurrencyExchange/ram:SourceCurrencyCode</v>
      </c>
      <c r="AA252" s="4" t="s">
        <v>4</v>
      </c>
      <c r="AB252" s="2" t="s">
        <v>304</v>
      </c>
      <c r="AC252" s="2" t="s">
        <v>42</v>
      </c>
      <c r="AD252" s="2" t="s">
        <v>56</v>
      </c>
      <c r="AE252" s="2" t="s">
        <v>10</v>
      </c>
      <c r="AF252" s="2" t="s">
        <v>8</v>
      </c>
      <c r="AG252" s="2" t="s">
        <v>27</v>
      </c>
    </row>
    <row r="253" spans="1:33" ht="14.25" customHeight="1">
      <c r="A253" s="2">
        <v>244</v>
      </c>
      <c r="B253" s="2" t="s">
        <v>78</v>
      </c>
      <c r="D253" s="2" t="s">
        <v>212</v>
      </c>
      <c r="E253" s="2" t="s">
        <v>12</v>
      </c>
      <c r="F253" s="4" t="s">
        <v>22</v>
      </c>
      <c r="G253" s="2">
        <f t="shared" si="14"/>
        <v>6</v>
      </c>
      <c r="H253" s="2" t="s">
        <v>213</v>
      </c>
      <c r="I253" s="2" t="s">
        <v>1305</v>
      </c>
      <c r="J253" s="21">
        <f>IF(ISERROR(MATCH(H253,core_japan!M:M,0)),"",INDEX(core_japan!S:S,MATCH(H253,core_japan!M:M,0),1))</f>
        <v>0</v>
      </c>
      <c r="K253" s="2" t="str">
        <f>IF(LEN(J253)&gt;1,INDEX('JP PINT 1.0'!G:G,MATCH(J253,'JP PINT 1.0'!C:C,0),1),"")</f>
        <v/>
      </c>
      <c r="Q253" t="s">
        <v>1304</v>
      </c>
      <c r="X253" s="2" t="str">
        <f t="shared" si="15"/>
        <v>CI_ Trade_ Currency Exchange. Target Currency. Code</v>
      </c>
      <c r="Y253" s="3" t="str">
        <f t="shared" si="13"/>
        <v>ram:TargetCurrencyCode</v>
      </c>
      <c r="Z253" s="3" t="str">
        <f>Z$250&amp;"/"&amp;Y253</f>
        <v>rsm:CIIHSupplyChainTradeTransaction/ram:ApplicableCIIHSupplyChainTradeSettlement/ram:PaymentApplicableCITradeCurrencyExchange/ram:TargetCurrencyCode</v>
      </c>
      <c r="AA253" s="4" t="s">
        <v>4</v>
      </c>
      <c r="AB253" s="2" t="s">
        <v>304</v>
      </c>
      <c r="AC253" s="2" t="s">
        <v>42</v>
      </c>
      <c r="AD253" s="2" t="s">
        <v>56</v>
      </c>
      <c r="AE253" s="2" t="s">
        <v>10</v>
      </c>
      <c r="AF253" s="2" t="s">
        <v>8</v>
      </c>
      <c r="AG253" s="2" t="s">
        <v>27</v>
      </c>
    </row>
    <row r="254" spans="1:33" ht="14.25" customHeight="1">
      <c r="A254" s="2">
        <v>245</v>
      </c>
      <c r="B254" s="2" t="s">
        <v>78</v>
      </c>
      <c r="D254" s="2" t="s">
        <v>214</v>
      </c>
      <c r="E254" s="2" t="s">
        <v>12</v>
      </c>
      <c r="F254" s="4" t="s">
        <v>22</v>
      </c>
      <c r="G254" s="2">
        <f t="shared" si="14"/>
        <v>6</v>
      </c>
      <c r="H254" s="2" t="s">
        <v>216</v>
      </c>
      <c r="I254" s="2" t="s">
        <v>1306</v>
      </c>
      <c r="J254" s="21">
        <f>IF(ISERROR(MATCH(H254,core_japan!M:M,0)),"",INDEX(core_japan!S:S,MATCH(H254,core_japan!M:M,0),1))</f>
        <v>0</v>
      </c>
      <c r="K254" s="2" t="str">
        <f>IF(LEN(J254)&gt;1,INDEX('JP PINT 1.0'!G:G,MATCH(J254,'JP PINT 1.0'!C:C,0),1),"")</f>
        <v/>
      </c>
      <c r="Q254" t="s">
        <v>215</v>
      </c>
      <c r="X254" s="2" t="str">
        <f t="shared" si="15"/>
        <v>CI_ Trade_ Currency Exchange. Conversion. Rate</v>
      </c>
      <c r="Y254" s="3" t="str">
        <f t="shared" si="13"/>
        <v>ram:ConversionRate</v>
      </c>
      <c r="Z254" s="3" t="str">
        <f>Z$250&amp;"/"&amp;Y254</f>
        <v>rsm:CIIHSupplyChainTradeTransaction/ram:ApplicableCIIHSupplyChainTradeSettlement/ram:PaymentApplicableCITradeCurrencyExchange/ram:ConversionRate</v>
      </c>
      <c r="AA254" s="4" t="s">
        <v>4</v>
      </c>
      <c r="AB254" s="2" t="s">
        <v>27</v>
      </c>
      <c r="AC254" s="2" t="s">
        <v>217</v>
      </c>
      <c r="AD254" s="2" t="s">
        <v>56</v>
      </c>
      <c r="AE254" s="2" t="s">
        <v>10</v>
      </c>
      <c r="AF254" s="2" t="s">
        <v>8</v>
      </c>
      <c r="AG254" s="2" t="s">
        <v>27</v>
      </c>
    </row>
    <row r="255" spans="1:33" ht="14.25" customHeight="1">
      <c r="A255" s="2">
        <v>246</v>
      </c>
      <c r="B255" s="2" t="s">
        <v>78</v>
      </c>
      <c r="D255" s="2" t="s">
        <v>1307</v>
      </c>
      <c r="E255" s="2" t="s">
        <v>12</v>
      </c>
      <c r="F255" s="4" t="s">
        <v>17</v>
      </c>
      <c r="G255" s="2">
        <f t="shared" si="14"/>
        <v>6</v>
      </c>
      <c r="H255" s="2" t="s">
        <v>219</v>
      </c>
      <c r="I255" s="2" t="s">
        <v>1308</v>
      </c>
      <c r="J255" s="21">
        <f>IF(ISERROR(MATCH(H255,core_japan!M:M,0)),"",INDEX(core_japan!S:S,MATCH(H255,core_japan!M:M,0),1))</f>
        <v>0</v>
      </c>
      <c r="K255" s="2" t="str">
        <f>IF(LEN(J255)&gt;1,INDEX('JP PINT 1.0'!G:G,MATCH(J255,'JP PINT 1.0'!C:C,0),1),"")</f>
        <v/>
      </c>
      <c r="Q255" t="s">
        <v>218</v>
      </c>
      <c r="X255" s="2" t="str">
        <f t="shared" si="15"/>
        <v>CI_ Trade_ Currency Exchange. Conversion Rate. Date Time</v>
      </c>
      <c r="Y255" s="3" t="str">
        <f t="shared" si="13"/>
        <v>ram:ConversionRateDateTime</v>
      </c>
      <c r="Z255" s="3" t="str">
        <f>Z$250&amp;"/"&amp;Y255</f>
        <v>rsm:CIIHSupplyChainTradeTransaction/ram:ApplicableCIIHSupplyChainTradeSettlement/ram:PaymentApplicableCITradeCurrencyExchange/ram:ConversionRateDateTime</v>
      </c>
      <c r="AA255" s="4" t="s">
        <v>4</v>
      </c>
      <c r="AB255" s="2" t="s">
        <v>84</v>
      </c>
      <c r="AC255" s="2" t="s">
        <v>65</v>
      </c>
      <c r="AD255" s="2" t="s">
        <v>56</v>
      </c>
      <c r="AE255" s="2" t="s">
        <v>10</v>
      </c>
      <c r="AF255" s="2" t="s">
        <v>8</v>
      </c>
      <c r="AG255" s="2" t="s">
        <v>27</v>
      </c>
    </row>
    <row r="256" spans="1:33" ht="14.25" customHeight="1">
      <c r="A256" s="2">
        <v>247</v>
      </c>
      <c r="B256" s="2" t="s">
        <v>78</v>
      </c>
      <c r="C256" s="2" t="s">
        <v>1623</v>
      </c>
      <c r="D256" s="2" t="s">
        <v>743</v>
      </c>
      <c r="E256" s="2" t="s">
        <v>20</v>
      </c>
      <c r="F256" s="4" t="s">
        <v>71</v>
      </c>
      <c r="G256" s="2">
        <f t="shared" si="14"/>
        <v>4</v>
      </c>
      <c r="H256" s="2" t="s">
        <v>744</v>
      </c>
      <c r="I256" s="2" t="s">
        <v>222</v>
      </c>
      <c r="J256" s="21" t="str">
        <f>IF(ISERROR(MATCH(H256,core_japan!M:M,0)),"",INDEX(core_japan!S:S,MATCH(H256,core_japan!M:M,0),1))</f>
        <v>IBG-16</v>
      </c>
      <c r="K256" s="2" t="str">
        <f>IF(LEN(J256)&gt;1,INDEX('JP PINT 1.0'!G:G,MATCH(J256,'JP PINT 1.0'!C:C,0),1),"")</f>
        <v>支払指示</v>
      </c>
      <c r="O256" t="s">
        <v>1313</v>
      </c>
      <c r="X256" s="3" t="str">
        <f t="shared" si="15"/>
        <v>CIIH_ Supply Chain_ Trade Settlement. Specified. CI_ Trade Settlement_ Payment Means</v>
      </c>
      <c r="Y256" s="3" t="str">
        <f t="shared" si="13"/>
        <v>ram:SpecifiedCITradeSettlementPaymentMeans</v>
      </c>
      <c r="Z256" s="3" t="str">
        <f>Z$130&amp;"/"&amp;Y256</f>
        <v>rsm:CIIHSupplyChainTradeTransaction/ram:ApplicableCIIHSupplyChainTradeSettlement/ram:SpecifiedCITradeSettlementPaymentMeans</v>
      </c>
      <c r="AA256" s="4" t="s">
        <v>7</v>
      </c>
      <c r="AB256" s="2" t="s">
        <v>27</v>
      </c>
      <c r="AC256" s="2" t="s">
        <v>217</v>
      </c>
      <c r="AD256" s="2" t="s">
        <v>27</v>
      </c>
      <c r="AE256" s="2" t="s">
        <v>10</v>
      </c>
      <c r="AF256" s="2" t="s">
        <v>8</v>
      </c>
      <c r="AG256" s="2" t="s">
        <v>542</v>
      </c>
    </row>
    <row r="257" spans="1:33" ht="14.25" customHeight="1">
      <c r="A257" s="2">
        <v>248</v>
      </c>
      <c r="B257" s="2" t="s">
        <v>78</v>
      </c>
      <c r="C257" s="2" t="s">
        <v>1623</v>
      </c>
      <c r="D257" s="2" t="s">
        <v>745</v>
      </c>
      <c r="E257" s="2" t="s">
        <v>23</v>
      </c>
      <c r="F257" s="4" t="s">
        <v>3</v>
      </c>
      <c r="G257" s="2">
        <f t="shared" si="14"/>
        <v>5</v>
      </c>
      <c r="H257" s="2" t="s">
        <v>746</v>
      </c>
      <c r="I257" s="2" t="s">
        <v>747</v>
      </c>
      <c r="J257" s="21" t="str">
        <f>IF(ISERROR(MATCH(H257,core_japan!M:M,0)),"",INDEX(core_japan!S:S,MATCH(H257,core_japan!M:M,0),1))</f>
        <v/>
      </c>
      <c r="K257" s="2" t="str">
        <f>IF(LEN(J257)&gt;1,INDEX('JP PINT 1.0'!G:G,MATCH(J257,'JP PINT 1.0'!C:C,0),1),"")</f>
        <v/>
      </c>
      <c r="P257" t="s">
        <v>223</v>
      </c>
      <c r="X257" s="2" t="str">
        <f t="shared" si="15"/>
        <v>CI_ Trade Settlement_ Payment Means. Details</v>
      </c>
      <c r="Y257" s="3" t="str">
        <f t="shared" si="13"/>
        <v>ram:CITradeSettlementPaymentMeansType</v>
      </c>
      <c r="AA257" s="4" t="s">
        <v>7</v>
      </c>
      <c r="AB257" s="2" t="s">
        <v>27</v>
      </c>
      <c r="AC257" s="2" t="s">
        <v>217</v>
      </c>
      <c r="AD257" s="2" t="s">
        <v>27</v>
      </c>
      <c r="AE257" s="2" t="s">
        <v>10</v>
      </c>
      <c r="AF257" s="2" t="s">
        <v>8</v>
      </c>
      <c r="AG257" s="2" t="s">
        <v>27</v>
      </c>
    </row>
    <row r="258" spans="1:33" ht="14.25" customHeight="1">
      <c r="A258" s="2">
        <v>249</v>
      </c>
      <c r="B258" s="2" t="s">
        <v>78</v>
      </c>
      <c r="C258" s="2" t="s">
        <v>1623</v>
      </c>
      <c r="D258" s="2" t="s">
        <v>748</v>
      </c>
      <c r="E258" s="2" t="s">
        <v>12</v>
      </c>
      <c r="F258" s="4" t="s">
        <v>17</v>
      </c>
      <c r="G258" s="2">
        <f t="shared" si="14"/>
        <v>6</v>
      </c>
      <c r="H258" s="2" t="s">
        <v>749</v>
      </c>
      <c r="I258" s="2" t="s">
        <v>750</v>
      </c>
      <c r="J258" s="21" t="str">
        <f>IF(ISERROR(MATCH(H258,core_japan!M:M,0)),"",INDEX(core_japan!S:S,MATCH(H258,core_japan!M:M,0),1))</f>
        <v>IBT-081</v>
      </c>
      <c r="K258" s="2" t="str">
        <f>IF(LEN(J258)&gt;1,INDEX('JP PINT 1.0'!G:G,MATCH(J258,'JP PINT 1.0'!C:C,0),1),"")</f>
        <v>支払手段タイプコード</v>
      </c>
      <c r="Q258" t="s">
        <v>224</v>
      </c>
      <c r="X258" s="2" t="str">
        <f t="shared" si="15"/>
        <v>CI_ Trade Settlement_ Payment Means. Type. Code</v>
      </c>
      <c r="Y258" s="3" t="str">
        <f t="shared" si="13"/>
        <v>ram:TypeCode</v>
      </c>
      <c r="Z258" s="3" t="str">
        <f>Z$256&amp;"/"&amp;Y258</f>
        <v>rsm:CIIHSupplyChainTradeTransaction/ram:ApplicableCIIHSupplyChainTradeSettlement/ram:SpecifiedCITradeSettlementPaymentMeans/ram:TypeCode</v>
      </c>
      <c r="AA258" s="4" t="s">
        <v>4</v>
      </c>
      <c r="AB258" s="2" t="s">
        <v>751</v>
      </c>
      <c r="AC258" s="2" t="s">
        <v>59</v>
      </c>
      <c r="AD258" s="2" t="s">
        <v>56</v>
      </c>
      <c r="AE258" s="2" t="s">
        <v>56</v>
      </c>
      <c r="AF258" s="2" t="s">
        <v>8</v>
      </c>
      <c r="AG258" s="2" t="s">
        <v>542</v>
      </c>
    </row>
    <row r="259" spans="1:33" ht="14.25" customHeight="1">
      <c r="A259" s="2">
        <v>250</v>
      </c>
      <c r="B259" s="2" t="s">
        <v>78</v>
      </c>
      <c r="C259" s="2" t="s">
        <v>1623</v>
      </c>
      <c r="D259" s="2" t="s">
        <v>225</v>
      </c>
      <c r="E259" s="2" t="s">
        <v>12</v>
      </c>
      <c r="F259" s="4" t="s">
        <v>17</v>
      </c>
      <c r="G259" s="2">
        <f t="shared" si="14"/>
        <v>6</v>
      </c>
      <c r="H259" s="2" t="s">
        <v>752</v>
      </c>
      <c r="I259" s="2" t="s">
        <v>753</v>
      </c>
      <c r="J259" s="21" t="str">
        <f>IF(ISERROR(MATCH(H259,core_japan!M:M,0)),"",INDEX(core_japan!S:S,MATCH(H259,core_japan!M:M,0),1))</f>
        <v>IBT-082</v>
      </c>
      <c r="K259" s="2" t="str">
        <f>IF(LEN(J259)&gt;1,INDEX('JP PINT 1.0'!G:G,MATCH(J259,'JP PINT 1.0'!C:C,0),1),"")</f>
        <v>支払手段内容説明</v>
      </c>
      <c r="Q259" t="s">
        <v>226</v>
      </c>
      <c r="X259" s="2" t="str">
        <f t="shared" si="15"/>
        <v>CI_ Trade Settlement_ Payment Means. Information. Text</v>
      </c>
      <c r="Y259" s="3" t="str">
        <f t="shared" ref="Y259:Y322" si="16">IF(OR("ASMA"=E259,"MA"=E259),"rsm:","ram:")&amp;
IF("ABIE"=E259,
  SUBSTITUTE(
    SUBSTITUTE(
      SUBSTITUTE(X259,". Details","Type"),
      "_",""
    ),
    " ",""
  ),
  IF("ASMA"=E259,
  SUBSTITUTE(
    SUBSTITUTE(
      SUBSTITUTE(X259,". Details",""),
      "_",""
    ),
    " ",""
  ),
  SUBSTITUTE(
    SUBSTITUTE(
      SUBSTITUTE(
        SUBSTITUTE(
          SUBSTITUTE(
            SUBSTITUTE(
              MID(X259,FIND(".",X259)+2,LEN(X259)-FIND(".",X259)-1),
              "_",""
            ),
            "Identification",""
          ),
          "Text",""
        ),
        ".",""
      ),
      " ",""
    ),
    "Identifier","ID"
  )
))</f>
        <v>ram:Information</v>
      </c>
      <c r="Z259" s="3" t="str">
        <f>Z$256&amp;"/"&amp;Y259</f>
        <v>rsm:CIIHSupplyChainTradeTransaction/ram:ApplicableCIIHSupplyChainTradeSettlement/ram:SpecifiedCITradeSettlementPaymentMeans/ram:Information</v>
      </c>
      <c r="AA259" s="4" t="s">
        <v>4</v>
      </c>
      <c r="AB259" s="2" t="s">
        <v>41</v>
      </c>
      <c r="AC259" s="2" t="s">
        <v>42</v>
      </c>
      <c r="AD259" s="2" t="s">
        <v>56</v>
      </c>
      <c r="AE259" s="2" t="s">
        <v>56</v>
      </c>
      <c r="AF259" s="2" t="s">
        <v>8</v>
      </c>
      <c r="AG259" s="2" t="s">
        <v>542</v>
      </c>
    </row>
    <row r="260" spans="1:33" ht="14.25" customHeight="1">
      <c r="A260" s="2">
        <v>251</v>
      </c>
      <c r="B260" s="2" t="s">
        <v>78</v>
      </c>
      <c r="C260" s="2" t="s">
        <v>1623</v>
      </c>
      <c r="D260" s="2" t="s">
        <v>227</v>
      </c>
      <c r="E260" s="2" t="s">
        <v>12</v>
      </c>
      <c r="F260" s="4" t="s">
        <v>17</v>
      </c>
      <c r="G260" s="2">
        <f t="shared" si="14"/>
        <v>6</v>
      </c>
      <c r="H260" s="2" t="s">
        <v>754</v>
      </c>
      <c r="I260" s="2" t="s">
        <v>755</v>
      </c>
      <c r="J260" s="21">
        <f>IF(ISERROR(MATCH(H260,core_japan!M:M,0)),"",INDEX(core_japan!S:S,MATCH(H260,core_japan!M:M,0),1))</f>
        <v>0</v>
      </c>
      <c r="K260" s="2" t="str">
        <f>IF(LEN(J260)&gt;1,INDEX('JP PINT 1.0'!G:G,MATCH(J260,'JP PINT 1.0'!C:C,0),1),"")</f>
        <v/>
      </c>
      <c r="Q260" t="s">
        <v>1314</v>
      </c>
      <c r="X260" s="2" t="str">
        <f t="shared" si="15"/>
        <v>CI_ Trade Settlement_ Payment Means.Paid. Amount</v>
      </c>
      <c r="Y260" s="3" t="str">
        <f t="shared" si="16"/>
        <v>ram:aidAmount</v>
      </c>
      <c r="Z260" s="3" t="str">
        <f>Z$256&amp;"/"&amp;Y260</f>
        <v>rsm:CIIHSupplyChainTradeTransaction/ram:ApplicableCIIHSupplyChainTradeSettlement/ram:SpecifiedCITradeSettlementPaymentMeans/ram:aidAmount</v>
      </c>
      <c r="AA260" s="4" t="s">
        <v>4</v>
      </c>
      <c r="AB260" s="2" t="s">
        <v>304</v>
      </c>
      <c r="AC260" s="2" t="s">
        <v>42</v>
      </c>
      <c r="AD260" s="2" t="s">
        <v>56</v>
      </c>
      <c r="AE260" s="2" t="s">
        <v>56</v>
      </c>
      <c r="AF260" s="2" t="s">
        <v>8</v>
      </c>
      <c r="AG260" s="2" t="s">
        <v>27</v>
      </c>
    </row>
    <row r="261" spans="1:33" ht="14.25" customHeight="1">
      <c r="A261" s="2">
        <v>252</v>
      </c>
      <c r="B261" s="2" t="s">
        <v>78</v>
      </c>
      <c r="C261" s="2" t="s">
        <v>1623</v>
      </c>
      <c r="D261" s="2" t="s">
        <v>228</v>
      </c>
      <c r="E261" s="2" t="s">
        <v>20</v>
      </c>
      <c r="F261" s="4" t="s">
        <v>17</v>
      </c>
      <c r="G261" s="2">
        <f t="shared" si="14"/>
        <v>6</v>
      </c>
      <c r="H261" s="2" t="s">
        <v>756</v>
      </c>
      <c r="I261" s="2" t="s">
        <v>229</v>
      </c>
      <c r="J261" s="21" t="str">
        <f>IF(ISERROR(MATCH(H261,core_japan!M:M,0)),"",INDEX(core_japan!S:S,MATCH(H261,core_japan!M:M,0),1))</f>
        <v>IBG-17</v>
      </c>
      <c r="K261" s="2" t="str">
        <f>IF(LEN(J261)&gt;1,INDEX('JP PINT 1.0'!G:G,MATCH(J261,'JP PINT 1.0'!C:C,0),1),"")</f>
        <v>銀行振込</v>
      </c>
      <c r="Q261" t="s">
        <v>1315</v>
      </c>
      <c r="X261" s="2" t="str">
        <f t="shared" si="15"/>
        <v>CI_ Trade Settlement_ Payment Means. Payee_ Party. CI_ Creditor_ Financial Account</v>
      </c>
      <c r="Y261" s="3" t="str">
        <f t="shared" si="16"/>
        <v>ram:PayeePartyCICreditorFinancialAccount</v>
      </c>
      <c r="Z261" s="3" t="str">
        <f>Z$256&amp;"/"&amp;Y261</f>
        <v>rsm:CIIHSupplyChainTradeTransaction/ram:ApplicableCIIHSupplyChainTradeSettlement/ram:SpecifiedCITradeSettlementPaymentMeans/ram:PayeePartyCICreditorFinancialAccount</v>
      </c>
      <c r="AA261" s="4" t="s">
        <v>7</v>
      </c>
      <c r="AB261" s="2" t="s">
        <v>27</v>
      </c>
      <c r="AC261" s="2" t="s">
        <v>217</v>
      </c>
      <c r="AD261" s="2" t="s">
        <v>27</v>
      </c>
      <c r="AE261" s="2" t="s">
        <v>230</v>
      </c>
      <c r="AF261" s="2" t="s">
        <v>8</v>
      </c>
      <c r="AG261" s="2" t="s">
        <v>542</v>
      </c>
    </row>
    <row r="262" spans="1:33" ht="14.25" customHeight="1">
      <c r="A262" s="2">
        <v>253</v>
      </c>
      <c r="B262" s="2" t="s">
        <v>78</v>
      </c>
      <c r="C262" s="2" t="s">
        <v>1623</v>
      </c>
      <c r="D262" s="2" t="s">
        <v>757</v>
      </c>
      <c r="E262" s="2" t="s">
        <v>23</v>
      </c>
      <c r="F262" s="4" t="s">
        <v>3</v>
      </c>
      <c r="G262" s="2">
        <f t="shared" si="14"/>
        <v>7</v>
      </c>
      <c r="H262" s="2" t="s">
        <v>758</v>
      </c>
      <c r="I262" s="2" t="s">
        <v>759</v>
      </c>
      <c r="J262" s="21" t="str">
        <f>IF(ISERROR(MATCH(H262,core_japan!M:M,0)),"",INDEX(core_japan!S:S,MATCH(H262,core_japan!M:M,0),1))</f>
        <v/>
      </c>
      <c r="K262" s="2" t="str">
        <f>IF(LEN(J262)&gt;1,INDEX('JP PINT 1.0'!G:G,MATCH(J262,'JP PINT 1.0'!C:C,0),1),"")</f>
        <v/>
      </c>
      <c r="R262" t="s">
        <v>1316</v>
      </c>
      <c r="X262" s="2" t="str">
        <f t="shared" si="15"/>
        <v>CI_ Creditor_ Financial Account. Details</v>
      </c>
      <c r="Y262" s="3" t="str">
        <f t="shared" si="16"/>
        <v>ram:CICreditorFinancialAccountType</v>
      </c>
      <c r="AA262" s="4" t="s">
        <v>7</v>
      </c>
      <c r="AB262" s="2" t="s">
        <v>27</v>
      </c>
      <c r="AC262" s="2" t="s">
        <v>217</v>
      </c>
      <c r="AD262" s="2" t="s">
        <v>27</v>
      </c>
      <c r="AE262" s="2" t="s">
        <v>230</v>
      </c>
      <c r="AF262" s="2" t="s">
        <v>230</v>
      </c>
      <c r="AG262" s="2" t="s">
        <v>27</v>
      </c>
    </row>
    <row r="263" spans="1:33" ht="14.25" customHeight="1">
      <c r="A263" s="2">
        <v>254</v>
      </c>
      <c r="B263" s="2" t="s">
        <v>78</v>
      </c>
      <c r="C263" s="2" t="s">
        <v>1623</v>
      </c>
      <c r="D263" s="2" t="s">
        <v>231</v>
      </c>
      <c r="E263" s="2" t="s">
        <v>12</v>
      </c>
      <c r="F263" s="4" t="s">
        <v>17</v>
      </c>
      <c r="G263" s="2">
        <f t="shared" si="14"/>
        <v>8</v>
      </c>
      <c r="H263" s="2" t="s">
        <v>760</v>
      </c>
      <c r="I263" s="2" t="s">
        <v>761</v>
      </c>
      <c r="J263" s="21" t="str">
        <f>IF(ISERROR(MATCH(H263,core_japan!M:M,0)),"",INDEX(core_japan!S:S,MATCH(H263,core_japan!M:M,0),1))</f>
        <v>IBT-085</v>
      </c>
      <c r="K263" s="2" t="str">
        <f>IF(LEN(J263)&gt;1,INDEX('JP PINT 1.0'!G:G,MATCH(J263,'JP PINT 1.0'!C:C,0),1),"")</f>
        <v>支払先口座名義人名</v>
      </c>
      <c r="S263" t="s">
        <v>1317</v>
      </c>
      <c r="X263" s="2" t="str">
        <f t="shared" si="15"/>
        <v>CI_ Creditor_ Financial Account. Account Name. Text</v>
      </c>
      <c r="Y263" s="3" t="str">
        <f t="shared" si="16"/>
        <v>ram:AccountName</v>
      </c>
      <c r="Z263" s="3" t="str">
        <f>Z$261&amp;"/"&amp;Y263</f>
        <v>rsm:CIIHSupplyChainTradeTransaction/ram:ApplicableCIIHSupplyChainTradeSettlement/ram:SpecifiedCITradeSettlementPaymentMeans/ram:PayeePartyCICreditorFinancialAccount/ram:AccountName</v>
      </c>
      <c r="AA263" s="4" t="s">
        <v>7</v>
      </c>
      <c r="AB263" s="2" t="s">
        <v>41</v>
      </c>
      <c r="AC263" s="2" t="s">
        <v>42</v>
      </c>
      <c r="AD263" s="2" t="s">
        <v>56</v>
      </c>
      <c r="AE263" s="2" t="s">
        <v>56</v>
      </c>
      <c r="AF263" s="2" t="s">
        <v>56</v>
      </c>
      <c r="AG263" s="2" t="s">
        <v>542</v>
      </c>
    </row>
    <row r="264" spans="1:33" ht="14.25" customHeight="1">
      <c r="A264" s="2">
        <v>255</v>
      </c>
      <c r="B264" s="2" t="s">
        <v>78</v>
      </c>
      <c r="C264" s="2" t="s">
        <v>1623</v>
      </c>
      <c r="D264" s="2" t="s">
        <v>232</v>
      </c>
      <c r="E264" s="2" t="s">
        <v>12</v>
      </c>
      <c r="F264" s="4" t="s">
        <v>17</v>
      </c>
      <c r="G264" s="2">
        <f t="shared" si="14"/>
        <v>8</v>
      </c>
      <c r="H264" s="2" t="s">
        <v>762</v>
      </c>
      <c r="I264" s="2" t="s">
        <v>234</v>
      </c>
      <c r="J264" s="21" t="str">
        <f>IF(ISERROR(MATCH(H264,core_japan!M:M,0)),"",INDEX(core_japan!S:S,MATCH(H264,core_japan!M:M,0),1))</f>
        <v>IBT-084</v>
      </c>
      <c r="K264" s="2" t="str">
        <f>IF(LEN(J264)&gt;1,INDEX('JP PINT 1.0'!G:G,MATCH(J264,'JP PINT 1.0'!C:C,0),1),"")</f>
        <v>支払先口座ID</v>
      </c>
      <c r="S264" t="s">
        <v>233</v>
      </c>
      <c r="X264" s="2" t="str">
        <f t="shared" si="15"/>
        <v>CI_ Creditor_ Financial Account. Proprietary_ Identification. Identifier</v>
      </c>
      <c r="Y264" s="3" t="str">
        <f t="shared" si="16"/>
        <v>ram:ProprietaryID</v>
      </c>
      <c r="Z264" s="3" t="str">
        <f>Z$261&amp;"/"&amp;Y264</f>
        <v>rsm:CIIHSupplyChainTradeTransaction/ram:ApplicableCIIHSupplyChainTradeSettlement/ram:SpecifiedCITradeSettlementPaymentMeans/ram:PayeePartyCICreditorFinancialAccount/ram:ProprietaryID</v>
      </c>
      <c r="AA264" s="4" t="s">
        <v>7</v>
      </c>
      <c r="AB264" s="2" t="s">
        <v>27</v>
      </c>
      <c r="AC264" s="2" t="s">
        <v>217</v>
      </c>
      <c r="AD264" s="2" t="s">
        <v>56</v>
      </c>
      <c r="AE264" s="2" t="s">
        <v>56</v>
      </c>
      <c r="AF264" s="2" t="s">
        <v>56</v>
      </c>
      <c r="AG264" s="2" t="s">
        <v>236</v>
      </c>
    </row>
    <row r="265" spans="1:33" ht="14.25" customHeight="1">
      <c r="A265" s="2">
        <v>256</v>
      </c>
      <c r="B265" s="2" t="s">
        <v>78</v>
      </c>
      <c r="C265" s="2" t="s">
        <v>1623</v>
      </c>
      <c r="D265" s="2" t="s">
        <v>235</v>
      </c>
      <c r="E265" s="2" t="s">
        <v>12</v>
      </c>
      <c r="F265" s="4" t="s">
        <v>17</v>
      </c>
      <c r="G265" s="2">
        <f t="shared" si="14"/>
        <v>8</v>
      </c>
      <c r="H265" s="2" t="s">
        <v>763</v>
      </c>
      <c r="I265" s="2" t="s">
        <v>764</v>
      </c>
      <c r="J265" s="21" t="str">
        <f>IF(ISERROR(MATCH(H265,core_japan!M:M,0)),"",INDEX(core_japan!S:S,MATCH(H265,core_japan!M:M,0),1))</f>
        <v>IBT-084</v>
      </c>
      <c r="K265" s="2" t="str">
        <f>IF(LEN(J265)&gt;1,INDEX('JP PINT 1.0'!G:G,MATCH(J265,'JP PINT 1.0'!C:C,0),1),"")</f>
        <v>支払先口座ID</v>
      </c>
      <c r="S265" t="s">
        <v>1318</v>
      </c>
      <c r="X265" s="2" t="str">
        <f t="shared" si="15"/>
        <v>CI_ Creditor_ Financial Account. Type. Code</v>
      </c>
      <c r="Y265" s="3" t="str">
        <f t="shared" si="16"/>
        <v>ram:TypeCode</v>
      </c>
      <c r="Z265" s="3" t="str">
        <f>Z$261&amp;"/"&amp;Y265</f>
        <v>rsm:CIIHSupplyChainTradeTransaction/ram:ApplicableCIIHSupplyChainTradeSettlement/ram:SpecifiedCITradeSettlementPaymentMeans/ram:PayeePartyCICreditorFinancialAccount/ram:TypeCode</v>
      </c>
      <c r="AA265" s="4" t="s">
        <v>4</v>
      </c>
      <c r="AB265" s="2" t="s">
        <v>0</v>
      </c>
      <c r="AC265" s="2" t="s">
        <v>128</v>
      </c>
      <c r="AD265" s="2" t="s">
        <v>56</v>
      </c>
      <c r="AE265" s="2" t="s">
        <v>56</v>
      </c>
      <c r="AF265" s="2" t="s">
        <v>56</v>
      </c>
      <c r="AG265" s="2" t="s">
        <v>236</v>
      </c>
    </row>
    <row r="266" spans="1:33" ht="14.25" customHeight="1">
      <c r="A266" s="2">
        <v>257</v>
      </c>
      <c r="B266" s="2" t="s">
        <v>78</v>
      </c>
      <c r="C266" s="2" t="s">
        <v>1623</v>
      </c>
      <c r="D266" s="2" t="s">
        <v>237</v>
      </c>
      <c r="E266" s="2" t="s">
        <v>20</v>
      </c>
      <c r="F266" s="4" t="s">
        <v>17</v>
      </c>
      <c r="G266" s="2">
        <f t="shared" ref="G266:G329" si="17">IF(LEN(L266)&gt;0,1,
  IF(LEN(M266)&gt;0,2,
    IF(LEN(N266)&gt;0,3,
      IF(LEN(O266)&gt;0,4,
        IF(LEN(P266)&gt;0,5,
          IF(LEN(Q266)&gt;0,6,
            IF(LEN(R266)&gt;0,7,
              IF(LEN(S266)&gt;0,8,
                IF(LEN(T266)&gt;0,9,
                  IF(LEN(U266)&gt;0,10,"")
)))))))))</f>
        <v>6</v>
      </c>
      <c r="H266" s="2" t="s">
        <v>765</v>
      </c>
      <c r="I266" s="2" t="s">
        <v>238</v>
      </c>
      <c r="J266" s="21">
        <f>IF(ISERROR(MATCH(H266,core_japan!M:M,0)),"",INDEX(core_japan!S:S,MATCH(H266,core_japan!M:M,0),1))</f>
        <v>0</v>
      </c>
      <c r="K266" s="2" t="str">
        <f>IF(LEN(J266)&gt;1,INDEX('JP PINT 1.0'!G:G,MATCH(J266,'JP PINT 1.0'!C:C,0),1),"")</f>
        <v/>
      </c>
      <c r="Q266" t="s">
        <v>1319</v>
      </c>
      <c r="X266" s="2" t="str">
        <f t="shared" ref="X266:X329" si="18">L266&amp;M266&amp;N266&amp;O266&amp;P266&amp;Q266&amp;R266&amp;S266&amp;T266&amp;U266</f>
        <v>CI_ Trade Settlement_ Payment Means. Payee_ Specified. CI_ Creditor_ Financial Institution</v>
      </c>
      <c r="Y266" s="3" t="str">
        <f t="shared" si="16"/>
        <v>ram:PayeeSpecifiedCICreditorFinancialInstitution</v>
      </c>
      <c r="Z266" s="3" t="str">
        <f>Z$256&amp;"/"&amp;Y266</f>
        <v>rsm:CIIHSupplyChainTradeTransaction/ram:ApplicableCIIHSupplyChainTradeSettlement/ram:SpecifiedCITradeSettlementPaymentMeans/ram:PayeeSpecifiedCICreditorFinancialInstitution</v>
      </c>
      <c r="AA266" s="4" t="s">
        <v>7</v>
      </c>
      <c r="AB266" s="2" t="s">
        <v>27</v>
      </c>
      <c r="AC266" s="2" t="s">
        <v>217</v>
      </c>
      <c r="AE266" s="2" t="s">
        <v>8</v>
      </c>
      <c r="AF266" s="2" t="s">
        <v>27</v>
      </c>
      <c r="AG266" s="2" t="s">
        <v>27</v>
      </c>
    </row>
    <row r="267" spans="1:33" ht="14.25" customHeight="1">
      <c r="A267" s="2">
        <v>258</v>
      </c>
      <c r="B267" s="2" t="s">
        <v>78</v>
      </c>
      <c r="C267" s="2" t="s">
        <v>1623</v>
      </c>
      <c r="D267" s="2" t="s">
        <v>239</v>
      </c>
      <c r="E267" s="2" t="s">
        <v>23</v>
      </c>
      <c r="F267" s="4" t="s">
        <v>3</v>
      </c>
      <c r="G267" s="2">
        <f t="shared" si="17"/>
        <v>7</v>
      </c>
      <c r="H267" s="2" t="s">
        <v>766</v>
      </c>
      <c r="I267" s="2" t="s">
        <v>767</v>
      </c>
      <c r="J267" s="21" t="str">
        <f>IF(ISERROR(MATCH(H267,core_japan!M:M,0)),"",INDEX(core_japan!S:S,MATCH(H267,core_japan!M:M,0),1))</f>
        <v/>
      </c>
      <c r="K267" s="2" t="str">
        <f>IF(LEN(J267)&gt;1,INDEX('JP PINT 1.0'!G:G,MATCH(J267,'JP PINT 1.0'!C:C,0),1),"")</f>
        <v/>
      </c>
      <c r="R267" t="s">
        <v>1320</v>
      </c>
      <c r="X267" s="2" t="str">
        <f t="shared" si="18"/>
        <v>CI_ Creditor_ Financial Institution. Details</v>
      </c>
      <c r="Y267" s="3" t="str">
        <f t="shared" si="16"/>
        <v>ram:CICreditorFinancialInstitutionType</v>
      </c>
      <c r="AA267" s="4" t="s">
        <v>7</v>
      </c>
      <c r="AB267" s="2" t="s">
        <v>27</v>
      </c>
      <c r="AC267" s="2" t="s">
        <v>217</v>
      </c>
      <c r="AE267" s="2" t="s">
        <v>8</v>
      </c>
      <c r="AF267" s="2" t="s">
        <v>27</v>
      </c>
      <c r="AG267" s="2" t="s">
        <v>8</v>
      </c>
    </row>
    <row r="268" spans="1:33" ht="14.25" customHeight="1">
      <c r="A268" s="2">
        <v>259</v>
      </c>
      <c r="B268" s="2" t="s">
        <v>78</v>
      </c>
      <c r="C268" s="2" t="s">
        <v>1623</v>
      </c>
      <c r="D268" s="2" t="s">
        <v>240</v>
      </c>
      <c r="E268" s="2" t="s">
        <v>12</v>
      </c>
      <c r="F268" s="4" t="s">
        <v>17</v>
      </c>
      <c r="G268" s="2">
        <f t="shared" si="17"/>
        <v>8</v>
      </c>
      <c r="H268" s="2" t="s">
        <v>768</v>
      </c>
      <c r="I268" s="2" t="s">
        <v>242</v>
      </c>
      <c r="J268" s="21" t="str">
        <f>IF(ISERROR(MATCH(H268,core_japan!M:M,0)),"",INDEX(core_japan!S:S,MATCH(H268,core_japan!M:M,0),1))</f>
        <v>IBT-169</v>
      </c>
      <c r="K268" s="2" t="str">
        <f>IF(LEN(J268)&gt;1,INDEX('JP PINT 1.0'!G:G,MATCH(J268,'JP PINT 1.0'!C:C,0),1),"")</f>
        <v>支払先口座住所欄1</v>
      </c>
      <c r="S268" t="s">
        <v>241</v>
      </c>
      <c r="X268" s="2" t="str">
        <f t="shared" si="18"/>
        <v>CI_ Creditor_ Financial Institution. Name. Text</v>
      </c>
      <c r="Y268" s="3" t="str">
        <f t="shared" si="16"/>
        <v>ram:Name</v>
      </c>
      <c r="Z268" s="3" t="str">
        <f>Z$266&amp;"/"&amp;Y268</f>
        <v>rsm:CIIHSupplyChainTradeTransaction/ram:ApplicableCIIHSupplyChainTradeSettlement/ram:SpecifiedCITradeSettlementPaymentMeans/ram:PayeeSpecifiedCICreditorFinancialInstitution/ram:Name</v>
      </c>
      <c r="AA268" s="4" t="s">
        <v>7</v>
      </c>
      <c r="AB268" s="2" t="s">
        <v>41</v>
      </c>
      <c r="AC268" s="2" t="s">
        <v>42</v>
      </c>
      <c r="AD268" s="2" t="s">
        <v>56</v>
      </c>
      <c r="AE268" s="2" t="s">
        <v>56</v>
      </c>
      <c r="AF268" s="2" t="s">
        <v>56</v>
      </c>
      <c r="AG268" s="2" t="s">
        <v>27</v>
      </c>
    </row>
    <row r="269" spans="1:33" ht="14.25" customHeight="1">
      <c r="A269" s="2">
        <v>260</v>
      </c>
      <c r="B269" s="2" t="s">
        <v>78</v>
      </c>
      <c r="C269" s="2" t="s">
        <v>1623</v>
      </c>
      <c r="D269" s="2" t="s">
        <v>769</v>
      </c>
      <c r="E269" s="2" t="s">
        <v>12</v>
      </c>
      <c r="F269" s="4" t="s">
        <v>17</v>
      </c>
      <c r="G269" s="2">
        <f t="shared" si="17"/>
        <v>8</v>
      </c>
      <c r="H269" s="2" t="s">
        <v>770</v>
      </c>
      <c r="I269" s="2" t="s">
        <v>771</v>
      </c>
      <c r="J269" s="21" t="str">
        <f>IF(ISERROR(MATCH(H269,core_japan!M:M,0)),"",INDEX(core_japan!S:S,MATCH(H269,core_japan!M:M,0),1))</f>
        <v>IBT-084</v>
      </c>
      <c r="K269" s="2" t="str">
        <f>IF(LEN(J269)&gt;1,INDEX('JP PINT 1.0'!G:G,MATCH(J269,'JP PINT 1.0'!C:C,0),1),"")</f>
        <v>支払先口座ID</v>
      </c>
      <c r="S269" t="s">
        <v>1321</v>
      </c>
      <c r="X269" s="2" t="str">
        <f t="shared" si="18"/>
        <v>CI_ Creditor_ Financial Institution. Japan Financial Institution Common_ Identification. Identifier</v>
      </c>
      <c r="Y269" s="3" t="str">
        <f t="shared" si="16"/>
        <v>ram:JapanFinancialInstitutionCommonID</v>
      </c>
      <c r="Z269" s="3" t="str">
        <f>Z$266&amp;"/"&amp;Y269</f>
        <v>rsm:CIIHSupplyChainTradeTransaction/ram:ApplicableCIIHSupplyChainTradeSettlement/ram:SpecifiedCITradeSettlementPaymentMeans/ram:PayeeSpecifiedCICreditorFinancialInstitution/ram:JapanFinancialInstitutionCommonID</v>
      </c>
      <c r="AA269" s="4" t="s">
        <v>7</v>
      </c>
      <c r="AB269" s="2" t="s">
        <v>27</v>
      </c>
      <c r="AC269" s="2" t="s">
        <v>217</v>
      </c>
      <c r="AD269" s="2" t="s">
        <v>56</v>
      </c>
      <c r="AE269" s="2" t="s">
        <v>56</v>
      </c>
      <c r="AF269" s="2" t="s">
        <v>56</v>
      </c>
      <c r="AG269" s="2" t="s">
        <v>236</v>
      </c>
    </row>
    <row r="270" spans="1:33" ht="14.25" customHeight="1">
      <c r="A270" s="2">
        <v>261</v>
      </c>
      <c r="B270" s="2" t="s">
        <v>78</v>
      </c>
      <c r="C270" s="2" t="s">
        <v>1623</v>
      </c>
      <c r="D270" s="2" t="s">
        <v>772</v>
      </c>
      <c r="E270" s="2" t="s">
        <v>20</v>
      </c>
      <c r="F270" s="4" t="s">
        <v>17</v>
      </c>
      <c r="G270" s="2">
        <f t="shared" si="17"/>
        <v>8</v>
      </c>
      <c r="H270" s="2" t="s">
        <v>773</v>
      </c>
      <c r="I270" s="2" t="s">
        <v>243</v>
      </c>
      <c r="J270" s="21">
        <f>IF(ISERROR(MATCH(H270,core_japan!M:M,0)),"",INDEX(core_japan!S:S,MATCH(H270,core_japan!M:M,0),1))</f>
        <v>0</v>
      </c>
      <c r="K270" s="2" t="str">
        <f>IF(LEN(J270)&gt;1,INDEX('JP PINT 1.0'!G:G,MATCH(J270,'JP PINT 1.0'!C:C,0),1),"")</f>
        <v/>
      </c>
      <c r="S270" t="s">
        <v>1322</v>
      </c>
      <c r="X270" s="2" t="str">
        <f t="shared" si="18"/>
        <v>CI_ Creditor_ Financial Institution. Sub-Division. Branch_ Financial Institution</v>
      </c>
      <c r="Y270" s="3" t="str">
        <f t="shared" si="16"/>
        <v>ram:Sub-DivisionBranchFinancialInstitution</v>
      </c>
      <c r="Z270" s="3" t="str">
        <f>Z$266&amp;"/"&amp;Y270</f>
        <v>rsm:CIIHSupplyChainTradeTransaction/ram:ApplicableCIIHSupplyChainTradeSettlement/ram:SpecifiedCITradeSettlementPaymentMeans/ram:PayeeSpecifiedCICreditorFinancialInstitution/ram:Sub-DivisionBranchFinancialInstitution</v>
      </c>
      <c r="AA270" s="4" t="s">
        <v>7</v>
      </c>
      <c r="AB270" s="2" t="s">
        <v>27</v>
      </c>
      <c r="AC270" s="2" t="s">
        <v>217</v>
      </c>
      <c r="AD270" s="2" t="s">
        <v>27</v>
      </c>
      <c r="AE270" s="2" t="s">
        <v>230</v>
      </c>
      <c r="AF270" s="2" t="s">
        <v>230</v>
      </c>
      <c r="AG270" s="2" t="s">
        <v>27</v>
      </c>
    </row>
    <row r="271" spans="1:33" ht="14.25" customHeight="1">
      <c r="A271" s="2">
        <v>262</v>
      </c>
      <c r="B271" s="2" t="s">
        <v>78</v>
      </c>
      <c r="C271" s="2" t="s">
        <v>1623</v>
      </c>
      <c r="D271" s="2" t="s">
        <v>244</v>
      </c>
      <c r="E271" s="2" t="s">
        <v>23</v>
      </c>
      <c r="F271" s="4" t="s">
        <v>3</v>
      </c>
      <c r="G271" s="2">
        <f t="shared" si="17"/>
        <v>9</v>
      </c>
      <c r="H271" s="2" t="s">
        <v>774</v>
      </c>
      <c r="I271" s="2" t="s">
        <v>775</v>
      </c>
      <c r="J271" s="21" t="str">
        <f>IF(ISERROR(MATCH(H271,core_japan!M:M,0)),"",INDEX(core_japan!S:S,MATCH(H271,core_japan!M:M,0),1))</f>
        <v/>
      </c>
      <c r="K271" s="2" t="str">
        <f>IF(LEN(J271)&gt;1,INDEX('JP PINT 1.0'!G:G,MATCH(J271,'JP PINT 1.0'!C:C,0),1),"")</f>
        <v/>
      </c>
      <c r="T271" t="s">
        <v>1323</v>
      </c>
      <c r="X271" s="2" t="str">
        <f t="shared" si="18"/>
        <v>Branch_ Financial Institution. Details</v>
      </c>
      <c r="Y271" s="3" t="str">
        <f t="shared" si="16"/>
        <v>ram:BranchFinancialInstitutionType</v>
      </c>
      <c r="AA271" s="4" t="s">
        <v>7</v>
      </c>
      <c r="AB271" s="2" t="s">
        <v>27</v>
      </c>
      <c r="AC271" s="2" t="s">
        <v>217</v>
      </c>
      <c r="AD271" s="2" t="s">
        <v>8</v>
      </c>
      <c r="AE271" s="2" t="s">
        <v>8</v>
      </c>
      <c r="AF271" s="2" t="s">
        <v>8</v>
      </c>
      <c r="AG271" s="2" t="s">
        <v>8</v>
      </c>
    </row>
    <row r="272" spans="1:33" ht="14.25" customHeight="1">
      <c r="A272" s="2">
        <v>263</v>
      </c>
      <c r="B272" s="2" t="s">
        <v>78</v>
      </c>
      <c r="C272" s="2" t="s">
        <v>1623</v>
      </c>
      <c r="D272" s="2" t="s">
        <v>245</v>
      </c>
      <c r="E272" s="2" t="s">
        <v>12</v>
      </c>
      <c r="F272" s="4" t="s">
        <v>17</v>
      </c>
      <c r="G272" s="2">
        <f t="shared" si="17"/>
        <v>10</v>
      </c>
      <c r="H272" s="2" t="s">
        <v>776</v>
      </c>
      <c r="I272" s="2" t="s">
        <v>247</v>
      </c>
      <c r="J272" s="21" t="str">
        <f>IF(ISERROR(MATCH(H272,core_japan!M:M,0)),"",INDEX(core_japan!S:S,MATCH(H272,core_japan!M:M,0),1))</f>
        <v>IBT-084</v>
      </c>
      <c r="K272" s="2" t="str">
        <f>IF(LEN(J272)&gt;1,INDEX('JP PINT 1.0'!G:G,MATCH(J272,'JP PINT 1.0'!C:C,0),1),"")</f>
        <v>支払先口座ID</v>
      </c>
      <c r="U272" t="s">
        <v>246</v>
      </c>
      <c r="X272" s="2" t="str">
        <f t="shared" si="18"/>
        <v>Branch_ Financial Institution. Identification. Identifier</v>
      </c>
      <c r="Y272" s="3" t="str">
        <f t="shared" si="16"/>
        <v>ram:ID</v>
      </c>
      <c r="Z272" s="3" t="str">
        <f>Z270&amp;"/"&amp;Y272</f>
        <v>rsm:CIIHSupplyChainTradeTransaction/ram:ApplicableCIIHSupplyChainTradeSettlement/ram:SpecifiedCITradeSettlementPaymentMeans/ram:PayeeSpecifiedCICreditorFinancialInstitution/ram:Sub-DivisionBranchFinancialInstitution/ram:ID</v>
      </c>
      <c r="AA272" s="4" t="s">
        <v>7</v>
      </c>
      <c r="AB272" s="2" t="s">
        <v>27</v>
      </c>
      <c r="AC272" s="2" t="s">
        <v>217</v>
      </c>
      <c r="AD272" s="2" t="s">
        <v>56</v>
      </c>
      <c r="AE272" s="2" t="s">
        <v>56</v>
      </c>
      <c r="AF272" s="2" t="s">
        <v>56</v>
      </c>
      <c r="AG272" s="2" t="s">
        <v>236</v>
      </c>
    </row>
    <row r="273" spans="1:33" ht="14.25" customHeight="1">
      <c r="A273" s="2">
        <v>264</v>
      </c>
      <c r="B273" s="2" t="s">
        <v>78</v>
      </c>
      <c r="C273" s="2" t="s">
        <v>1623</v>
      </c>
      <c r="D273" s="2" t="s">
        <v>248</v>
      </c>
      <c r="E273" s="2" t="s">
        <v>12</v>
      </c>
      <c r="F273" s="4" t="s">
        <v>17</v>
      </c>
      <c r="G273" s="2">
        <f t="shared" si="17"/>
        <v>10</v>
      </c>
      <c r="H273" s="2" t="s">
        <v>777</v>
      </c>
      <c r="I273" s="2" t="s">
        <v>250</v>
      </c>
      <c r="J273" s="21" t="str">
        <f>IF(ISERROR(MATCH(H273,core_japan!M:M,0)),"",INDEX(core_japan!S:S,MATCH(H273,core_japan!M:M,0),1))</f>
        <v>IBT-169</v>
      </c>
      <c r="K273" s="2" t="str">
        <f>IF(LEN(J273)&gt;1,INDEX('JP PINT 1.0'!G:G,MATCH(J273,'JP PINT 1.0'!C:C,0),1),"")</f>
        <v>支払先口座住所欄1</v>
      </c>
      <c r="U273" t="s">
        <v>249</v>
      </c>
      <c r="X273" s="2" t="str">
        <f t="shared" si="18"/>
        <v>Branch_ Financial Institution. Name. Text</v>
      </c>
      <c r="Y273" s="3" t="str">
        <f t="shared" si="16"/>
        <v>ram:Name</v>
      </c>
      <c r="Z273" s="3" t="str">
        <f>Z270&amp;"/"&amp;Y273</f>
        <v>rsm:CIIHSupplyChainTradeTransaction/ram:ApplicableCIIHSupplyChainTradeSettlement/ram:SpecifiedCITradeSettlementPaymentMeans/ram:PayeeSpecifiedCICreditorFinancialInstitution/ram:Sub-DivisionBranchFinancialInstitution/ram:Name</v>
      </c>
      <c r="AA273" s="4" t="s">
        <v>7</v>
      </c>
      <c r="AB273" s="2" t="s">
        <v>41</v>
      </c>
      <c r="AC273" s="2" t="s">
        <v>42</v>
      </c>
      <c r="AD273" s="2" t="s">
        <v>56</v>
      </c>
      <c r="AE273" s="2" t="s">
        <v>56</v>
      </c>
      <c r="AF273" s="2" t="s">
        <v>56</v>
      </c>
      <c r="AG273" s="2" t="s">
        <v>27</v>
      </c>
    </row>
    <row r="274" spans="1:33" ht="14.25" customHeight="1">
      <c r="A274" s="2">
        <v>265</v>
      </c>
      <c r="B274" s="2" t="s">
        <v>78</v>
      </c>
      <c r="C274" s="2" t="s">
        <v>1623</v>
      </c>
      <c r="D274" s="2" t="s">
        <v>251</v>
      </c>
      <c r="E274" s="2" t="s">
        <v>20</v>
      </c>
      <c r="F274" s="4" t="s">
        <v>17</v>
      </c>
      <c r="G274" s="2">
        <f t="shared" si="17"/>
        <v>6</v>
      </c>
      <c r="H274" s="2" t="s">
        <v>778</v>
      </c>
      <c r="I274" s="2" t="s">
        <v>779</v>
      </c>
      <c r="J274" s="21" t="str">
        <f>IF(ISERROR(MATCH(H274,core_japan!M:M,0)),"",INDEX(core_japan!S:S,MATCH(H274,core_japan!M:M,0),1))</f>
        <v>IBG-18</v>
      </c>
      <c r="K274" s="2" t="str">
        <f>IF(LEN(J274)&gt;1,INDEX('JP PINT 1.0'!G:G,MATCH(J274,'JP PINT 1.0'!C:C,0),1),"")</f>
        <v>支払カード情報</v>
      </c>
      <c r="Q274" t="s">
        <v>1324</v>
      </c>
      <c r="X274" s="2" t="str">
        <f t="shared" si="18"/>
        <v>CI_ Trade Settlement_ Payment Means. Applicable. Trade Settlement_ Financial Card</v>
      </c>
      <c r="Y274" s="3" t="str">
        <f t="shared" si="16"/>
        <v>ram:ApplicableTradeSettlementFinancialCard</v>
      </c>
      <c r="Z274" s="3" t="str">
        <f>Z$256&amp;"/"&amp;Y274</f>
        <v>rsm:CIIHSupplyChainTradeTransaction/ram:ApplicableCIIHSupplyChainTradeSettlement/ram:SpecifiedCITradeSettlementPaymentMeans/ram:ApplicableTradeSettlementFinancialCard</v>
      </c>
      <c r="AA274" s="4" t="s">
        <v>4</v>
      </c>
      <c r="AB274" s="2" t="s">
        <v>27</v>
      </c>
      <c r="AC274" s="2" t="s">
        <v>217</v>
      </c>
      <c r="AD274" s="2" t="s">
        <v>27</v>
      </c>
      <c r="AE274" s="2" t="s">
        <v>230</v>
      </c>
      <c r="AF274" s="2" t="s">
        <v>8</v>
      </c>
      <c r="AG274" s="2" t="s">
        <v>705</v>
      </c>
    </row>
    <row r="275" spans="1:33" ht="14.25" customHeight="1">
      <c r="A275" s="2">
        <v>266</v>
      </c>
      <c r="B275" s="2" t="s">
        <v>78</v>
      </c>
      <c r="C275" s="2" t="s">
        <v>1623</v>
      </c>
      <c r="D275" s="2" t="s">
        <v>780</v>
      </c>
      <c r="E275" s="2" t="s">
        <v>23</v>
      </c>
      <c r="F275" s="4" t="s">
        <v>3</v>
      </c>
      <c r="G275" s="2">
        <f t="shared" si="17"/>
        <v>7</v>
      </c>
      <c r="H275" s="2" t="s">
        <v>781</v>
      </c>
      <c r="I275" s="2" t="s">
        <v>782</v>
      </c>
      <c r="J275" s="21" t="str">
        <f>IF(ISERROR(MATCH(H275,core_japan!M:M,0)),"",INDEX(core_japan!S:S,MATCH(H275,core_japan!M:M,0),1))</f>
        <v/>
      </c>
      <c r="K275" s="2" t="str">
        <f>IF(LEN(J275)&gt;1,INDEX('JP PINT 1.0'!G:G,MATCH(J275,'JP PINT 1.0'!C:C,0),1),"")</f>
        <v/>
      </c>
      <c r="R275" t="s">
        <v>1325</v>
      </c>
      <c r="X275" s="2" t="str">
        <f t="shared" si="18"/>
        <v>Trade Settlement_ Financial Card. Details</v>
      </c>
      <c r="Y275" s="3" t="str">
        <f t="shared" si="16"/>
        <v>ram:TradeSettlementFinancialCardType</v>
      </c>
      <c r="AA275" s="4" t="s">
        <v>4</v>
      </c>
      <c r="AB275" s="2" t="s">
        <v>27</v>
      </c>
      <c r="AC275" s="2" t="s">
        <v>217</v>
      </c>
      <c r="AD275" s="2" t="s">
        <v>27</v>
      </c>
      <c r="AE275" s="2" t="s">
        <v>27</v>
      </c>
      <c r="AF275" s="2" t="s">
        <v>8</v>
      </c>
      <c r="AG275" s="2" t="s">
        <v>27</v>
      </c>
    </row>
    <row r="276" spans="1:33" ht="14.25" customHeight="1">
      <c r="A276" s="2">
        <v>267</v>
      </c>
      <c r="B276" s="2" t="s">
        <v>78</v>
      </c>
      <c r="C276" s="2" t="s">
        <v>1623</v>
      </c>
      <c r="D276" s="2" t="s">
        <v>252</v>
      </c>
      <c r="E276" s="2" t="s">
        <v>12</v>
      </c>
      <c r="F276" s="4" t="s">
        <v>22</v>
      </c>
      <c r="G276" s="2">
        <f t="shared" si="17"/>
        <v>8</v>
      </c>
      <c r="H276" s="2" t="s">
        <v>783</v>
      </c>
      <c r="I276" s="2" t="s">
        <v>784</v>
      </c>
      <c r="J276" s="21" t="str">
        <f>IF(ISERROR(MATCH(H276,core_japan!M:M,0)),"",INDEX(core_japan!S:S,MATCH(H276,core_japan!M:M,0),1))</f>
        <v>IBT-087</v>
      </c>
      <c r="K276" s="2" t="str">
        <f>IF(LEN(J276)&gt;1,INDEX('JP PINT 1.0'!G:G,MATCH(J276,'JP PINT 1.0'!C:C,0),1),"")</f>
        <v>支払カード番号</v>
      </c>
      <c r="S276" t="s">
        <v>1326</v>
      </c>
      <c r="X276" s="2" t="str">
        <f t="shared" si="18"/>
        <v>Trade Settlement_ Financial Card. Identification. Identifier</v>
      </c>
      <c r="Y276" s="3" t="str">
        <f t="shared" si="16"/>
        <v>ram:ID</v>
      </c>
      <c r="Z276" s="3" t="str">
        <f>Z$274&amp;"/"&amp;Y276</f>
        <v>rsm:CIIHSupplyChainTradeTransaction/ram:ApplicableCIIHSupplyChainTradeSettlement/ram:SpecifiedCITradeSettlementPaymentMeans/ram:ApplicableTradeSettlementFinancialCard/ram:ID</v>
      </c>
      <c r="AA276" s="4" t="s">
        <v>4</v>
      </c>
      <c r="AB276" s="2" t="s">
        <v>27</v>
      </c>
      <c r="AC276" s="2" t="s">
        <v>217</v>
      </c>
      <c r="AD276" s="2" t="s">
        <v>56</v>
      </c>
      <c r="AE276" s="2" t="s">
        <v>56</v>
      </c>
      <c r="AF276" s="2" t="s">
        <v>8</v>
      </c>
      <c r="AG276" s="2" t="s">
        <v>542</v>
      </c>
    </row>
    <row r="277" spans="1:33" ht="14.25" customHeight="1">
      <c r="A277" s="2">
        <v>268</v>
      </c>
      <c r="B277" s="2" t="s">
        <v>78</v>
      </c>
      <c r="C277" s="2" t="s">
        <v>1623</v>
      </c>
      <c r="D277" s="2" t="s">
        <v>253</v>
      </c>
      <c r="E277" s="2" t="s">
        <v>12</v>
      </c>
      <c r="F277" s="4" t="s">
        <v>17</v>
      </c>
      <c r="G277" s="2">
        <f t="shared" si="17"/>
        <v>8</v>
      </c>
      <c r="H277" s="2" t="s">
        <v>785</v>
      </c>
      <c r="I277" s="2" t="s">
        <v>786</v>
      </c>
      <c r="J277" s="21">
        <f>IF(ISERROR(MATCH(H277,core_japan!M:M,0)),"",INDEX(core_japan!S:S,MATCH(H277,core_japan!M:M,0),1))</f>
        <v>0</v>
      </c>
      <c r="K277" s="2" t="str">
        <f>IF(LEN(J277)&gt;1,INDEX('JP PINT 1.0'!G:G,MATCH(J277,'JP PINT 1.0'!C:C,0),1),"")</f>
        <v/>
      </c>
      <c r="S277" t="s">
        <v>254</v>
      </c>
      <c r="X277" s="2" t="str">
        <f t="shared" si="18"/>
        <v>Trade Settlement_ Financial Card. Type. Code</v>
      </c>
      <c r="Y277" s="3" t="str">
        <f t="shared" si="16"/>
        <v>ram:TypeCode</v>
      </c>
      <c r="Z277" s="3" t="str">
        <f>Z$274&amp;"/"&amp;Y277</f>
        <v>rsm:CIIHSupplyChainTradeTransaction/ram:ApplicableCIIHSupplyChainTradeSettlement/ram:SpecifiedCITradeSettlementPaymentMeans/ram:ApplicableTradeSettlementFinancialCard/ram:TypeCode</v>
      </c>
      <c r="AA277" s="4" t="s">
        <v>4</v>
      </c>
      <c r="AB277" s="2" t="s">
        <v>27</v>
      </c>
      <c r="AC277" s="2" t="s">
        <v>217</v>
      </c>
      <c r="AD277" s="2" t="s">
        <v>56</v>
      </c>
      <c r="AE277" s="2" t="s">
        <v>56</v>
      </c>
      <c r="AF277" s="2" t="s">
        <v>8</v>
      </c>
      <c r="AG277" s="2" t="s">
        <v>27</v>
      </c>
    </row>
    <row r="278" spans="1:33" ht="14.25" customHeight="1">
      <c r="A278" s="2">
        <v>269</v>
      </c>
      <c r="B278" s="2" t="s">
        <v>78</v>
      </c>
      <c r="C278" s="2" t="s">
        <v>1623</v>
      </c>
      <c r="D278" s="2" t="s">
        <v>255</v>
      </c>
      <c r="E278" s="2" t="s">
        <v>12</v>
      </c>
      <c r="F278" s="4" t="s">
        <v>22</v>
      </c>
      <c r="G278" s="2">
        <f t="shared" si="17"/>
        <v>8</v>
      </c>
      <c r="H278" s="2" t="s">
        <v>787</v>
      </c>
      <c r="I278" s="2" t="s">
        <v>788</v>
      </c>
      <c r="J278" s="21" t="str">
        <f>IF(ISERROR(MATCH(H278,core_japan!M:M,0)),"",INDEX(core_japan!S:S,MATCH(H278,core_japan!M:M,0),1))</f>
        <v>IBT-088</v>
      </c>
      <c r="K278" s="2" t="str">
        <f>IF(LEN(J278)&gt;1,INDEX('JP PINT 1.0'!G:G,MATCH(J278,'JP PINT 1.0'!C:C,0),1),"")</f>
        <v>カード名義人氏名</v>
      </c>
      <c r="S278" t="s">
        <v>1327</v>
      </c>
      <c r="X278" s="2" t="str">
        <f t="shared" si="18"/>
        <v>Trade Settlement_ Financial Card. Cardholder Name. Text</v>
      </c>
      <c r="Y278" s="3" t="str">
        <f t="shared" si="16"/>
        <v>ram:CardholderName</v>
      </c>
      <c r="Z278" s="3" t="str">
        <f>Z$274&amp;"/"&amp;Y278</f>
        <v>rsm:CIIHSupplyChainTradeTransaction/ram:ApplicableCIIHSupplyChainTradeSettlement/ram:SpecifiedCITradeSettlementPaymentMeans/ram:ApplicableTradeSettlementFinancialCard/ram:CardholderName</v>
      </c>
      <c r="AA278" s="4" t="s">
        <v>4</v>
      </c>
      <c r="AB278" s="2" t="s">
        <v>41</v>
      </c>
      <c r="AC278" s="2" t="s">
        <v>42</v>
      </c>
      <c r="AD278" s="2" t="s">
        <v>56</v>
      </c>
      <c r="AE278" s="2" t="s">
        <v>56</v>
      </c>
      <c r="AF278" s="2" t="s">
        <v>8</v>
      </c>
      <c r="AG278" s="2" t="s">
        <v>542</v>
      </c>
    </row>
    <row r="279" spans="1:33" ht="14.25" customHeight="1">
      <c r="A279" s="2">
        <v>270</v>
      </c>
      <c r="B279" s="2" t="s">
        <v>78</v>
      </c>
      <c r="C279" s="2" t="s">
        <v>1623</v>
      </c>
      <c r="D279" s="2" t="s">
        <v>256</v>
      </c>
      <c r="E279" s="2" t="s">
        <v>12</v>
      </c>
      <c r="F279" s="4" t="s">
        <v>17</v>
      </c>
      <c r="G279" s="2">
        <f t="shared" si="17"/>
        <v>8</v>
      </c>
      <c r="H279" s="2" t="s">
        <v>789</v>
      </c>
      <c r="I279" s="2" t="s">
        <v>790</v>
      </c>
      <c r="J279" s="21">
        <f>IF(ISERROR(MATCH(H279,core_japan!M:M,0)),"",INDEX(core_japan!S:S,MATCH(H279,core_japan!M:M,0),1))</f>
        <v>0</v>
      </c>
      <c r="K279" s="2" t="str">
        <f>IF(LEN(J279)&gt;1,INDEX('JP PINT 1.0'!G:G,MATCH(J279,'JP PINT 1.0'!C:C,0),1),"")</f>
        <v/>
      </c>
      <c r="S279" t="s">
        <v>257</v>
      </c>
      <c r="X279" s="2" t="str">
        <f t="shared" si="18"/>
        <v>Trade Settlement_ Financial Card. Issuing Company Name. Text</v>
      </c>
      <c r="Y279" s="3" t="str">
        <f t="shared" si="16"/>
        <v>ram:IssuingCompanyName</v>
      </c>
      <c r="Z279" s="3" t="str">
        <f>Z$274&amp;"/"&amp;Y279</f>
        <v>rsm:CIIHSupplyChainTradeTransaction/ram:ApplicableCIIHSupplyChainTradeSettlement/ram:SpecifiedCITradeSettlementPaymentMeans/ram:ApplicableTradeSettlementFinancialCard/ram:IssuingCompanyName</v>
      </c>
      <c r="AA279" s="4" t="s">
        <v>4</v>
      </c>
      <c r="AB279" s="2" t="s">
        <v>41</v>
      </c>
      <c r="AC279" s="2" t="s">
        <v>42</v>
      </c>
      <c r="AD279" s="2" t="s">
        <v>56</v>
      </c>
      <c r="AE279" s="2" t="s">
        <v>56</v>
      </c>
      <c r="AF279" s="2" t="s">
        <v>8</v>
      </c>
      <c r="AG279" s="2" t="s">
        <v>27</v>
      </c>
    </row>
    <row r="280" spans="1:33" ht="14.25" customHeight="1">
      <c r="A280" s="2">
        <v>271</v>
      </c>
      <c r="B280" s="2" t="s">
        <v>78</v>
      </c>
      <c r="C280" s="2" t="s">
        <v>1623</v>
      </c>
      <c r="D280" s="2" t="s">
        <v>258</v>
      </c>
      <c r="E280" s="2" t="s">
        <v>20</v>
      </c>
      <c r="F280" s="4" t="s">
        <v>71</v>
      </c>
      <c r="G280" s="2">
        <f t="shared" si="17"/>
        <v>4</v>
      </c>
      <c r="H280" s="2" t="s">
        <v>259</v>
      </c>
      <c r="I280" s="2" t="s">
        <v>791</v>
      </c>
      <c r="J280" s="21" t="str">
        <f>IF(ISERROR(MATCH(H280,core_japan!M:M,0)),"",INDEX(core_japan!S:S,MATCH(H280,core_japan!M:M,0),1))</f>
        <v/>
      </c>
      <c r="K280" s="2" t="str">
        <f>IF(LEN(J280)&gt;1,INDEX('JP PINT 1.0'!G:G,MATCH(J280,'JP PINT 1.0'!C:C,0),1),"")</f>
        <v/>
      </c>
      <c r="O280" t="s">
        <v>1328</v>
      </c>
      <c r="X280" s="3" t="str">
        <f t="shared" si="18"/>
        <v>CIIH_ Supply Chain_ Trade Settlement. Specified. CI_ Trade_ Allowance Charge</v>
      </c>
      <c r="Y280" s="3" t="str">
        <f t="shared" si="16"/>
        <v>ram:SpecifiedCITradeAllowanceCharge</v>
      </c>
      <c r="Z280" s="3" t="str">
        <f>Z$130&amp;"/"&amp;Y280</f>
        <v>rsm:CIIHSupplyChainTradeTransaction/ram:ApplicableCIIHSupplyChainTradeSettlement/ram:SpecifiedCITradeAllowanceCharge</v>
      </c>
      <c r="AA280" s="4" t="s">
        <v>4</v>
      </c>
      <c r="AB280" s="2" t="s">
        <v>27</v>
      </c>
      <c r="AC280" s="2" t="s">
        <v>217</v>
      </c>
      <c r="AD280" s="2" t="s">
        <v>27</v>
      </c>
      <c r="AE280" s="2" t="s">
        <v>230</v>
      </c>
      <c r="AF280" s="2" t="s">
        <v>8</v>
      </c>
      <c r="AG280" s="2" t="s">
        <v>27</v>
      </c>
    </row>
    <row r="281" spans="1:33" ht="14.25" customHeight="1">
      <c r="A281" s="2">
        <v>272</v>
      </c>
      <c r="B281" s="2" t="s">
        <v>78</v>
      </c>
      <c r="C281" s="2" t="s">
        <v>1623</v>
      </c>
      <c r="D281" s="2" t="s">
        <v>260</v>
      </c>
      <c r="E281" s="2" t="s">
        <v>23</v>
      </c>
      <c r="F281" s="4" t="s">
        <v>3</v>
      </c>
      <c r="G281" s="2">
        <f t="shared" si="17"/>
        <v>5</v>
      </c>
      <c r="H281" s="2" t="s">
        <v>792</v>
      </c>
      <c r="I281" s="2" t="s">
        <v>793</v>
      </c>
      <c r="J281" s="21" t="str">
        <f>IF(ISERROR(MATCH(H281,core_japan!M:M,0)),"",INDEX(core_japan!S:S,MATCH(H281,core_japan!M:M,0),1))</f>
        <v/>
      </c>
      <c r="K281" s="2" t="str">
        <f>IF(LEN(J281)&gt;1,INDEX('JP PINT 1.0'!G:G,MATCH(J281,'JP PINT 1.0'!C:C,0),1),"")</f>
        <v/>
      </c>
      <c r="P281" t="s">
        <v>261</v>
      </c>
      <c r="X281" s="2" t="str">
        <f t="shared" si="18"/>
        <v>CI_ Trade_ Allowance Charge. Details</v>
      </c>
      <c r="Y281" s="3" t="str">
        <f t="shared" si="16"/>
        <v>ram:CITradeAllowanceChargeType</v>
      </c>
      <c r="AA281" s="4" t="s">
        <v>4</v>
      </c>
      <c r="AB281" s="2" t="s">
        <v>27</v>
      </c>
      <c r="AC281" s="2" t="s">
        <v>217</v>
      </c>
      <c r="AD281" s="2" t="s">
        <v>27</v>
      </c>
      <c r="AE281" s="2" t="s">
        <v>27</v>
      </c>
      <c r="AF281" s="2" t="s">
        <v>8</v>
      </c>
      <c r="AG281" s="2" t="s">
        <v>27</v>
      </c>
    </row>
    <row r="282" spans="1:33" ht="14.25" customHeight="1">
      <c r="A282" s="2">
        <v>273</v>
      </c>
      <c r="B282" s="2" t="s">
        <v>78</v>
      </c>
      <c r="C282" s="2" t="s">
        <v>1623</v>
      </c>
      <c r="D282" s="2" t="s">
        <v>378</v>
      </c>
      <c r="E282" s="2" t="s">
        <v>12</v>
      </c>
      <c r="F282" s="4" t="s">
        <v>22</v>
      </c>
      <c r="G282" s="2">
        <f t="shared" si="17"/>
        <v>6</v>
      </c>
      <c r="H282" s="2" t="s">
        <v>794</v>
      </c>
      <c r="I282" s="2" t="s">
        <v>795</v>
      </c>
      <c r="J282" s="21" t="str">
        <f>IF(ISERROR(MATCH(H282,core_japan!M:M,0)),"",INDEX(core_japan!S:S,MATCH(H282,core_japan!M:M,0),1))</f>
        <v/>
      </c>
      <c r="K282" s="2" t="str">
        <f>IF(LEN(J282)&gt;1,INDEX('JP PINT 1.0'!G:G,MATCH(J282,'JP PINT 1.0'!C:C,0),1),"")</f>
        <v/>
      </c>
      <c r="Q282" t="s">
        <v>379</v>
      </c>
      <c r="X282" s="2" t="str">
        <f t="shared" si="18"/>
        <v>CI_ Trade_ Allowance Charge. Charge. Indicator</v>
      </c>
      <c r="Y282" s="3" t="str">
        <f t="shared" si="16"/>
        <v>ram:ChargeIndicator</v>
      </c>
      <c r="Z282" s="3" t="str">
        <f>Z280&amp;"/"&amp;Y282</f>
        <v>rsm:CIIHSupplyChainTradeTransaction/ram:ApplicableCIIHSupplyChainTradeSettlement/ram:SpecifiedCITradeAllowanceCharge/ram:ChargeIndicator</v>
      </c>
      <c r="AA282" s="4" t="s">
        <v>4</v>
      </c>
      <c r="AB282" s="2" t="s">
        <v>27</v>
      </c>
      <c r="AC282" s="2" t="s">
        <v>217</v>
      </c>
      <c r="AD282" s="2" t="s">
        <v>56</v>
      </c>
      <c r="AE282" s="2" t="s">
        <v>56</v>
      </c>
      <c r="AF282" s="2" t="s">
        <v>8</v>
      </c>
      <c r="AG282" s="2" t="s">
        <v>27</v>
      </c>
    </row>
    <row r="283" spans="1:33" ht="14.25" customHeight="1">
      <c r="A283" s="2">
        <v>274</v>
      </c>
      <c r="B283" s="2" t="s">
        <v>78</v>
      </c>
      <c r="C283" s="2" t="s">
        <v>1623</v>
      </c>
      <c r="D283" s="2" t="s">
        <v>262</v>
      </c>
      <c r="E283" s="2" t="s">
        <v>20</v>
      </c>
      <c r="F283" s="4" t="s">
        <v>71</v>
      </c>
      <c r="G283" s="2">
        <f t="shared" si="17"/>
        <v>6</v>
      </c>
      <c r="H283" s="2" t="s">
        <v>796</v>
      </c>
      <c r="I283" s="2" t="s">
        <v>797</v>
      </c>
      <c r="J283" s="21" t="str">
        <f>IF(ISERROR(MATCH(H283,core_japan!M:M,0)),"",INDEX(core_japan!S:S,MATCH(H283,core_japan!M:M,0),1))</f>
        <v/>
      </c>
      <c r="K283" s="2" t="str">
        <f>IF(LEN(J283)&gt;1,INDEX('JP PINT 1.0'!G:G,MATCH(J283,'JP PINT 1.0'!C:C,0),1),"")</f>
        <v/>
      </c>
      <c r="Q283" t="s">
        <v>263</v>
      </c>
      <c r="X283" s="2" t="str">
        <f t="shared" si="18"/>
        <v>CI_ Trade_ Allowance Charge. Category. CI_ Trade_ Tax</v>
      </c>
      <c r="Y283" s="3" t="str">
        <f t="shared" si="16"/>
        <v>ram:CategoryCITradeTax</v>
      </c>
      <c r="Z283" s="3" t="str">
        <f>Z280&amp;"/"&amp;Y283</f>
        <v>rsm:CIIHSupplyChainTradeTransaction/ram:ApplicableCIIHSupplyChainTradeSettlement/ram:SpecifiedCITradeAllowanceCharge/ram:CategoryCITradeTax</v>
      </c>
      <c r="AA283" s="4" t="s">
        <v>4</v>
      </c>
      <c r="AB283" s="2" t="s">
        <v>27</v>
      </c>
      <c r="AC283" s="2" t="s">
        <v>217</v>
      </c>
      <c r="AD283" s="2" t="s">
        <v>27</v>
      </c>
      <c r="AE283" s="2" t="s">
        <v>230</v>
      </c>
      <c r="AF283" s="2" t="s">
        <v>8</v>
      </c>
      <c r="AG283" s="2" t="s">
        <v>542</v>
      </c>
    </row>
    <row r="284" spans="1:33" ht="14.25" customHeight="1">
      <c r="A284" s="2">
        <v>275</v>
      </c>
      <c r="B284" s="2" t="s">
        <v>78</v>
      </c>
      <c r="C284" s="2" t="s">
        <v>1623</v>
      </c>
      <c r="D284" s="2" t="s">
        <v>264</v>
      </c>
      <c r="E284" s="2" t="s">
        <v>23</v>
      </c>
      <c r="F284" s="4" t="s">
        <v>3</v>
      </c>
      <c r="G284" s="2">
        <f t="shared" si="17"/>
        <v>7</v>
      </c>
      <c r="H284" s="2" t="s">
        <v>798</v>
      </c>
      <c r="I284" s="2" t="s">
        <v>799</v>
      </c>
      <c r="J284" s="21" t="str">
        <f>IF(ISERROR(MATCH(H284,core_japan!M:M,0)),"",INDEX(core_japan!S:S,MATCH(H284,core_japan!M:M,0),1))</f>
        <v/>
      </c>
      <c r="K284" s="2" t="str">
        <f>IF(LEN(J284)&gt;1,INDEX('JP PINT 1.0'!G:G,MATCH(J284,'JP PINT 1.0'!C:C,0),1),"")</f>
        <v/>
      </c>
      <c r="R284" t="s">
        <v>265</v>
      </c>
      <c r="X284" s="2" t="str">
        <f t="shared" si="18"/>
        <v>CI_ Trade_ Tax. Details</v>
      </c>
      <c r="Y284" s="3" t="str">
        <f t="shared" si="16"/>
        <v>ram:CITradeTaxType</v>
      </c>
      <c r="AA284" s="4" t="s">
        <v>4</v>
      </c>
      <c r="AB284" s="2" t="s">
        <v>27</v>
      </c>
      <c r="AC284" s="2" t="s">
        <v>217</v>
      </c>
      <c r="AD284" s="2" t="s">
        <v>27</v>
      </c>
      <c r="AE284" s="2" t="s">
        <v>27</v>
      </c>
      <c r="AF284" s="2" t="s">
        <v>8</v>
      </c>
      <c r="AG284" s="2" t="s">
        <v>27</v>
      </c>
    </row>
    <row r="285" spans="1:33" ht="14.25" customHeight="1">
      <c r="A285" s="2">
        <v>276</v>
      </c>
      <c r="B285" s="2" t="s">
        <v>78</v>
      </c>
      <c r="C285" s="2" t="s">
        <v>1623</v>
      </c>
      <c r="D285" s="2" t="s">
        <v>266</v>
      </c>
      <c r="E285" s="2" t="s">
        <v>12</v>
      </c>
      <c r="F285" s="4" t="s">
        <v>22</v>
      </c>
      <c r="G285" s="2">
        <f t="shared" si="17"/>
        <v>8</v>
      </c>
      <c r="H285" s="2" t="s">
        <v>800</v>
      </c>
      <c r="I285" s="2" t="s">
        <v>801</v>
      </c>
      <c r="J285" s="21" t="str">
        <f>IF(ISERROR(MATCH(H285,core_japan!M:M,0)),"",INDEX(core_japan!S:S,MATCH(H285,core_japan!M:M,0),1))</f>
        <v/>
      </c>
      <c r="K285" s="2" t="str">
        <f>IF(LEN(J285)&gt;1,INDEX('JP PINT 1.0'!G:G,MATCH(J285,'JP PINT 1.0'!C:C,0),1),"")</f>
        <v/>
      </c>
      <c r="S285" t="s">
        <v>267</v>
      </c>
      <c r="X285" s="2" t="str">
        <f t="shared" si="18"/>
        <v>CI_ Trade_ Tax. Calculated. Amount</v>
      </c>
      <c r="Y285" s="3" t="str">
        <f t="shared" si="16"/>
        <v>ram:CalculatedAmount</v>
      </c>
      <c r="Z285" s="3" t="str">
        <f>Z$283&amp;"/"&amp;Y285</f>
        <v>rsm:CIIHSupplyChainTradeTransaction/ram:ApplicableCIIHSupplyChainTradeSettlement/ram:SpecifiedCITradeAllowanceCharge/ram:CategoryCITradeTax/ram:CalculatedAmount</v>
      </c>
      <c r="AA285" s="4" t="s">
        <v>4</v>
      </c>
      <c r="AB285" s="2" t="s">
        <v>304</v>
      </c>
      <c r="AC285" s="2" t="s">
        <v>42</v>
      </c>
      <c r="AD285" s="2" t="s">
        <v>56</v>
      </c>
      <c r="AE285" s="2" t="s">
        <v>56</v>
      </c>
      <c r="AF285" s="2" t="s">
        <v>8</v>
      </c>
      <c r="AG285" s="2" t="s">
        <v>27</v>
      </c>
    </row>
    <row r="286" spans="1:33" ht="14.25" customHeight="1">
      <c r="A286" s="2">
        <v>277</v>
      </c>
      <c r="B286" s="2" t="s">
        <v>78</v>
      </c>
      <c r="C286" s="2" t="s">
        <v>1623</v>
      </c>
      <c r="D286" s="2" t="s">
        <v>268</v>
      </c>
      <c r="E286" s="2" t="s">
        <v>12</v>
      </c>
      <c r="F286" s="4" t="s">
        <v>22</v>
      </c>
      <c r="G286" s="2">
        <f t="shared" si="17"/>
        <v>8</v>
      </c>
      <c r="H286" s="2" t="s">
        <v>802</v>
      </c>
      <c r="I286" s="2" t="s">
        <v>270</v>
      </c>
      <c r="J286" s="21" t="str">
        <f>IF(ISERROR(MATCH(H286,core_japan!M:M,0)),"",INDEX(core_japan!S:S,MATCH(H286,core_japan!M:M,0),1))</f>
        <v/>
      </c>
      <c r="K286" s="2" t="str">
        <f>IF(LEN(J286)&gt;1,INDEX('JP PINT 1.0'!G:G,MATCH(J286,'JP PINT 1.0'!C:C,0),1),"")</f>
        <v/>
      </c>
      <c r="S286" t="s">
        <v>269</v>
      </c>
      <c r="X286" s="2" t="str">
        <f t="shared" si="18"/>
        <v>CI_ Trade_ Tax. Calculated. Rate</v>
      </c>
      <c r="Y286" s="3" t="str">
        <f t="shared" si="16"/>
        <v>ram:CalculatedRate</v>
      </c>
      <c r="Z286" s="3" t="str">
        <f>Z$283&amp;"/"&amp;Y286</f>
        <v>rsm:CIIHSupplyChainTradeTransaction/ram:ApplicableCIIHSupplyChainTradeSettlement/ram:SpecifiedCITradeAllowanceCharge/ram:CategoryCITradeTax/ram:CalculatedRate</v>
      </c>
      <c r="AA286" s="4" t="s">
        <v>4</v>
      </c>
      <c r="AB286" s="2" t="s">
        <v>27</v>
      </c>
      <c r="AC286" s="2" t="s">
        <v>27</v>
      </c>
      <c r="AD286" s="2" t="s">
        <v>56</v>
      </c>
      <c r="AE286" s="2" t="s">
        <v>56</v>
      </c>
      <c r="AF286" s="2" t="s">
        <v>8</v>
      </c>
      <c r="AG286" s="2" t="s">
        <v>705</v>
      </c>
    </row>
    <row r="287" spans="1:33" ht="14.25" customHeight="1">
      <c r="A287" s="2">
        <v>278</v>
      </c>
      <c r="B287" s="2" t="s">
        <v>78</v>
      </c>
      <c r="C287" s="2" t="s">
        <v>1623</v>
      </c>
      <c r="D287" s="2" t="s">
        <v>271</v>
      </c>
      <c r="E287" s="2" t="s">
        <v>12</v>
      </c>
      <c r="F287" s="4" t="s">
        <v>22</v>
      </c>
      <c r="G287" s="2">
        <f t="shared" si="17"/>
        <v>8</v>
      </c>
      <c r="H287" s="2" t="s">
        <v>803</v>
      </c>
      <c r="I287" s="2" t="s">
        <v>804</v>
      </c>
      <c r="J287" s="21" t="str">
        <f>IF(ISERROR(MATCH(H287,core_japan!M:M,0)),"",INDEX(core_japan!S:S,MATCH(H287,core_japan!M:M,0),1))</f>
        <v/>
      </c>
      <c r="K287" s="2" t="str">
        <f>IF(LEN(J287)&gt;1,INDEX('JP PINT 1.0'!G:G,MATCH(J287,'JP PINT 1.0'!C:C,0),1),"")</f>
        <v/>
      </c>
      <c r="S287" t="s">
        <v>272</v>
      </c>
      <c r="X287" s="2" t="str">
        <f t="shared" si="18"/>
        <v>CI_ Trade_ Tax. Basis. Amount</v>
      </c>
      <c r="Y287" s="3" t="str">
        <f t="shared" si="16"/>
        <v>ram:BasisAmount</v>
      </c>
      <c r="Z287" s="3" t="str">
        <f>Z$283&amp;"/"&amp;Y287</f>
        <v>rsm:CIIHSupplyChainTradeTransaction/ram:ApplicableCIIHSupplyChainTradeSettlement/ram:SpecifiedCITradeAllowanceCharge/ram:CategoryCITradeTax/ram:BasisAmount</v>
      </c>
      <c r="AA287" s="4" t="s">
        <v>4</v>
      </c>
      <c r="AB287" s="2" t="s">
        <v>304</v>
      </c>
      <c r="AC287" s="2" t="s">
        <v>42</v>
      </c>
      <c r="AD287" s="2" t="s">
        <v>56</v>
      </c>
      <c r="AE287" s="2" t="s">
        <v>56</v>
      </c>
      <c r="AF287" s="2" t="s">
        <v>8</v>
      </c>
      <c r="AG287" s="2" t="s">
        <v>705</v>
      </c>
    </row>
    <row r="288" spans="1:33" ht="14.25" customHeight="1">
      <c r="A288" s="2">
        <v>279</v>
      </c>
      <c r="B288" s="2" t="s">
        <v>78</v>
      </c>
      <c r="C288" s="2" t="s">
        <v>1623</v>
      </c>
      <c r="D288" s="2" t="s">
        <v>273</v>
      </c>
      <c r="E288" s="2" t="s">
        <v>12</v>
      </c>
      <c r="F288" s="4" t="s">
        <v>22</v>
      </c>
      <c r="G288" s="2">
        <f t="shared" si="17"/>
        <v>8</v>
      </c>
      <c r="H288" s="2" t="s">
        <v>805</v>
      </c>
      <c r="I288" s="2" t="s">
        <v>275</v>
      </c>
      <c r="J288" s="21" t="str">
        <f>IF(ISERROR(MATCH(H288,core_japan!M:M,0)),"",INDEX(core_japan!S:S,MATCH(H288,core_japan!M:M,0),1))</f>
        <v/>
      </c>
      <c r="K288" s="2" t="str">
        <f>IF(LEN(J288)&gt;1,INDEX('JP PINT 1.0'!G:G,MATCH(J288,'JP PINT 1.0'!C:C,0),1),"")</f>
        <v/>
      </c>
      <c r="S288" t="s">
        <v>274</v>
      </c>
      <c r="X288" s="2" t="str">
        <f t="shared" si="18"/>
        <v>CI_ Trade_ Tax. Category. Code</v>
      </c>
      <c r="Y288" s="3" t="str">
        <f t="shared" si="16"/>
        <v>ram:CategoryCode</v>
      </c>
      <c r="Z288" s="3" t="str">
        <f>Z$283&amp;"/"&amp;Y288</f>
        <v>rsm:CIIHSupplyChainTradeTransaction/ram:ApplicableCIIHSupplyChainTradeSettlement/ram:SpecifiedCITradeAllowanceCharge/ram:CategoryCITradeTax/ram:CategoryCode</v>
      </c>
      <c r="AA288" s="4" t="s">
        <v>4</v>
      </c>
      <c r="AB288" s="2" t="s">
        <v>280</v>
      </c>
      <c r="AC288" s="2" t="s">
        <v>59</v>
      </c>
      <c r="AD288" s="2" t="s">
        <v>56</v>
      </c>
      <c r="AE288" s="2" t="s">
        <v>56</v>
      </c>
      <c r="AF288" s="2" t="s">
        <v>8</v>
      </c>
      <c r="AG288" s="2" t="s">
        <v>705</v>
      </c>
    </row>
    <row r="289" spans="1:33" ht="14.25" customHeight="1">
      <c r="A289" s="2">
        <v>280</v>
      </c>
      <c r="B289" s="2" t="s">
        <v>78</v>
      </c>
      <c r="C289" s="2" t="s">
        <v>1623</v>
      </c>
      <c r="D289" s="2" t="s">
        <v>806</v>
      </c>
      <c r="E289" s="2" t="s">
        <v>20</v>
      </c>
      <c r="F289" s="4" t="s">
        <v>71</v>
      </c>
      <c r="G289" s="2">
        <f t="shared" si="17"/>
        <v>4</v>
      </c>
      <c r="H289" s="2" t="s">
        <v>276</v>
      </c>
      <c r="I289" s="2" t="s">
        <v>277</v>
      </c>
      <c r="J289" s="21" t="str">
        <f>IF(ISERROR(MATCH(H289,core_japan!M:M,0)),"",INDEX(core_japan!S:S,MATCH(H289,core_japan!M:M,0),1))</f>
        <v/>
      </c>
      <c r="K289" s="2" t="str">
        <f>IF(LEN(J289)&gt;1,INDEX('JP PINT 1.0'!G:G,MATCH(J289,'JP PINT 1.0'!C:C,0),1),"")</f>
        <v/>
      </c>
      <c r="O289" t="s">
        <v>1329</v>
      </c>
      <c r="X289" s="3" t="str">
        <f t="shared" si="18"/>
        <v>CIIH_ Supply Chain_ Trade Settlement. Applicable. CI_ Trade_ Tax</v>
      </c>
      <c r="Y289" s="3" t="str">
        <f t="shared" si="16"/>
        <v>ram:ApplicableCITradeTax</v>
      </c>
      <c r="Z289" s="3" t="str">
        <f>Z$130&amp;"/"&amp;Y289</f>
        <v>rsm:CIIHSupplyChainTradeTransaction/ram:ApplicableCIIHSupplyChainTradeSettlement/ram:ApplicableCITradeTax</v>
      </c>
      <c r="AA289" s="4" t="s">
        <v>4</v>
      </c>
      <c r="AB289" s="2" t="s">
        <v>27</v>
      </c>
      <c r="AC289" s="2" t="s">
        <v>217</v>
      </c>
      <c r="AD289" s="2" t="s">
        <v>27</v>
      </c>
      <c r="AE289" s="2" t="s">
        <v>230</v>
      </c>
      <c r="AF289" s="2" t="s">
        <v>10</v>
      </c>
      <c r="AG289" s="2" t="s">
        <v>25</v>
      </c>
    </row>
    <row r="290" spans="1:33" ht="14.25" customHeight="1">
      <c r="A290" s="2">
        <v>281</v>
      </c>
      <c r="B290" s="2" t="s">
        <v>78</v>
      </c>
      <c r="C290" s="2" t="s">
        <v>1623</v>
      </c>
      <c r="D290" s="2" t="s">
        <v>264</v>
      </c>
      <c r="E290" s="2" t="s">
        <v>23</v>
      </c>
      <c r="F290" s="4" t="s">
        <v>3</v>
      </c>
      <c r="G290" s="2">
        <f t="shared" si="17"/>
        <v>5</v>
      </c>
      <c r="H290" s="2" t="s">
        <v>807</v>
      </c>
      <c r="I290" s="2" t="s">
        <v>808</v>
      </c>
      <c r="J290" s="21" t="str">
        <f>IF(ISERROR(MATCH(H290,core_japan!M:M,0)),"",INDEX(core_japan!S:S,MATCH(H290,core_japan!M:M,0),1))</f>
        <v/>
      </c>
      <c r="K290" s="2" t="str">
        <f>IF(LEN(J290)&gt;1,INDEX('JP PINT 1.0'!G:G,MATCH(J290,'JP PINT 1.0'!C:C,0),1),"")</f>
        <v/>
      </c>
      <c r="P290" t="s">
        <v>265</v>
      </c>
      <c r="X290" s="2" t="str">
        <f t="shared" si="18"/>
        <v>CI_ Trade_ Tax. Details</v>
      </c>
      <c r="Y290" s="3" t="str">
        <f t="shared" si="16"/>
        <v>ram:CITradeTaxType</v>
      </c>
      <c r="AA290" s="4" t="s">
        <v>4</v>
      </c>
      <c r="AB290" s="2" t="s">
        <v>27</v>
      </c>
      <c r="AC290" s="2" t="s">
        <v>217</v>
      </c>
      <c r="AD290" s="2" t="s">
        <v>27</v>
      </c>
      <c r="AE290" s="2" t="s">
        <v>27</v>
      </c>
      <c r="AF290" s="2" t="s">
        <v>27</v>
      </c>
      <c r="AG290" s="2" t="s">
        <v>27</v>
      </c>
    </row>
    <row r="291" spans="1:33" ht="14.25" customHeight="1">
      <c r="A291" s="2">
        <v>282</v>
      </c>
      <c r="B291" s="2" t="s">
        <v>78</v>
      </c>
      <c r="C291" s="2" t="s">
        <v>1623</v>
      </c>
      <c r="D291" s="2" t="s">
        <v>266</v>
      </c>
      <c r="E291" s="2" t="s">
        <v>12</v>
      </c>
      <c r="F291" s="4" t="s">
        <v>17</v>
      </c>
      <c r="G291" s="2">
        <f t="shared" si="17"/>
        <v>6</v>
      </c>
      <c r="H291" s="2" t="s">
        <v>809</v>
      </c>
      <c r="I291" s="2" t="s">
        <v>810</v>
      </c>
      <c r="J291" s="21" t="str">
        <f>IF(ISERROR(MATCH(H291,core_japan!M:M,0)),"",INDEX(core_japan!S:S,MATCH(H291,core_japan!M:M,0),1))</f>
        <v/>
      </c>
      <c r="K291" s="2" t="str">
        <f>IF(LEN(J291)&gt;1,INDEX('JP PINT 1.0'!G:G,MATCH(J291,'JP PINT 1.0'!C:C,0),1),"")</f>
        <v/>
      </c>
      <c r="Q291" t="s">
        <v>267</v>
      </c>
      <c r="X291" s="2" t="str">
        <f t="shared" si="18"/>
        <v>CI_ Trade_ Tax. Calculated. Amount</v>
      </c>
      <c r="Y291" s="3" t="str">
        <f t="shared" si="16"/>
        <v>ram:CalculatedAmount</v>
      </c>
      <c r="Z291" s="3" t="str">
        <f t="shared" ref="Z291:Z300" si="19">Z$289&amp;"/"&amp;Y291</f>
        <v>rsm:CIIHSupplyChainTradeTransaction/ram:ApplicableCIIHSupplyChainTradeSettlement/ram:ApplicableCITradeTax/ram:CalculatedAmount</v>
      </c>
      <c r="AA291" s="4" t="s">
        <v>4</v>
      </c>
      <c r="AB291" s="2" t="s">
        <v>304</v>
      </c>
      <c r="AC291" s="2" t="s">
        <v>42</v>
      </c>
      <c r="AD291" s="2" t="s">
        <v>56</v>
      </c>
      <c r="AE291" s="2" t="s">
        <v>130</v>
      </c>
      <c r="AF291" s="2" t="s">
        <v>130</v>
      </c>
      <c r="AG291" s="2" t="s">
        <v>811</v>
      </c>
    </row>
    <row r="292" spans="1:33" ht="14.25" customHeight="1">
      <c r="A292" s="2">
        <v>283</v>
      </c>
      <c r="B292" s="2" t="s">
        <v>78</v>
      </c>
      <c r="C292" s="2" t="s">
        <v>1623</v>
      </c>
      <c r="D292" s="2" t="s">
        <v>393</v>
      </c>
      <c r="E292" s="2" t="s">
        <v>12</v>
      </c>
      <c r="F292" s="4" t="s">
        <v>17</v>
      </c>
      <c r="G292" s="2">
        <f t="shared" si="17"/>
        <v>6</v>
      </c>
      <c r="H292" s="2" t="s">
        <v>812</v>
      </c>
      <c r="I292" s="2" t="s">
        <v>813</v>
      </c>
      <c r="J292" s="21" t="str">
        <f>IF(ISERROR(MATCH(H292,core_japan!M:M,0)),"",INDEX(core_japan!S:S,MATCH(H292,core_japan!M:M,0),1))</f>
        <v/>
      </c>
      <c r="K292" s="2" t="str">
        <f>IF(LEN(J292)&gt;1,INDEX('JP PINT 1.0'!G:G,MATCH(J292,'JP PINT 1.0'!C:C,0),1),"")</f>
        <v/>
      </c>
      <c r="Q292" t="s">
        <v>394</v>
      </c>
      <c r="X292" s="2" t="str">
        <f t="shared" si="18"/>
        <v>CI_ Trade_ Tax. Type. Code</v>
      </c>
      <c r="Y292" s="3" t="str">
        <f t="shared" si="16"/>
        <v>ram:TypeCode</v>
      </c>
      <c r="Z292" s="3" t="str">
        <f t="shared" si="19"/>
        <v>rsm:CIIHSupplyChainTradeTransaction/ram:ApplicableCIIHSupplyChainTradeSettlement/ram:ApplicableCITradeTax/ram:TypeCode</v>
      </c>
      <c r="AA292" s="4" t="s">
        <v>4</v>
      </c>
      <c r="AB292" s="2" t="s">
        <v>395</v>
      </c>
      <c r="AC292" s="2" t="s">
        <v>59</v>
      </c>
      <c r="AD292" s="2" t="s">
        <v>56</v>
      </c>
      <c r="AE292" s="2" t="s">
        <v>56</v>
      </c>
      <c r="AF292" s="2" t="s">
        <v>10</v>
      </c>
      <c r="AG292" s="2" t="s">
        <v>27</v>
      </c>
    </row>
    <row r="293" spans="1:33" ht="14.25" customHeight="1">
      <c r="A293" s="2">
        <v>284</v>
      </c>
      <c r="B293" s="2" t="s">
        <v>78</v>
      </c>
      <c r="C293" s="2" t="s">
        <v>1623</v>
      </c>
      <c r="D293" s="2" t="s">
        <v>271</v>
      </c>
      <c r="E293" s="2" t="s">
        <v>12</v>
      </c>
      <c r="F293" s="4" t="s">
        <v>17</v>
      </c>
      <c r="G293" s="2">
        <f t="shared" si="17"/>
        <v>6</v>
      </c>
      <c r="H293" s="2" t="s">
        <v>814</v>
      </c>
      <c r="I293" s="2" t="s">
        <v>815</v>
      </c>
      <c r="J293" s="21" t="str">
        <f>IF(ISERROR(MATCH(H293,core_japan!M:M,0)),"",INDEX(core_japan!S:S,MATCH(H293,core_japan!M:M,0),1))</f>
        <v/>
      </c>
      <c r="K293" s="2" t="str">
        <f>IF(LEN(J293)&gt;1,INDEX('JP PINT 1.0'!G:G,MATCH(J293,'JP PINT 1.0'!C:C,0),1),"")</f>
        <v/>
      </c>
      <c r="Q293" t="s">
        <v>1330</v>
      </c>
      <c r="X293" s="2" t="str">
        <f t="shared" si="18"/>
        <v xml:space="preserve">CI_ Trade_ Tax. Basis. Amount  </v>
      </c>
      <c r="Y293" s="3" t="str">
        <f t="shared" si="16"/>
        <v>ram:BasisAmount</v>
      </c>
      <c r="Z293" s="3" t="str">
        <f t="shared" si="19"/>
        <v>rsm:CIIHSupplyChainTradeTransaction/ram:ApplicableCIIHSupplyChainTradeSettlement/ram:ApplicableCITradeTax/ram:BasisAmount</v>
      </c>
      <c r="AA293" s="4" t="s">
        <v>4</v>
      </c>
      <c r="AB293" s="2" t="s">
        <v>304</v>
      </c>
      <c r="AC293" s="2" t="s">
        <v>42</v>
      </c>
      <c r="AD293" s="2" t="s">
        <v>56</v>
      </c>
      <c r="AE293" s="2" t="s">
        <v>278</v>
      </c>
      <c r="AF293" s="2" t="s">
        <v>278</v>
      </c>
      <c r="AG293" s="2" t="s">
        <v>816</v>
      </c>
    </row>
    <row r="294" spans="1:33" ht="14.25" customHeight="1">
      <c r="A294" s="2">
        <v>285</v>
      </c>
      <c r="B294" s="2" t="s">
        <v>78</v>
      </c>
      <c r="C294" s="2" t="s">
        <v>1623</v>
      </c>
      <c r="D294" s="2" t="s">
        <v>273</v>
      </c>
      <c r="E294" s="2" t="s">
        <v>12</v>
      </c>
      <c r="F294" s="4" t="s">
        <v>17</v>
      </c>
      <c r="G294" s="2">
        <f t="shared" si="17"/>
        <v>6</v>
      </c>
      <c r="H294" s="2" t="s">
        <v>279</v>
      </c>
      <c r="I294" s="2" t="s">
        <v>817</v>
      </c>
      <c r="J294" s="21" t="str">
        <f>IF(ISERROR(MATCH(H294,core_japan!M:M,0)),"",INDEX(core_japan!S:S,MATCH(H294,core_japan!M:M,0),1))</f>
        <v/>
      </c>
      <c r="K294" s="2" t="str">
        <f>IF(LEN(J294)&gt;1,INDEX('JP PINT 1.0'!G:G,MATCH(J294,'JP PINT 1.0'!C:C,0),1),"")</f>
        <v/>
      </c>
      <c r="Q294" t="s">
        <v>274</v>
      </c>
      <c r="X294" s="2" t="str">
        <f t="shared" si="18"/>
        <v>CI_ Trade_ Tax. Category. Code</v>
      </c>
      <c r="Y294" s="3" t="str">
        <f t="shared" si="16"/>
        <v>ram:CategoryCode</v>
      </c>
      <c r="Z294" s="3" t="str">
        <f t="shared" si="19"/>
        <v>rsm:CIIHSupplyChainTradeTransaction/ram:ApplicableCIIHSupplyChainTradeSettlement/ram:ApplicableCITradeTax/ram:CategoryCode</v>
      </c>
      <c r="AA294" s="4" t="s">
        <v>4</v>
      </c>
      <c r="AB294" s="2" t="s">
        <v>280</v>
      </c>
      <c r="AC294" s="2" t="s">
        <v>59</v>
      </c>
      <c r="AD294" s="2" t="s">
        <v>56</v>
      </c>
      <c r="AE294" s="2" t="s">
        <v>130</v>
      </c>
      <c r="AF294" s="2" t="s">
        <v>15</v>
      </c>
      <c r="AG294" s="2" t="s">
        <v>811</v>
      </c>
    </row>
    <row r="295" spans="1:33" ht="14.25" customHeight="1">
      <c r="A295" s="2">
        <v>286</v>
      </c>
      <c r="B295" s="2" t="s">
        <v>78</v>
      </c>
      <c r="C295" s="2" t="s">
        <v>1623</v>
      </c>
      <c r="D295" s="2" t="s">
        <v>281</v>
      </c>
      <c r="E295" s="2" t="s">
        <v>12</v>
      </c>
      <c r="F295" s="4" t="s">
        <v>17</v>
      </c>
      <c r="G295" s="2">
        <f t="shared" si="17"/>
        <v>6</v>
      </c>
      <c r="H295" s="2" t="s">
        <v>818</v>
      </c>
      <c r="I295" s="2" t="s">
        <v>819</v>
      </c>
      <c r="J295" s="21">
        <f>IF(ISERROR(MATCH(H295,core_japan!M:M,0)),"",INDEX(core_japan!S:S,MATCH(H295,core_japan!M:M,0),1))</f>
        <v>0</v>
      </c>
      <c r="K295" s="2" t="str">
        <f>IF(LEN(J295)&gt;1,INDEX('JP PINT 1.0'!G:G,MATCH(J295,'JP PINT 1.0'!C:C,0),1),"")</f>
        <v/>
      </c>
      <c r="Q295" t="s">
        <v>282</v>
      </c>
      <c r="X295" s="2" t="str">
        <f t="shared" si="18"/>
        <v>CI_ Trade_ Tax. Currency. Code</v>
      </c>
      <c r="Y295" s="3" t="str">
        <f t="shared" si="16"/>
        <v>ram:CurrencyCode</v>
      </c>
      <c r="Z295" s="3" t="str">
        <f t="shared" si="19"/>
        <v>rsm:CIIHSupplyChainTradeTransaction/ram:ApplicableCIIHSupplyChainTradeSettlement/ram:ApplicableCITradeTax/ram:CurrencyCode</v>
      </c>
      <c r="AA295" s="4" t="s">
        <v>4</v>
      </c>
      <c r="AB295" s="2" t="s">
        <v>304</v>
      </c>
      <c r="AC295" s="2" t="s">
        <v>42</v>
      </c>
      <c r="AD295" s="2" t="s">
        <v>201</v>
      </c>
      <c r="AE295" s="2" t="s">
        <v>125</v>
      </c>
      <c r="AF295" s="2" t="s">
        <v>10</v>
      </c>
      <c r="AG295" s="2" t="s">
        <v>542</v>
      </c>
    </row>
    <row r="296" spans="1:33" ht="14.25" customHeight="1">
      <c r="A296" s="2">
        <v>287</v>
      </c>
      <c r="B296" s="2" t="s">
        <v>78</v>
      </c>
      <c r="C296" s="2" t="s">
        <v>1623</v>
      </c>
      <c r="D296" s="2" t="s">
        <v>820</v>
      </c>
      <c r="E296" s="2" t="s">
        <v>12</v>
      </c>
      <c r="F296" s="4" t="s">
        <v>17</v>
      </c>
      <c r="G296" s="2">
        <f t="shared" si="17"/>
        <v>6</v>
      </c>
      <c r="H296" s="2" t="s">
        <v>821</v>
      </c>
      <c r="I296" s="2" t="s">
        <v>822</v>
      </c>
      <c r="J296" s="21" t="str">
        <f>IF(ISERROR(MATCH(H296,core_japan!M:M,0)),"",INDEX(core_japan!S:S,MATCH(H296,core_japan!M:M,0),1))</f>
        <v/>
      </c>
      <c r="K296" s="2" t="str">
        <f>IF(LEN(J296)&gt;1,INDEX('JP PINT 1.0'!G:G,MATCH(J296,'JP PINT 1.0'!C:C,0),1),"")</f>
        <v/>
      </c>
      <c r="Q296" t="s">
        <v>283</v>
      </c>
      <c r="X296" s="2" t="str">
        <f t="shared" si="18"/>
        <v>CI_ Trade_ Tax. Category Name. Text</v>
      </c>
      <c r="Y296" s="3" t="str">
        <f t="shared" si="16"/>
        <v>ram:CategoryName</v>
      </c>
      <c r="Z296" s="3" t="str">
        <f t="shared" si="19"/>
        <v>rsm:CIIHSupplyChainTradeTransaction/ram:ApplicableCIIHSupplyChainTradeSettlement/ram:ApplicableCITradeTax/ram:CategoryName</v>
      </c>
      <c r="AA296" s="4" t="s">
        <v>4</v>
      </c>
      <c r="AB296" s="2" t="s">
        <v>41</v>
      </c>
      <c r="AC296" s="2" t="s">
        <v>42</v>
      </c>
      <c r="AD296" s="2" t="s">
        <v>201</v>
      </c>
      <c r="AE296" s="2" t="s">
        <v>56</v>
      </c>
      <c r="AF296" s="2" t="s">
        <v>10</v>
      </c>
      <c r="AG296" s="2" t="s">
        <v>27</v>
      </c>
    </row>
    <row r="297" spans="1:33" ht="14.25" customHeight="1">
      <c r="A297" s="2">
        <v>288</v>
      </c>
      <c r="B297" s="2" t="s">
        <v>78</v>
      </c>
      <c r="C297" s="2" t="s">
        <v>1623</v>
      </c>
      <c r="D297" s="2" t="s">
        <v>396</v>
      </c>
      <c r="E297" s="2" t="s">
        <v>12</v>
      </c>
      <c r="F297" s="4" t="s">
        <v>17</v>
      </c>
      <c r="G297" s="2">
        <f t="shared" si="17"/>
        <v>6</v>
      </c>
      <c r="H297" s="2" t="s">
        <v>823</v>
      </c>
      <c r="I297" s="2" t="s">
        <v>824</v>
      </c>
      <c r="J297" s="21" t="str">
        <f>IF(ISERROR(MATCH(H297,core_japan!M:M,0)),"",INDEX(core_japan!S:S,MATCH(H297,core_japan!M:M,0),1))</f>
        <v/>
      </c>
      <c r="K297" s="2" t="str">
        <f>IF(LEN(J297)&gt;1,INDEX('JP PINT 1.0'!G:G,MATCH(J297,'JP PINT 1.0'!C:C,0),1),"")</f>
        <v/>
      </c>
      <c r="Q297" t="s">
        <v>1331</v>
      </c>
      <c r="X297" s="2" t="str">
        <f t="shared" si="18"/>
        <v>CI_ Trade_ Tax. Rate_ Applicable. Percent</v>
      </c>
      <c r="Y297" s="3" t="str">
        <f t="shared" si="16"/>
        <v>ram:RateApplicablePercent</v>
      </c>
      <c r="Z297" s="3" t="str">
        <f t="shared" si="19"/>
        <v>rsm:CIIHSupplyChainTradeTransaction/ram:ApplicableCIIHSupplyChainTradeSettlement/ram:ApplicableCITradeTax/ram:RateApplicablePercent</v>
      </c>
      <c r="AA297" s="4" t="s">
        <v>4</v>
      </c>
      <c r="AB297" s="2" t="s">
        <v>27</v>
      </c>
      <c r="AC297" s="2" t="s">
        <v>217</v>
      </c>
      <c r="AD297" s="2" t="s">
        <v>56</v>
      </c>
      <c r="AE297" s="2" t="s">
        <v>130</v>
      </c>
      <c r="AF297" s="2" t="s">
        <v>130</v>
      </c>
      <c r="AG297" s="2" t="s">
        <v>705</v>
      </c>
    </row>
    <row r="298" spans="1:33" ht="14.25" customHeight="1">
      <c r="A298" s="2">
        <v>289</v>
      </c>
      <c r="B298" s="2" t="s">
        <v>78</v>
      </c>
      <c r="C298" s="2" t="s">
        <v>1623</v>
      </c>
      <c r="D298" s="2" t="s">
        <v>825</v>
      </c>
      <c r="E298" s="2" t="s">
        <v>12</v>
      </c>
      <c r="F298" s="4" t="s">
        <v>17</v>
      </c>
      <c r="G298" s="2">
        <f t="shared" si="17"/>
        <v>6</v>
      </c>
      <c r="H298" s="2" t="s">
        <v>826</v>
      </c>
      <c r="I298" s="2" t="s">
        <v>827</v>
      </c>
      <c r="J298" s="21" t="str">
        <f>IF(ISERROR(MATCH(H298,core_japan!M:M,0)),"",INDEX(core_japan!S:S,MATCH(H298,core_japan!M:M,0),1))</f>
        <v/>
      </c>
      <c r="K298" s="2" t="str">
        <f>IF(LEN(J298)&gt;1,INDEX('JP PINT 1.0'!G:G,MATCH(J298,'JP PINT 1.0'!C:C,0),1),"")</f>
        <v/>
      </c>
      <c r="Q298" t="s">
        <v>1332</v>
      </c>
      <c r="X298" s="2" t="str">
        <f t="shared" si="18"/>
        <v>CI_ Trade_ Tax. Grand Total. Amount</v>
      </c>
      <c r="Y298" s="3" t="str">
        <f t="shared" si="16"/>
        <v>ram:GrandTotalAmount</v>
      </c>
      <c r="Z298" s="3" t="str">
        <f t="shared" si="19"/>
        <v>rsm:CIIHSupplyChainTradeTransaction/ram:ApplicableCIIHSupplyChainTradeSettlement/ram:ApplicableCITradeTax/ram:GrandTotalAmount</v>
      </c>
      <c r="AA298" s="4" t="s">
        <v>4</v>
      </c>
      <c r="AB298" s="2" t="s">
        <v>304</v>
      </c>
      <c r="AC298" s="2" t="s">
        <v>42</v>
      </c>
      <c r="AD298" s="2" t="s">
        <v>56</v>
      </c>
      <c r="AE298" s="2" t="s">
        <v>278</v>
      </c>
      <c r="AF298" s="2" t="s">
        <v>278</v>
      </c>
      <c r="AG298" s="2" t="s">
        <v>27</v>
      </c>
    </row>
    <row r="299" spans="1:33" ht="14.25" customHeight="1">
      <c r="A299" s="2">
        <v>290</v>
      </c>
      <c r="B299" s="2" t="s">
        <v>78</v>
      </c>
      <c r="C299" s="2" t="s">
        <v>1623</v>
      </c>
      <c r="D299" s="2" t="s">
        <v>284</v>
      </c>
      <c r="E299" s="2" t="s">
        <v>12</v>
      </c>
      <c r="F299" s="4" t="s">
        <v>17</v>
      </c>
      <c r="G299" s="2">
        <f t="shared" si="17"/>
        <v>6</v>
      </c>
      <c r="H299" s="2" t="s">
        <v>828</v>
      </c>
      <c r="I299" s="2" t="s">
        <v>829</v>
      </c>
      <c r="J299" s="21" t="str">
        <f>IF(ISERROR(MATCH(H299,core_japan!M:M,0)),"",INDEX(core_japan!S:S,MATCH(H299,core_japan!M:M,0),1))</f>
        <v/>
      </c>
      <c r="K299" s="2" t="str">
        <f>IF(LEN(J299)&gt;1,INDEX('JP PINT 1.0'!G:G,MATCH(J299,'JP PINT 1.0'!C:C,0),1),"")</f>
        <v/>
      </c>
      <c r="Q299" t="s">
        <v>397</v>
      </c>
      <c r="X299" s="2" t="str">
        <f t="shared" si="18"/>
        <v>CI_ Trade_ Tax. Calculation Method. Code</v>
      </c>
      <c r="Y299" s="3" t="str">
        <f t="shared" si="16"/>
        <v>ram:CalculationMethodCode</v>
      </c>
      <c r="Z299" s="3" t="str">
        <f t="shared" si="19"/>
        <v>rsm:CIIHSupplyChainTradeTransaction/ram:ApplicableCIIHSupplyChainTradeSettlement/ram:ApplicableCITradeTax/ram:CalculationMethodCode</v>
      </c>
      <c r="AA299" s="4" t="s">
        <v>4</v>
      </c>
      <c r="AB299" s="2" t="s">
        <v>34</v>
      </c>
      <c r="AC299" s="2" t="s">
        <v>35</v>
      </c>
      <c r="AD299" s="2" t="s">
        <v>60</v>
      </c>
      <c r="AE299" s="2" t="s">
        <v>60</v>
      </c>
      <c r="AF299" s="2" t="s">
        <v>60</v>
      </c>
      <c r="AG299" s="2" t="s">
        <v>27</v>
      </c>
    </row>
    <row r="300" spans="1:33" ht="14.25" customHeight="1">
      <c r="A300" s="2">
        <v>291</v>
      </c>
      <c r="B300" s="2" t="s">
        <v>78</v>
      </c>
      <c r="C300" s="2" t="s">
        <v>1623</v>
      </c>
      <c r="D300" s="2" t="s">
        <v>285</v>
      </c>
      <c r="E300" s="2" t="s">
        <v>12</v>
      </c>
      <c r="F300" s="4" t="s">
        <v>17</v>
      </c>
      <c r="G300" s="2">
        <f t="shared" si="17"/>
        <v>6</v>
      </c>
      <c r="H300" s="2" t="s">
        <v>830</v>
      </c>
      <c r="I300" s="2" t="s">
        <v>831</v>
      </c>
      <c r="J300" s="21" t="str">
        <f>IF(ISERROR(MATCH(H300,core_japan!M:M,0)),"",INDEX(core_japan!S:S,MATCH(H300,core_japan!M:M,0),1))</f>
        <v/>
      </c>
      <c r="K300" s="2" t="str">
        <f>IF(LEN(J300)&gt;1,INDEX('JP PINT 1.0'!G:G,MATCH(J300,'JP PINT 1.0'!C:C,0),1),"")</f>
        <v/>
      </c>
      <c r="Q300" t="s">
        <v>398</v>
      </c>
      <c r="X300" s="2" t="str">
        <f t="shared" si="18"/>
        <v>CI_ Trade_ Tax. Local Tax System. Identifier</v>
      </c>
      <c r="Y300" s="3" t="str">
        <f t="shared" si="16"/>
        <v>ram:LocalTaxSystemID</v>
      </c>
      <c r="Z300" s="3" t="str">
        <f t="shared" si="19"/>
        <v>rsm:CIIHSupplyChainTradeTransaction/ram:ApplicableCIIHSupplyChainTradeSettlement/ram:ApplicableCITradeTax/ram:LocalTaxSystemID</v>
      </c>
      <c r="AA300" s="4" t="s">
        <v>4</v>
      </c>
      <c r="AB300" s="2" t="s">
        <v>34</v>
      </c>
      <c r="AC300" s="2" t="s">
        <v>35</v>
      </c>
      <c r="AD300" s="2" t="s">
        <v>56</v>
      </c>
      <c r="AE300" s="2" t="s">
        <v>56</v>
      </c>
      <c r="AF300" s="2" t="s">
        <v>10</v>
      </c>
      <c r="AG300" s="2" t="s">
        <v>27</v>
      </c>
    </row>
    <row r="301" spans="1:33" ht="14.25" customHeight="1">
      <c r="A301" s="2">
        <v>292</v>
      </c>
      <c r="B301" s="2" t="s">
        <v>78</v>
      </c>
      <c r="C301" s="2" t="s">
        <v>1623</v>
      </c>
      <c r="D301" s="2" t="s">
        <v>832</v>
      </c>
      <c r="E301" s="2" t="s">
        <v>20</v>
      </c>
      <c r="F301" s="4" t="s">
        <v>17</v>
      </c>
      <c r="G301" s="2">
        <f t="shared" si="17"/>
        <v>4</v>
      </c>
      <c r="H301" s="2" t="s">
        <v>833</v>
      </c>
      <c r="I301" s="2" t="s">
        <v>834</v>
      </c>
      <c r="J301" s="21" t="str">
        <f>IF(ISERROR(MATCH(H301,core_japan!M:M,0)),"",INDEX(core_japan!S:S,MATCH(H301,core_japan!M:M,0),1))</f>
        <v/>
      </c>
      <c r="K301" s="2" t="str">
        <f>IF(LEN(J301)&gt;1,INDEX('JP PINT 1.0'!G:G,MATCH(J301,'JP PINT 1.0'!C:C,0),1),"")</f>
        <v/>
      </c>
      <c r="O301" t="s">
        <v>286</v>
      </c>
      <c r="X301" s="3" t="str">
        <f t="shared" si="18"/>
        <v>CIIH_ Supply Chain_ Trade Settlement. Billing. CI_ Specified_ Period</v>
      </c>
      <c r="Y301" s="3" t="str">
        <f t="shared" si="16"/>
        <v>ram:BillingCISpecifiedPeriod</v>
      </c>
      <c r="Z301" s="3" t="str">
        <f>Z$130&amp;"/"&amp;Y301</f>
        <v>rsm:CIIHSupplyChainTradeTransaction/ram:ApplicableCIIHSupplyChainTradeSettlement/ram:BillingCISpecifiedPeriod</v>
      </c>
      <c r="AA301" s="4" t="s">
        <v>4</v>
      </c>
      <c r="AB301" s="2" t="s">
        <v>27</v>
      </c>
      <c r="AC301" s="2" t="s">
        <v>217</v>
      </c>
      <c r="AD301" s="2" t="s">
        <v>27</v>
      </c>
      <c r="AE301" s="2" t="s">
        <v>230</v>
      </c>
      <c r="AF301" s="2" t="s">
        <v>217</v>
      </c>
      <c r="AG301" s="2" t="s">
        <v>542</v>
      </c>
    </row>
    <row r="302" spans="1:33" ht="14.25" customHeight="1">
      <c r="A302" s="2">
        <v>293</v>
      </c>
      <c r="B302" s="2" t="s">
        <v>78</v>
      </c>
      <c r="C302" s="2" t="s">
        <v>1623</v>
      </c>
      <c r="D302" s="2" t="s">
        <v>287</v>
      </c>
      <c r="E302" s="2" t="s">
        <v>23</v>
      </c>
      <c r="F302" s="4" t="s">
        <v>3</v>
      </c>
      <c r="G302" s="2">
        <f t="shared" si="17"/>
        <v>5</v>
      </c>
      <c r="H302" s="2" t="s">
        <v>835</v>
      </c>
      <c r="I302" s="2" t="s">
        <v>836</v>
      </c>
      <c r="J302" s="21" t="str">
        <f>IF(ISERROR(MATCH(H302,core_japan!M:M,0)),"",INDEX(core_japan!S:S,MATCH(H302,core_japan!M:M,0),1))</f>
        <v/>
      </c>
      <c r="K302" s="2" t="str">
        <f>IF(LEN(J302)&gt;1,INDEX('JP PINT 1.0'!G:G,MATCH(J302,'JP PINT 1.0'!C:C,0),1),"")</f>
        <v/>
      </c>
      <c r="P302" t="s">
        <v>288</v>
      </c>
      <c r="X302" s="2" t="str">
        <f t="shared" si="18"/>
        <v>CI_ Specified_ Period. Details</v>
      </c>
      <c r="Y302" s="3" t="str">
        <f t="shared" si="16"/>
        <v>ram:CISpecifiedPeriodType</v>
      </c>
      <c r="AA302" s="4" t="s">
        <v>4</v>
      </c>
      <c r="AB302" s="2" t="s">
        <v>27</v>
      </c>
      <c r="AC302" s="2" t="s">
        <v>217</v>
      </c>
      <c r="AD302" s="2" t="s">
        <v>27</v>
      </c>
      <c r="AE302" s="2" t="s">
        <v>27</v>
      </c>
      <c r="AF302" s="2" t="s">
        <v>10</v>
      </c>
      <c r="AG302" s="2" t="s">
        <v>27</v>
      </c>
    </row>
    <row r="303" spans="1:33" ht="14.25" customHeight="1">
      <c r="A303" s="2">
        <v>294</v>
      </c>
      <c r="B303" s="2" t="s">
        <v>78</v>
      </c>
      <c r="C303" s="2" t="s">
        <v>1623</v>
      </c>
      <c r="D303" s="2" t="s">
        <v>289</v>
      </c>
      <c r="E303" s="2" t="s">
        <v>12</v>
      </c>
      <c r="F303" s="4" t="s">
        <v>22</v>
      </c>
      <c r="G303" s="2">
        <f t="shared" si="17"/>
        <v>6</v>
      </c>
      <c r="H303" s="2" t="s">
        <v>837</v>
      </c>
      <c r="I303" s="2" t="s">
        <v>838</v>
      </c>
      <c r="J303" s="21" t="str">
        <f>IF(ISERROR(MATCH(H303,core_japan!M:M,0)),"",INDEX(core_japan!S:S,MATCH(H303,core_japan!M:M,0),1))</f>
        <v/>
      </c>
      <c r="K303" s="2" t="str">
        <f>IF(LEN(J303)&gt;1,INDEX('JP PINT 1.0'!G:G,MATCH(J303,'JP PINT 1.0'!C:C,0),1),"")</f>
        <v/>
      </c>
      <c r="Q303" t="s">
        <v>290</v>
      </c>
      <c r="X303" s="2" t="str">
        <f t="shared" si="18"/>
        <v>CI_ Specified_ Period. Start. Date Time</v>
      </c>
      <c r="Y303" s="3" t="str">
        <f t="shared" si="16"/>
        <v>ram:StartDateTime</v>
      </c>
      <c r="Z303" s="3" t="str">
        <f>Z$301&amp;"/"&amp;Y303</f>
        <v>rsm:CIIHSupplyChainTradeTransaction/ram:ApplicableCIIHSupplyChainTradeSettlement/ram:BillingCISpecifiedPeriod/ram:StartDateTime</v>
      </c>
      <c r="AA303" s="4" t="s">
        <v>4</v>
      </c>
      <c r="AB303" s="2" t="s">
        <v>84</v>
      </c>
      <c r="AC303" s="2" t="s">
        <v>65</v>
      </c>
      <c r="AD303" s="2" t="s">
        <v>56</v>
      </c>
      <c r="AE303" s="2" t="s">
        <v>56</v>
      </c>
      <c r="AF303" s="2" t="s">
        <v>56</v>
      </c>
      <c r="AG303" s="2" t="s">
        <v>542</v>
      </c>
    </row>
    <row r="304" spans="1:33" ht="14.25" customHeight="1">
      <c r="A304" s="2">
        <v>295</v>
      </c>
      <c r="B304" s="2" t="s">
        <v>78</v>
      </c>
      <c r="C304" s="2" t="s">
        <v>1623</v>
      </c>
      <c r="D304" s="2" t="s">
        <v>291</v>
      </c>
      <c r="E304" s="2" t="s">
        <v>12</v>
      </c>
      <c r="F304" s="4" t="s">
        <v>22</v>
      </c>
      <c r="G304" s="2">
        <f t="shared" si="17"/>
        <v>6</v>
      </c>
      <c r="H304" s="2" t="s">
        <v>839</v>
      </c>
      <c r="I304" s="2" t="s">
        <v>840</v>
      </c>
      <c r="J304" s="21" t="str">
        <f>IF(ISERROR(MATCH(H304,core_japan!M:M,0)),"",INDEX(core_japan!S:S,MATCH(H304,core_japan!M:M,0),1))</f>
        <v/>
      </c>
      <c r="K304" s="2" t="str">
        <f>IF(LEN(J304)&gt;1,INDEX('JP PINT 1.0'!G:G,MATCH(J304,'JP PINT 1.0'!C:C,0),1),"")</f>
        <v/>
      </c>
      <c r="Q304" t="s">
        <v>292</v>
      </c>
      <c r="X304" s="2" t="str">
        <f t="shared" si="18"/>
        <v>CI_ Specified_ Period. End. Date Time</v>
      </c>
      <c r="Y304" s="3" t="str">
        <f t="shared" si="16"/>
        <v>ram:EndDateTime</v>
      </c>
      <c r="Z304" s="3" t="str">
        <f>Z$301&amp;"/"&amp;Y304</f>
        <v>rsm:CIIHSupplyChainTradeTransaction/ram:ApplicableCIIHSupplyChainTradeSettlement/ram:BillingCISpecifiedPeriod/ram:EndDateTime</v>
      </c>
      <c r="AA304" s="4" t="s">
        <v>4</v>
      </c>
      <c r="AB304" s="2" t="s">
        <v>84</v>
      </c>
      <c r="AC304" s="2" t="s">
        <v>65</v>
      </c>
      <c r="AD304" s="2" t="s">
        <v>56</v>
      </c>
      <c r="AE304" s="2" t="s">
        <v>56</v>
      </c>
      <c r="AF304" s="2" t="s">
        <v>56</v>
      </c>
      <c r="AG304" s="2" t="s">
        <v>542</v>
      </c>
    </row>
    <row r="305" spans="1:33" ht="14.25" customHeight="1">
      <c r="A305" s="2">
        <v>296</v>
      </c>
      <c r="B305" s="2" t="s">
        <v>78</v>
      </c>
      <c r="C305" s="2" t="s">
        <v>1623</v>
      </c>
      <c r="D305" s="2" t="s">
        <v>293</v>
      </c>
      <c r="E305" s="2" t="s">
        <v>20</v>
      </c>
      <c r="F305" s="4" t="s">
        <v>17</v>
      </c>
      <c r="G305" s="2">
        <f t="shared" si="17"/>
        <v>4</v>
      </c>
      <c r="H305" s="2" t="s">
        <v>841</v>
      </c>
      <c r="I305" s="2" t="s">
        <v>842</v>
      </c>
      <c r="J305" s="21" t="str">
        <f>IF(ISERROR(MATCH(H305,core_japan!M:M,0)),"",INDEX(core_japan!S:S,MATCH(H305,core_japan!M:M,0),1))</f>
        <v>IBG-33</v>
      </c>
      <c r="K305" s="2" t="str">
        <f>IF(LEN(J305)&gt;1,INDEX('JP PINT 1.0'!G:G,MATCH(J305,'JP PINT 1.0'!C:C,0),1),"")</f>
        <v>支払条件</v>
      </c>
      <c r="O305" t="s">
        <v>1333</v>
      </c>
      <c r="X305" s="3" t="str">
        <f t="shared" si="18"/>
        <v>CIIH_ Supply Chain_ Trade Settlement. Specified. CI_ Trade_ Payment Terms</v>
      </c>
      <c r="Y305" s="3" t="str">
        <f t="shared" si="16"/>
        <v>ram:SpecifiedCITradePaymentTerms</v>
      </c>
      <c r="Z305" s="3" t="str">
        <f>Z$130&amp;"/"&amp;Y305</f>
        <v>rsm:CIIHSupplyChainTradeTransaction/ram:ApplicableCIIHSupplyChainTradeSettlement/ram:SpecifiedCITradePaymentTerms</v>
      </c>
      <c r="AA305" s="4" t="s">
        <v>4</v>
      </c>
      <c r="AB305" s="2" t="s">
        <v>27</v>
      </c>
      <c r="AC305" s="2" t="s">
        <v>217</v>
      </c>
      <c r="AD305" s="2" t="s">
        <v>27</v>
      </c>
      <c r="AE305" s="2" t="s">
        <v>230</v>
      </c>
      <c r="AF305" s="2" t="s">
        <v>217</v>
      </c>
      <c r="AG305" s="2" t="s">
        <v>705</v>
      </c>
    </row>
    <row r="306" spans="1:33" ht="14.25" customHeight="1">
      <c r="A306" s="2">
        <v>297</v>
      </c>
      <c r="B306" s="2" t="s">
        <v>78</v>
      </c>
      <c r="C306" s="2" t="s">
        <v>1623</v>
      </c>
      <c r="D306" s="2" t="s">
        <v>843</v>
      </c>
      <c r="E306" s="2" t="s">
        <v>23</v>
      </c>
      <c r="F306" s="4" t="s">
        <v>3</v>
      </c>
      <c r="G306" s="2">
        <f t="shared" si="17"/>
        <v>5</v>
      </c>
      <c r="H306" s="2" t="s">
        <v>844</v>
      </c>
      <c r="I306" s="2" t="s">
        <v>845</v>
      </c>
      <c r="J306" s="21" t="str">
        <f>IF(ISERROR(MATCH(H306,core_japan!M:M,0)),"",INDEX(core_japan!S:S,MATCH(H306,core_japan!M:M,0),1))</f>
        <v/>
      </c>
      <c r="K306" s="2" t="str">
        <f>IF(LEN(J306)&gt;1,INDEX('JP PINT 1.0'!G:G,MATCH(J306,'JP PINT 1.0'!C:C,0),1),"")</f>
        <v/>
      </c>
      <c r="P306" t="s">
        <v>1334</v>
      </c>
      <c r="X306" s="2" t="str">
        <f t="shared" si="18"/>
        <v>CI_ Trade_ Payment Terms. Details</v>
      </c>
      <c r="Y306" s="3" t="str">
        <f t="shared" si="16"/>
        <v>ram:CITradePaymentTermsType</v>
      </c>
      <c r="AA306" s="4" t="s">
        <v>4</v>
      </c>
      <c r="AB306" s="2" t="s">
        <v>27</v>
      </c>
      <c r="AC306" s="2" t="s">
        <v>217</v>
      </c>
      <c r="AD306" s="2" t="s">
        <v>27</v>
      </c>
      <c r="AE306" s="2" t="s">
        <v>27</v>
      </c>
      <c r="AF306" s="2" t="s">
        <v>217</v>
      </c>
      <c r="AG306" s="2" t="s">
        <v>27</v>
      </c>
    </row>
    <row r="307" spans="1:33" ht="14.25" customHeight="1">
      <c r="A307" s="2">
        <v>298</v>
      </c>
      <c r="B307" s="2" t="s">
        <v>78</v>
      </c>
      <c r="C307" s="2" t="s">
        <v>1623</v>
      </c>
      <c r="D307" s="2" t="s">
        <v>294</v>
      </c>
      <c r="E307" s="2" t="s">
        <v>12</v>
      </c>
      <c r="F307" s="4" t="s">
        <v>17</v>
      </c>
      <c r="G307" s="2">
        <f t="shared" si="17"/>
        <v>6</v>
      </c>
      <c r="H307" s="2" t="s">
        <v>846</v>
      </c>
      <c r="I307" s="2" t="s">
        <v>847</v>
      </c>
      <c r="J307" s="21" t="str">
        <f>IF(ISERROR(MATCH(H307,core_japan!M:M,0)),"",INDEX(core_japan!S:S,MATCH(H307,core_japan!M:M,0),1))</f>
        <v>IBT-020</v>
      </c>
      <c r="K307" s="2" t="str">
        <f>IF(LEN(J307)&gt;1,INDEX('JP PINT 1.0'!G:G,MATCH(J307,'JP PINT 1.0'!C:C,0),1),"")</f>
        <v>支払条件</v>
      </c>
      <c r="Q307" t="s">
        <v>295</v>
      </c>
      <c r="X307" s="2" t="str">
        <f t="shared" si="18"/>
        <v>CI_ Trade_ Payment Terms. Description. Text</v>
      </c>
      <c r="Y307" s="3" t="str">
        <f t="shared" si="16"/>
        <v>ram:Description</v>
      </c>
      <c r="Z307" s="3" t="str">
        <f>Z$305&amp;"/"&amp;Y307</f>
        <v>rsm:CIIHSupplyChainTradeTransaction/ram:ApplicableCIIHSupplyChainTradeSettlement/ram:SpecifiedCITradePaymentTerms/ram:Description</v>
      </c>
      <c r="AA307" s="4" t="s">
        <v>4</v>
      </c>
      <c r="AB307" s="2" t="s">
        <v>41</v>
      </c>
      <c r="AC307" s="2" t="s">
        <v>42</v>
      </c>
      <c r="AD307" s="2" t="s">
        <v>56</v>
      </c>
      <c r="AE307" s="2" t="s">
        <v>56</v>
      </c>
      <c r="AF307" s="2" t="s">
        <v>217</v>
      </c>
      <c r="AG307" s="2" t="s">
        <v>542</v>
      </c>
    </row>
    <row r="308" spans="1:33" ht="14.25" customHeight="1">
      <c r="A308" s="2">
        <v>299</v>
      </c>
      <c r="B308" s="2" t="s">
        <v>78</v>
      </c>
      <c r="C308" s="2" t="s">
        <v>1623</v>
      </c>
      <c r="D308" s="2" t="s">
        <v>296</v>
      </c>
      <c r="E308" s="2" t="s">
        <v>12</v>
      </c>
      <c r="F308" s="4" t="s">
        <v>17</v>
      </c>
      <c r="G308" s="2">
        <f t="shared" si="17"/>
        <v>6</v>
      </c>
      <c r="H308" s="2" t="s">
        <v>848</v>
      </c>
      <c r="I308" s="2" t="s">
        <v>849</v>
      </c>
      <c r="J308" s="21" t="str">
        <f>IF(ISERROR(MATCH(H308,core_japan!M:M,0)),"",INDEX(core_japan!S:S,MATCH(H308,core_japan!M:M,0),1))</f>
        <v>IBT-177</v>
      </c>
      <c r="K308" s="2" t="str">
        <f>IF(LEN(J308)&gt;1,INDEX('JP PINT 1.0'!G:G,MATCH(J308,'JP PINT 1.0'!C:C,0),1),"")</f>
        <v>分割支払支払期日</v>
      </c>
      <c r="Q308" t="s">
        <v>297</v>
      </c>
      <c r="X308" s="2" t="str">
        <f t="shared" si="18"/>
        <v>CI_ Trade_ Payment Terms. Due Date. Date Time</v>
      </c>
      <c r="Y308" s="3" t="str">
        <f t="shared" si="16"/>
        <v>ram:DueDateDateTime</v>
      </c>
      <c r="Z308" s="3" t="str">
        <f>Z$305&amp;"/"&amp;Y308</f>
        <v>rsm:CIIHSupplyChainTradeTransaction/ram:ApplicableCIIHSupplyChainTradeSettlement/ram:SpecifiedCITradePaymentTerms/ram:DueDateDateTime</v>
      </c>
      <c r="AA308" s="4" t="s">
        <v>4</v>
      </c>
      <c r="AB308" s="2" t="s">
        <v>84</v>
      </c>
      <c r="AC308" s="2" t="s">
        <v>65</v>
      </c>
      <c r="AD308" s="2" t="s">
        <v>56</v>
      </c>
      <c r="AE308" s="2" t="s">
        <v>56</v>
      </c>
      <c r="AF308" s="2" t="s">
        <v>217</v>
      </c>
      <c r="AG308" s="2" t="s">
        <v>542</v>
      </c>
    </row>
    <row r="309" spans="1:33" ht="14.25" customHeight="1">
      <c r="A309" s="2">
        <v>300</v>
      </c>
      <c r="B309" s="2" t="s">
        <v>78</v>
      </c>
      <c r="C309" s="2" t="s">
        <v>1623</v>
      </c>
      <c r="D309" s="2" t="s">
        <v>850</v>
      </c>
      <c r="E309" s="2" t="s">
        <v>12</v>
      </c>
      <c r="F309" s="4" t="s">
        <v>17</v>
      </c>
      <c r="G309" s="2">
        <f t="shared" si="17"/>
        <v>6</v>
      </c>
      <c r="H309" s="2" t="s">
        <v>851</v>
      </c>
      <c r="I309" s="2" t="s">
        <v>852</v>
      </c>
      <c r="J309" s="21">
        <f>IF(ISERROR(MATCH(H309,core_japan!M:M,0)),"",INDEX(core_japan!S:S,MATCH(H309,core_japan!M:M,0),1))</f>
        <v>0</v>
      </c>
      <c r="K309" s="2" t="str">
        <f>IF(LEN(J309)&gt;1,INDEX('JP PINT 1.0'!G:G,MATCH(J309,'JP PINT 1.0'!C:C,0),1),"")</f>
        <v/>
      </c>
      <c r="Q309" t="s">
        <v>1335</v>
      </c>
      <c r="X309" s="2" t="str">
        <f t="shared" si="18"/>
        <v>CI_ Trade_ Payment Terms. Type. Code</v>
      </c>
      <c r="Y309" s="3" t="str">
        <f t="shared" si="16"/>
        <v>ram:TypeCode</v>
      </c>
      <c r="Z309" s="3" t="str">
        <f>Z$305&amp;"/"&amp;Y309</f>
        <v>rsm:CIIHSupplyChainTradeTransaction/ram:ApplicableCIIHSupplyChainTradeSettlement/ram:SpecifiedCITradePaymentTerms/ram:TypeCode</v>
      </c>
      <c r="AA309" s="4" t="s">
        <v>4</v>
      </c>
      <c r="AB309" s="2" t="s">
        <v>853</v>
      </c>
      <c r="AC309" s="2" t="s">
        <v>59</v>
      </c>
      <c r="AD309" s="2" t="s">
        <v>56</v>
      </c>
      <c r="AE309" s="2" t="s">
        <v>56</v>
      </c>
      <c r="AF309" s="2" t="s">
        <v>217</v>
      </c>
      <c r="AG309" s="2" t="s">
        <v>27</v>
      </c>
    </row>
    <row r="310" spans="1:33" ht="14.25" customHeight="1">
      <c r="A310" s="2">
        <v>301</v>
      </c>
      <c r="B310" s="2" t="s">
        <v>78</v>
      </c>
      <c r="C310" s="2" t="s">
        <v>1623</v>
      </c>
      <c r="D310" s="2" t="s">
        <v>854</v>
      </c>
      <c r="E310" s="2" t="s">
        <v>20</v>
      </c>
      <c r="F310" s="4" t="s">
        <v>17</v>
      </c>
      <c r="G310" s="2">
        <f t="shared" si="17"/>
        <v>4</v>
      </c>
      <c r="H310" s="2" t="s">
        <v>298</v>
      </c>
      <c r="I310" s="2" t="s">
        <v>299</v>
      </c>
      <c r="J310" s="21">
        <f>IF(ISERROR(MATCH(H310,core_japan!M:M,0)),"",INDEX(core_japan!S:S,MATCH(H310,core_japan!M:M,0),1))</f>
        <v>0</v>
      </c>
      <c r="K310" s="2" t="str">
        <f>IF(LEN(J310)&gt;1,INDEX('JP PINT 1.0'!G:G,MATCH(J310,'JP PINT 1.0'!C:C,0),1),"")</f>
        <v/>
      </c>
      <c r="O310" t="s">
        <v>1336</v>
      </c>
      <c r="X310" s="3" t="str">
        <f t="shared" si="18"/>
        <v>CIIH_ Supply Chain_ Trade Settlement. Specified. CIIH_ Trade Settlement_ Monetary Summation</v>
      </c>
      <c r="Y310" s="3" t="str">
        <f t="shared" si="16"/>
        <v>ram:SpecifiedCIIHTradeSettlementMonetarySummation</v>
      </c>
      <c r="Z310" s="3" t="str">
        <f>Z$130&amp;"/"&amp;Y310</f>
        <v>rsm:CIIHSupplyChainTradeTransaction/ram:ApplicableCIIHSupplyChainTradeSettlement/ram:SpecifiedCIIHTradeSettlementMonetarySummation</v>
      </c>
      <c r="AA310" s="4" t="s">
        <v>4</v>
      </c>
      <c r="AB310" s="2" t="s">
        <v>27</v>
      </c>
      <c r="AC310" s="2" t="s">
        <v>217</v>
      </c>
      <c r="AD310" s="2" t="s">
        <v>27</v>
      </c>
      <c r="AE310" s="2" t="s">
        <v>230</v>
      </c>
      <c r="AF310" s="2" t="s">
        <v>217</v>
      </c>
      <c r="AG310" s="2" t="s">
        <v>816</v>
      </c>
    </row>
    <row r="311" spans="1:33" ht="14.25" customHeight="1">
      <c r="A311" s="2">
        <v>302</v>
      </c>
      <c r="B311" s="2" t="s">
        <v>78</v>
      </c>
      <c r="C311" s="2" t="s">
        <v>1623</v>
      </c>
      <c r="D311" s="2" t="s">
        <v>855</v>
      </c>
      <c r="E311" s="2" t="s">
        <v>23</v>
      </c>
      <c r="F311" s="4" t="s">
        <v>3</v>
      </c>
      <c r="G311" s="2">
        <f t="shared" si="17"/>
        <v>5</v>
      </c>
      <c r="H311" s="2" t="s">
        <v>301</v>
      </c>
      <c r="I311" s="2" t="s">
        <v>302</v>
      </c>
      <c r="J311" s="21" t="str">
        <f>IF(ISERROR(MATCH(H311,core_japan!M:M,0)),"",INDEX(core_japan!S:S,MATCH(H311,core_japan!M:M,0),1))</f>
        <v/>
      </c>
      <c r="K311" s="2" t="str">
        <f>IF(LEN(J311)&gt;1,INDEX('JP PINT 1.0'!G:G,MATCH(J311,'JP PINT 1.0'!C:C,0),1),"")</f>
        <v/>
      </c>
      <c r="P311" t="s">
        <v>300</v>
      </c>
      <c r="X311" s="2" t="str">
        <f t="shared" si="18"/>
        <v>CIIH_ Trade Settlement_ Monetary Summation. Details</v>
      </c>
      <c r="Y311" s="3" t="str">
        <f t="shared" si="16"/>
        <v>ram:CIIHTradeSettlementMonetarySummationType</v>
      </c>
      <c r="AA311" s="4" t="s">
        <v>4</v>
      </c>
      <c r="AB311" s="2" t="s">
        <v>27</v>
      </c>
      <c r="AC311" s="2" t="s">
        <v>217</v>
      </c>
      <c r="AD311" s="2" t="s">
        <v>27</v>
      </c>
      <c r="AE311" s="2" t="s">
        <v>27</v>
      </c>
      <c r="AF311" s="2" t="s">
        <v>217</v>
      </c>
      <c r="AG311" s="2" t="s">
        <v>27</v>
      </c>
    </row>
    <row r="312" spans="1:33" ht="14.25" customHeight="1">
      <c r="A312" s="2">
        <v>303</v>
      </c>
      <c r="B312" s="2" t="s">
        <v>78</v>
      </c>
      <c r="C312" s="2" t="s">
        <v>1623</v>
      </c>
      <c r="D312" s="2" t="s">
        <v>303</v>
      </c>
      <c r="E312" s="2" t="s">
        <v>12</v>
      </c>
      <c r="F312" s="4" t="s">
        <v>17</v>
      </c>
      <c r="G312" s="2">
        <f t="shared" si="17"/>
        <v>6</v>
      </c>
      <c r="H312" s="2" t="s">
        <v>856</v>
      </c>
      <c r="I312" s="2" t="s">
        <v>857</v>
      </c>
      <c r="J312" s="21" t="str">
        <f>IF(ISERROR(MATCH(H312,core_japan!M:M,0)),"",INDEX(core_japan!S:S,MATCH(H312,core_japan!M:M,0),1))</f>
        <v/>
      </c>
      <c r="K312" s="2" t="str">
        <f>IF(LEN(J312)&gt;1,INDEX('JP PINT 1.0'!G:G,MATCH(J312,'JP PINT 1.0'!C:C,0),1),"")</f>
        <v/>
      </c>
      <c r="Q312" t="s">
        <v>1337</v>
      </c>
      <c r="X312" s="2" t="str">
        <f t="shared" si="18"/>
        <v>CIIH_ Trade Settlement_ Monetary Summation. Charge Total. Amount</v>
      </c>
      <c r="Y312" s="3" t="str">
        <f t="shared" si="16"/>
        <v>ram:ChargeTotalAmount</v>
      </c>
      <c r="Z312" s="3" t="str">
        <f>Z$310&amp;"/"&amp;Y312</f>
        <v>rsm:CIIHSupplyChainTradeTransaction/ram:ApplicableCIIHSupplyChainTradeSettlement/ram:SpecifiedCIIHTradeSettlementMonetarySummation/ram:ChargeTotalAmount</v>
      </c>
      <c r="AA312" s="4" t="s">
        <v>4</v>
      </c>
      <c r="AB312" s="2" t="s">
        <v>304</v>
      </c>
      <c r="AC312" s="2" t="s">
        <v>42</v>
      </c>
      <c r="AD312" s="2" t="s">
        <v>56</v>
      </c>
      <c r="AE312" s="2" t="s">
        <v>56</v>
      </c>
      <c r="AF312" s="2" t="s">
        <v>217</v>
      </c>
      <c r="AG312" s="2" t="s">
        <v>858</v>
      </c>
    </row>
    <row r="313" spans="1:33" ht="14.25" customHeight="1">
      <c r="A313" s="2">
        <v>304</v>
      </c>
      <c r="B313" s="2" t="s">
        <v>78</v>
      </c>
      <c r="C313" s="2" t="s">
        <v>1623</v>
      </c>
      <c r="D313" s="2" t="s">
        <v>859</v>
      </c>
      <c r="E313" s="2" t="s">
        <v>12</v>
      </c>
      <c r="F313" s="4" t="s">
        <v>17</v>
      </c>
      <c r="G313" s="2">
        <f t="shared" si="17"/>
        <v>6</v>
      </c>
      <c r="H313" s="2" t="s">
        <v>860</v>
      </c>
      <c r="I313" s="2" t="s">
        <v>861</v>
      </c>
      <c r="J313" s="21" t="str">
        <f>IF(ISERROR(MATCH(H313,core_japan!M:M,0)),"",INDEX(core_japan!S:S,MATCH(H313,core_japan!M:M,0),1))</f>
        <v/>
      </c>
      <c r="K313" s="2" t="str">
        <f>IF(LEN(J313)&gt;1,INDEX('JP PINT 1.0'!G:G,MATCH(J313,'JP PINT 1.0'!C:C,0),1),"")</f>
        <v/>
      </c>
      <c r="Q313" t="s">
        <v>1338</v>
      </c>
      <c r="X313" s="2" t="str">
        <f t="shared" si="18"/>
        <v>CIIH_ Trade Settlement_ Monetary Summation. Allowance Total. Amount</v>
      </c>
      <c r="Y313" s="3" t="str">
        <f t="shared" si="16"/>
        <v>ram:AllowanceTotalAmount</v>
      </c>
      <c r="Z313" s="3" t="str">
        <f t="shared" ref="Z313:Z320" si="20">Z$310&amp;"/"&amp;Y313</f>
        <v>rsm:CIIHSupplyChainTradeTransaction/ram:ApplicableCIIHSupplyChainTradeSettlement/ram:SpecifiedCIIHTradeSettlementMonetarySummation/ram:AllowanceTotalAmount</v>
      </c>
      <c r="AA313" s="4" t="s">
        <v>4</v>
      </c>
      <c r="AB313" s="2" t="s">
        <v>304</v>
      </c>
      <c r="AC313" s="2" t="s">
        <v>42</v>
      </c>
      <c r="AD313" s="2" t="s">
        <v>56</v>
      </c>
      <c r="AE313" s="2" t="s">
        <v>60</v>
      </c>
      <c r="AF313" s="2" t="s">
        <v>217</v>
      </c>
      <c r="AG313" s="2" t="s">
        <v>705</v>
      </c>
    </row>
    <row r="314" spans="1:33" ht="14.25" customHeight="1">
      <c r="A314" s="2">
        <v>305</v>
      </c>
      <c r="B314" s="2" t="s">
        <v>78</v>
      </c>
      <c r="C314" s="2" t="s">
        <v>1623</v>
      </c>
      <c r="D314" s="2" t="s">
        <v>305</v>
      </c>
      <c r="E314" s="2" t="s">
        <v>12</v>
      </c>
      <c r="F314" s="4" t="s">
        <v>17</v>
      </c>
      <c r="G314" s="2">
        <f t="shared" si="17"/>
        <v>6</v>
      </c>
      <c r="H314" s="2" t="s">
        <v>862</v>
      </c>
      <c r="I314" s="2" t="s">
        <v>863</v>
      </c>
      <c r="J314" s="21">
        <f>IF(ISERROR(MATCH(H314,core_japan!M:M,0)),"",INDEX(core_japan!S:S,MATCH(H314,core_japan!M:M,0),1))</f>
        <v>0</v>
      </c>
      <c r="K314" s="2" t="str">
        <f>IF(LEN(J314)&gt;1,INDEX('JP PINT 1.0'!G:G,MATCH(J314,'JP PINT 1.0'!C:C,0),1),"")</f>
        <v/>
      </c>
      <c r="Q314" t="s">
        <v>306</v>
      </c>
      <c r="X314" s="2" t="str">
        <f t="shared" si="18"/>
        <v>CIIH_ Trade Settlement_ Monetary Summation. Tax Basis Total. Amount</v>
      </c>
      <c r="Y314" s="3" t="str">
        <f t="shared" si="16"/>
        <v>ram:TaxBasisTotalAmount</v>
      </c>
      <c r="Z314" s="3" t="str">
        <f t="shared" si="20"/>
        <v>rsm:CIIHSupplyChainTradeTransaction/ram:ApplicableCIIHSupplyChainTradeSettlement/ram:SpecifiedCIIHTradeSettlementMonetarySummation/ram:TaxBasisTotalAmount</v>
      </c>
      <c r="AA314" s="4" t="s">
        <v>4</v>
      </c>
      <c r="AB314" s="2" t="s">
        <v>304</v>
      </c>
      <c r="AC314" s="2" t="s">
        <v>42</v>
      </c>
      <c r="AD314" s="2" t="s">
        <v>56</v>
      </c>
      <c r="AE314" s="2" t="s">
        <v>53</v>
      </c>
      <c r="AF314" s="2" t="s">
        <v>53</v>
      </c>
      <c r="AG314" s="2" t="s">
        <v>25</v>
      </c>
    </row>
    <row r="315" spans="1:33" ht="14.25" customHeight="1">
      <c r="A315" s="2">
        <v>306</v>
      </c>
      <c r="B315" s="2" t="s">
        <v>78</v>
      </c>
      <c r="C315" s="2" t="s">
        <v>1623</v>
      </c>
      <c r="D315" s="2" t="s">
        <v>307</v>
      </c>
      <c r="E315" s="2" t="s">
        <v>12</v>
      </c>
      <c r="F315" s="4" t="s">
        <v>17</v>
      </c>
      <c r="G315" s="2">
        <f t="shared" si="17"/>
        <v>6</v>
      </c>
      <c r="H315" s="2" t="s">
        <v>864</v>
      </c>
      <c r="I315" s="2" t="s">
        <v>309</v>
      </c>
      <c r="J315" s="21" t="str">
        <f>IF(ISERROR(MATCH(H315,core_japan!M:M,0)),"",INDEX(core_japan!S:S,MATCH(H315,core_japan!M:M,0),1))</f>
        <v/>
      </c>
      <c r="K315" s="2" t="str">
        <f>IF(LEN(J315)&gt;1,INDEX('JP PINT 1.0'!G:G,MATCH(J315,'JP PINT 1.0'!C:C,0),1),"")</f>
        <v/>
      </c>
      <c r="Q315" t="s">
        <v>308</v>
      </c>
      <c r="X315" s="2" t="str">
        <f t="shared" si="18"/>
        <v>CIIH_ Trade Settlement_ Monetary Summation. Tax Total. Amount</v>
      </c>
      <c r="Y315" s="3" t="str">
        <f t="shared" si="16"/>
        <v>ram:TaxTotalAmount</v>
      </c>
      <c r="Z315" s="3" t="str">
        <f t="shared" si="20"/>
        <v>rsm:CIIHSupplyChainTradeTransaction/ram:ApplicableCIIHSupplyChainTradeSettlement/ram:SpecifiedCIIHTradeSettlementMonetarySummation/ram:TaxTotalAmount</v>
      </c>
      <c r="AA315" s="4" t="s">
        <v>4</v>
      </c>
      <c r="AB315" s="2" t="s">
        <v>304</v>
      </c>
      <c r="AC315" s="2" t="s">
        <v>42</v>
      </c>
      <c r="AD315" s="2" t="s">
        <v>56</v>
      </c>
      <c r="AE315" s="2" t="s">
        <v>53</v>
      </c>
      <c r="AF315" s="2" t="s">
        <v>53</v>
      </c>
      <c r="AG315" s="2" t="s">
        <v>858</v>
      </c>
    </row>
    <row r="316" spans="1:33" ht="14.25" customHeight="1">
      <c r="A316" s="2">
        <v>307</v>
      </c>
      <c r="B316" s="2" t="s">
        <v>78</v>
      </c>
      <c r="C316" s="2" t="s">
        <v>1623</v>
      </c>
      <c r="D316" s="2" t="s">
        <v>310</v>
      </c>
      <c r="E316" s="2" t="s">
        <v>12</v>
      </c>
      <c r="F316" s="4" t="s">
        <v>17</v>
      </c>
      <c r="G316" s="2">
        <f t="shared" si="17"/>
        <v>6</v>
      </c>
      <c r="H316" s="2" t="s">
        <v>865</v>
      </c>
      <c r="I316" s="2" t="s">
        <v>866</v>
      </c>
      <c r="J316" s="21">
        <f>IF(ISERROR(MATCH(H316,core_japan!M:M,0)),"",INDEX(core_japan!S:S,MATCH(H316,core_japan!M:M,0),1))</f>
        <v>0</v>
      </c>
      <c r="K316" s="2" t="str">
        <f>IF(LEN(J316)&gt;1,INDEX('JP PINT 1.0'!G:G,MATCH(J316,'JP PINT 1.0'!C:C,0),1),"")</f>
        <v/>
      </c>
      <c r="Q316" t="s">
        <v>311</v>
      </c>
      <c r="X316" s="2" t="str">
        <f t="shared" si="18"/>
        <v>CIIH_ Trade Settlement_ Monetary Summation. Grand Total. Amount</v>
      </c>
      <c r="Y316" s="3" t="str">
        <f t="shared" si="16"/>
        <v>ram:GrandTotalAmount</v>
      </c>
      <c r="Z316" s="3" t="str">
        <f t="shared" si="20"/>
        <v>rsm:CIIHSupplyChainTradeTransaction/ram:ApplicableCIIHSupplyChainTradeSettlement/ram:SpecifiedCIIHTradeSettlementMonetarySummation/ram:GrandTotalAmount</v>
      </c>
      <c r="AA316" s="4" t="s">
        <v>4</v>
      </c>
      <c r="AB316" s="2" t="s">
        <v>304</v>
      </c>
      <c r="AC316" s="2" t="s">
        <v>42</v>
      </c>
      <c r="AD316" s="2" t="s">
        <v>56</v>
      </c>
      <c r="AE316" s="2" t="s">
        <v>53</v>
      </c>
      <c r="AF316" s="2" t="s">
        <v>53</v>
      </c>
      <c r="AG316" s="2" t="s">
        <v>811</v>
      </c>
    </row>
    <row r="317" spans="1:33" ht="14.25" customHeight="1">
      <c r="A317" s="2">
        <v>308</v>
      </c>
      <c r="B317" s="2" t="s">
        <v>78</v>
      </c>
      <c r="C317" s="2" t="s">
        <v>1623</v>
      </c>
      <c r="D317" s="2" t="s">
        <v>312</v>
      </c>
      <c r="E317" s="2" t="s">
        <v>12</v>
      </c>
      <c r="F317" s="4" t="s">
        <v>17</v>
      </c>
      <c r="G317" s="2">
        <f t="shared" si="17"/>
        <v>6</v>
      </c>
      <c r="H317" s="2" t="s">
        <v>867</v>
      </c>
      <c r="I317" s="2" t="s">
        <v>868</v>
      </c>
      <c r="J317" s="21" t="str">
        <f>IF(ISERROR(MATCH(H317,core_japan!M:M,0)),"",INDEX(core_japan!S:S,MATCH(H317,core_japan!M:M,0),1))</f>
        <v>IBT-180</v>
      </c>
      <c r="K317" s="2" t="str">
        <f>IF(LEN(J317)&gt;1,INDEX('JP PINT 1.0'!G:G,MATCH(J317,'JP PINT 1.0'!C:C,0),1),"")</f>
        <v>支払済金額</v>
      </c>
      <c r="Q317" t="s">
        <v>313</v>
      </c>
      <c r="X317" s="2" t="str">
        <f t="shared" si="18"/>
        <v>CIIH_ Trade Settlement_ Monetary Summation. Total Prepaid. Amount</v>
      </c>
      <c r="Y317" s="3" t="str">
        <f t="shared" si="16"/>
        <v>ram:TotalPrepaidAmount</v>
      </c>
      <c r="Z317" s="3" t="str">
        <f t="shared" si="20"/>
        <v>rsm:CIIHSupplyChainTradeTransaction/ram:ApplicableCIIHSupplyChainTradeSettlement/ram:SpecifiedCIIHTradeSettlementMonetarySummation/ram:TotalPrepaidAmount</v>
      </c>
      <c r="AA317" s="4" t="s">
        <v>4</v>
      </c>
      <c r="AB317" s="2" t="s">
        <v>304</v>
      </c>
      <c r="AC317" s="2" t="s">
        <v>42</v>
      </c>
      <c r="AD317" s="2" t="s">
        <v>56</v>
      </c>
      <c r="AE317" s="2" t="s">
        <v>60</v>
      </c>
      <c r="AF317" s="2" t="s">
        <v>8</v>
      </c>
      <c r="AG317" s="2" t="s">
        <v>858</v>
      </c>
    </row>
    <row r="318" spans="1:33" ht="14.25" customHeight="1">
      <c r="A318" s="2">
        <v>309</v>
      </c>
      <c r="B318" s="2" t="s">
        <v>78</v>
      </c>
      <c r="C318" s="2" t="s">
        <v>1623</v>
      </c>
      <c r="D318" s="2" t="s">
        <v>314</v>
      </c>
      <c r="E318" s="2" t="s">
        <v>12</v>
      </c>
      <c r="F318" s="4" t="s">
        <v>17</v>
      </c>
      <c r="G318" s="2">
        <f t="shared" si="17"/>
        <v>6</v>
      </c>
      <c r="H318" s="2" t="s">
        <v>869</v>
      </c>
      <c r="I318" s="2" t="s">
        <v>870</v>
      </c>
      <c r="J318" s="21">
        <f>IF(ISERROR(MATCH(H318,core_japan!M:M,0)),"",INDEX(core_japan!S:S,MATCH(H318,core_japan!M:M,0),1))</f>
        <v>0</v>
      </c>
      <c r="K318" s="2" t="str">
        <f>IF(LEN(J318)&gt;1,INDEX('JP PINT 1.0'!G:G,MATCH(J318,'JP PINT 1.0'!C:C,0),1),"")</f>
        <v/>
      </c>
      <c r="Q318" t="s">
        <v>1339</v>
      </c>
      <c r="X318" s="2" t="str">
        <f t="shared" si="18"/>
        <v>CIIH_ Trade Settlement_ Monetary Summation. Due Payable. Amount</v>
      </c>
      <c r="Y318" s="3" t="str">
        <f t="shared" si="16"/>
        <v>ram:DuePayableAmount</v>
      </c>
      <c r="Z318" s="3" t="str">
        <f t="shared" si="20"/>
        <v>rsm:CIIHSupplyChainTradeTransaction/ram:ApplicableCIIHSupplyChainTradeSettlement/ram:SpecifiedCIIHTradeSettlementMonetarySummation/ram:DuePayableAmount</v>
      </c>
      <c r="AA318" s="4" t="s">
        <v>4</v>
      </c>
      <c r="AB318" s="2" t="s">
        <v>304</v>
      </c>
      <c r="AC318" s="2" t="s">
        <v>42</v>
      </c>
      <c r="AD318" s="2" t="s">
        <v>56</v>
      </c>
      <c r="AE318" s="2" t="s">
        <v>60</v>
      </c>
      <c r="AF318" s="2" t="s">
        <v>8</v>
      </c>
      <c r="AG318" s="2" t="s">
        <v>816</v>
      </c>
    </row>
    <row r="319" spans="1:33" ht="14.25" customHeight="1">
      <c r="A319" s="2">
        <v>310</v>
      </c>
      <c r="B319" s="2" t="s">
        <v>78</v>
      </c>
      <c r="C319" s="2" t="s">
        <v>1623</v>
      </c>
      <c r="D319" s="2" t="s">
        <v>871</v>
      </c>
      <c r="E319" s="2" t="s">
        <v>12</v>
      </c>
      <c r="F319" s="4" t="s">
        <v>17</v>
      </c>
      <c r="G319" s="2">
        <f t="shared" si="17"/>
        <v>6</v>
      </c>
      <c r="H319" s="2" t="s">
        <v>872</v>
      </c>
      <c r="I319" s="2" t="s">
        <v>315</v>
      </c>
      <c r="J319" s="21" t="str">
        <f>IF(ISERROR(MATCH(H319,core_japan!M:M,0)),"",INDEX(core_japan!S:S,MATCH(H319,core_japan!M:M,0),1))</f>
        <v/>
      </c>
      <c r="K319" s="2" t="str">
        <f>IF(LEN(J319)&gt;1,INDEX('JP PINT 1.0'!G:G,MATCH(J319,'JP PINT 1.0'!C:C,0),1),"")</f>
        <v/>
      </c>
      <c r="Q319" t="s">
        <v>1340</v>
      </c>
      <c r="X319" s="2" t="str">
        <f t="shared" si="18"/>
        <v>CIIH_ Trade Settlement_ Monetary Summation. Net_ Line Total. Amount</v>
      </c>
      <c r="Y319" s="3" t="str">
        <f t="shared" si="16"/>
        <v>ram:NetLineTotalAmount</v>
      </c>
      <c r="Z319" s="3" t="str">
        <f t="shared" si="20"/>
        <v>rsm:CIIHSupplyChainTradeTransaction/ram:ApplicableCIIHSupplyChainTradeSettlement/ram:SpecifiedCIIHTradeSettlementMonetarySummation/ram:NetLineTotalAmount</v>
      </c>
      <c r="AA319" s="4" t="s">
        <v>4</v>
      </c>
      <c r="AB319" s="2" t="s">
        <v>304</v>
      </c>
      <c r="AC319" s="2" t="s">
        <v>42</v>
      </c>
      <c r="AD319" s="2" t="s">
        <v>56</v>
      </c>
      <c r="AE319" s="2" t="s">
        <v>53</v>
      </c>
      <c r="AF319" s="2" t="s">
        <v>8</v>
      </c>
      <c r="AG319" s="2" t="s">
        <v>816</v>
      </c>
    </row>
    <row r="320" spans="1:33" ht="14.25" customHeight="1">
      <c r="A320" s="2">
        <v>311</v>
      </c>
      <c r="B320" s="2" t="s">
        <v>78</v>
      </c>
      <c r="C320" s="2" t="s">
        <v>1623</v>
      </c>
      <c r="D320" s="2" t="s">
        <v>316</v>
      </c>
      <c r="E320" s="2" t="s">
        <v>12</v>
      </c>
      <c r="F320" s="4" t="s">
        <v>17</v>
      </c>
      <c r="G320" s="2">
        <f t="shared" si="17"/>
        <v>6</v>
      </c>
      <c r="H320" s="2" t="s">
        <v>873</v>
      </c>
      <c r="I320" s="2" t="s">
        <v>874</v>
      </c>
      <c r="J320" s="21" t="str">
        <f>IF(ISERROR(MATCH(H320,core_japan!M:M,0)),"",INDEX(core_japan!S:S,MATCH(H320,core_japan!M:M,0),1))</f>
        <v/>
      </c>
      <c r="K320" s="2" t="str">
        <f>IF(LEN(J320)&gt;1,INDEX('JP PINT 1.0'!G:G,MATCH(J320,'JP PINT 1.0'!C:C,0),1),"")</f>
        <v/>
      </c>
      <c r="Q320" t="s">
        <v>1341</v>
      </c>
      <c r="X320" s="2" t="str">
        <f t="shared" si="18"/>
        <v>CIIH_ Trade Settlement_ Monetary Summation. Including Taxes_ Line Total. Amount</v>
      </c>
      <c r="Y320" s="3" t="str">
        <f t="shared" si="16"/>
        <v>ram:IncludingTaxesLineTotalAmount</v>
      </c>
      <c r="Z320" s="3" t="str">
        <f t="shared" si="20"/>
        <v>rsm:CIIHSupplyChainTradeTransaction/ram:ApplicableCIIHSupplyChainTradeSettlement/ram:SpecifiedCIIHTradeSettlementMonetarySummation/ram:IncludingTaxesLineTotalAmount</v>
      </c>
      <c r="AA320" s="4" t="s">
        <v>4</v>
      </c>
      <c r="AB320" s="2" t="s">
        <v>304</v>
      </c>
      <c r="AC320" s="2" t="s">
        <v>42</v>
      </c>
      <c r="AD320" s="2" t="s">
        <v>56</v>
      </c>
      <c r="AE320" s="2" t="s">
        <v>56</v>
      </c>
      <c r="AF320" s="2" t="s">
        <v>8</v>
      </c>
      <c r="AG320" s="2" t="s">
        <v>27</v>
      </c>
    </row>
    <row r="321" spans="1:33" ht="14.25" customHeight="1">
      <c r="A321" s="2">
        <v>312</v>
      </c>
      <c r="B321" s="2" t="s">
        <v>78</v>
      </c>
      <c r="C321" s="2" t="s">
        <v>1623</v>
      </c>
      <c r="D321" s="2" t="s">
        <v>317</v>
      </c>
      <c r="E321" s="2" t="s">
        <v>20</v>
      </c>
      <c r="F321" s="4" t="s">
        <v>71</v>
      </c>
      <c r="G321" s="2">
        <f t="shared" si="17"/>
        <v>4</v>
      </c>
      <c r="H321" s="2" t="s">
        <v>875</v>
      </c>
      <c r="I321" s="2" t="s">
        <v>876</v>
      </c>
      <c r="J321" s="21" t="str">
        <f>IF(ISERROR(MATCH(H321,core_japan!M:M,0)),"",INDEX(core_japan!S:S,MATCH(H321,core_japan!M:M,0),1))</f>
        <v/>
      </c>
      <c r="K321" s="2" t="str">
        <f>IF(LEN(J321)&gt;1,INDEX('JP PINT 1.0'!G:G,MATCH(J321,'JP PINT 1.0'!C:C,0),1),"")</f>
        <v/>
      </c>
      <c r="O321" t="s">
        <v>1342</v>
      </c>
      <c r="X321" s="3" t="str">
        <f t="shared" si="18"/>
        <v>CIIH_ Supply Chain_ Trade Settlement. Specified. CI_ Financial_ Adjustment</v>
      </c>
      <c r="Y321" s="3" t="str">
        <f t="shared" si="16"/>
        <v>ram:SpecifiedCIFinancialAdjustment</v>
      </c>
      <c r="Z321" s="3" t="str">
        <f>Z$130&amp;"/"&amp;Y321</f>
        <v>rsm:CIIHSupplyChainTradeTransaction/ram:ApplicableCIIHSupplyChainTradeSettlement/ram:SpecifiedCIFinancialAdjustment</v>
      </c>
      <c r="AA321" s="4" t="s">
        <v>4</v>
      </c>
      <c r="AB321" s="2" t="s">
        <v>27</v>
      </c>
      <c r="AC321" s="2" t="s">
        <v>217</v>
      </c>
      <c r="AD321" s="2" t="s">
        <v>27</v>
      </c>
      <c r="AE321" s="2" t="s">
        <v>27</v>
      </c>
      <c r="AF321" s="2" t="s">
        <v>8</v>
      </c>
      <c r="AG321" s="2" t="s">
        <v>27</v>
      </c>
    </row>
    <row r="322" spans="1:33" ht="14.25" customHeight="1">
      <c r="A322" s="2">
        <v>313</v>
      </c>
      <c r="B322" s="2" t="s">
        <v>78</v>
      </c>
      <c r="C322" s="2" t="s">
        <v>1623</v>
      </c>
      <c r="D322" s="2" t="s">
        <v>877</v>
      </c>
      <c r="E322" s="2" t="s">
        <v>23</v>
      </c>
      <c r="F322" s="4" t="s">
        <v>3</v>
      </c>
      <c r="G322" s="2">
        <f t="shared" si="17"/>
        <v>5</v>
      </c>
      <c r="H322" s="2" t="s">
        <v>878</v>
      </c>
      <c r="I322" s="2" t="s">
        <v>879</v>
      </c>
      <c r="J322" s="21" t="str">
        <f>IF(ISERROR(MATCH(H322,core_japan!M:M,0)),"",INDEX(core_japan!S:S,MATCH(H322,core_japan!M:M,0),1))</f>
        <v/>
      </c>
      <c r="K322" s="2" t="str">
        <f>IF(LEN(J322)&gt;1,INDEX('JP PINT 1.0'!G:G,MATCH(J322,'JP PINT 1.0'!C:C,0),1),"")</f>
        <v/>
      </c>
      <c r="P322" t="s">
        <v>1343</v>
      </c>
      <c r="X322" s="2" t="str">
        <f t="shared" si="18"/>
        <v>CI_ Financial_ Adjustment. Details</v>
      </c>
      <c r="Y322" s="3" t="str">
        <f t="shared" si="16"/>
        <v>ram:CIFinancialAdjustmentType</v>
      </c>
      <c r="AA322" s="4" t="s">
        <v>4</v>
      </c>
      <c r="AB322" s="2" t="s">
        <v>27</v>
      </c>
      <c r="AC322" s="2" t="s">
        <v>217</v>
      </c>
      <c r="AD322" s="2" t="s">
        <v>27</v>
      </c>
      <c r="AE322" s="2" t="s">
        <v>27</v>
      </c>
      <c r="AF322" s="2" t="s">
        <v>8</v>
      </c>
      <c r="AG322" s="2" t="s">
        <v>27</v>
      </c>
    </row>
    <row r="323" spans="1:33" ht="14.25" customHeight="1">
      <c r="A323" s="2">
        <v>314</v>
      </c>
      <c r="B323" s="2" t="s">
        <v>78</v>
      </c>
      <c r="C323" s="2" t="s">
        <v>1623</v>
      </c>
      <c r="D323" s="2" t="s">
        <v>412</v>
      </c>
      <c r="E323" s="2" t="s">
        <v>12</v>
      </c>
      <c r="F323" s="4" t="s">
        <v>17</v>
      </c>
      <c r="G323" s="2">
        <f t="shared" si="17"/>
        <v>6</v>
      </c>
      <c r="H323" s="2" t="s">
        <v>880</v>
      </c>
      <c r="I323" s="2" t="s">
        <v>881</v>
      </c>
      <c r="J323" s="21" t="str">
        <f>IF(ISERROR(MATCH(H323,core_japan!M:M,0)),"",INDEX(core_japan!S:S,MATCH(H323,core_japan!M:M,0),1))</f>
        <v/>
      </c>
      <c r="K323" s="2" t="str">
        <f>IF(LEN(J323)&gt;1,INDEX('JP PINT 1.0'!G:G,MATCH(J323,'JP PINT 1.0'!C:C,0),1),"")</f>
        <v/>
      </c>
      <c r="Q323" t="s">
        <v>318</v>
      </c>
      <c r="X323" s="2" t="str">
        <f t="shared" si="18"/>
        <v>CI_ Financial_ Adjustment. Reason. Code</v>
      </c>
      <c r="Y323" s="3" t="str">
        <f t="shared" ref="Y323:Y386" si="21">IF(OR("ASMA"=E323,"MA"=E323),"rsm:","ram:")&amp;
IF("ABIE"=E323,
  SUBSTITUTE(
    SUBSTITUTE(
      SUBSTITUTE(X323,". Details","Type"),
      "_",""
    ),
    " ",""
  ),
  IF("ASMA"=E323,
  SUBSTITUTE(
    SUBSTITUTE(
      SUBSTITUTE(X323,". Details",""),
      "_",""
    ),
    " ",""
  ),
  SUBSTITUTE(
    SUBSTITUTE(
      SUBSTITUTE(
        SUBSTITUTE(
          SUBSTITUTE(
            SUBSTITUTE(
              MID(X323,FIND(".",X323)+2,LEN(X323)-FIND(".",X323)-1),
              "_",""
            ),
            "Identification",""
          ),
          "Text",""
        ),
        ".",""
      ),
      " ",""
    ),
    "Identifier","ID"
  )
))</f>
        <v>ram:ReasonCode</v>
      </c>
      <c r="Z323" s="3" t="str">
        <f>Z$321&amp;"/"&amp;Y323</f>
        <v>rsm:CIIHSupplyChainTradeTransaction/ram:ApplicableCIIHSupplyChainTradeSettlement/ram:SpecifiedCIFinancialAdjustment/ram:ReasonCode</v>
      </c>
      <c r="AA323" s="4" t="s">
        <v>4</v>
      </c>
      <c r="AB323" s="2" t="s">
        <v>882</v>
      </c>
      <c r="AC323" s="2" t="s">
        <v>59</v>
      </c>
      <c r="AD323" s="2" t="s">
        <v>56</v>
      </c>
      <c r="AE323" s="2" t="s">
        <v>56</v>
      </c>
      <c r="AF323" s="2" t="s">
        <v>8</v>
      </c>
      <c r="AG323" s="2" t="s">
        <v>27</v>
      </c>
    </row>
    <row r="324" spans="1:33" ht="14.25" customHeight="1">
      <c r="A324" s="2">
        <v>315</v>
      </c>
      <c r="B324" s="2" t="s">
        <v>78</v>
      </c>
      <c r="C324" s="2" t="s">
        <v>1623</v>
      </c>
      <c r="D324" s="2" t="s">
        <v>319</v>
      </c>
      <c r="E324" s="2" t="s">
        <v>12</v>
      </c>
      <c r="F324" s="4" t="s">
        <v>17</v>
      </c>
      <c r="G324" s="2">
        <f t="shared" si="17"/>
        <v>6</v>
      </c>
      <c r="H324" s="2" t="s">
        <v>883</v>
      </c>
      <c r="I324" s="2" t="s">
        <v>884</v>
      </c>
      <c r="J324" s="21" t="str">
        <f>IF(ISERROR(MATCH(H324,core_japan!M:M,0)),"",INDEX(core_japan!S:S,MATCH(H324,core_japan!M:M,0),1))</f>
        <v/>
      </c>
      <c r="K324" s="2" t="str">
        <f>IF(LEN(J324)&gt;1,INDEX('JP PINT 1.0'!G:G,MATCH(J324,'JP PINT 1.0'!C:C,0),1),"")</f>
        <v/>
      </c>
      <c r="Q324" t="s">
        <v>1344</v>
      </c>
      <c r="X324" s="2" t="str">
        <f t="shared" si="18"/>
        <v>CI_ Financial_ Adjustment. Reason. Text</v>
      </c>
      <c r="Y324" s="3" t="str">
        <f t="shared" si="21"/>
        <v>ram:Reason</v>
      </c>
      <c r="Z324" s="3" t="str">
        <f>Z$321&amp;"/"&amp;Y324</f>
        <v>rsm:CIIHSupplyChainTradeTransaction/ram:ApplicableCIIHSupplyChainTradeSettlement/ram:SpecifiedCIFinancialAdjustment/ram:Reason</v>
      </c>
      <c r="AA324" s="4" t="s">
        <v>4</v>
      </c>
      <c r="AB324" s="2" t="s">
        <v>41</v>
      </c>
      <c r="AC324" s="2" t="s">
        <v>42</v>
      </c>
      <c r="AD324" s="2" t="s">
        <v>56</v>
      </c>
      <c r="AE324" s="2" t="s">
        <v>56</v>
      </c>
      <c r="AF324" s="2" t="s">
        <v>8</v>
      </c>
      <c r="AG324" s="2" t="s">
        <v>27</v>
      </c>
    </row>
    <row r="325" spans="1:33" ht="14.25" customHeight="1">
      <c r="A325" s="2">
        <v>316</v>
      </c>
      <c r="B325" s="2" t="s">
        <v>78</v>
      </c>
      <c r="C325" s="2" t="s">
        <v>1623</v>
      </c>
      <c r="D325" s="2" t="s">
        <v>320</v>
      </c>
      <c r="E325" s="2" t="s">
        <v>12</v>
      </c>
      <c r="F325" s="4" t="s">
        <v>22</v>
      </c>
      <c r="G325" s="2">
        <f t="shared" si="17"/>
        <v>6</v>
      </c>
      <c r="H325" s="2" t="s">
        <v>885</v>
      </c>
      <c r="I325" s="2" t="s">
        <v>886</v>
      </c>
      <c r="J325" s="21" t="str">
        <f>IF(ISERROR(MATCH(H325,core_japan!M:M,0)),"",INDEX(core_japan!S:S,MATCH(H325,core_japan!M:M,0),1))</f>
        <v/>
      </c>
      <c r="K325" s="2" t="str">
        <f>IF(LEN(J325)&gt;1,INDEX('JP PINT 1.0'!G:G,MATCH(J325,'JP PINT 1.0'!C:C,0),1),"")</f>
        <v/>
      </c>
      <c r="Q325" t="s">
        <v>463</v>
      </c>
      <c r="X325" s="2" t="str">
        <f t="shared" si="18"/>
        <v>CI_ Financial_ Adjustment. Actual. Amount</v>
      </c>
      <c r="Y325" s="3" t="str">
        <f t="shared" si="21"/>
        <v>ram:ActualAmount</v>
      </c>
      <c r="Z325" s="3" t="str">
        <f>Z$321&amp;"/"&amp;Y325</f>
        <v>rsm:CIIHSupplyChainTradeTransaction/ram:ApplicableCIIHSupplyChainTradeSettlement/ram:SpecifiedCIFinancialAdjustment/ram:ActualAmount</v>
      </c>
      <c r="AA325" s="4" t="s">
        <v>4</v>
      </c>
      <c r="AB325" s="2" t="s">
        <v>304</v>
      </c>
      <c r="AC325" s="2" t="s">
        <v>42</v>
      </c>
      <c r="AD325" s="2" t="s">
        <v>56</v>
      </c>
      <c r="AE325" s="2" t="s">
        <v>56</v>
      </c>
      <c r="AF325" s="2" t="s">
        <v>8</v>
      </c>
      <c r="AG325" s="2" t="s">
        <v>27</v>
      </c>
    </row>
    <row r="326" spans="1:33" ht="14.25" customHeight="1">
      <c r="A326" s="2">
        <v>317</v>
      </c>
      <c r="B326" s="2" t="s">
        <v>78</v>
      </c>
      <c r="C326" s="2" t="s">
        <v>1623</v>
      </c>
      <c r="D326" s="2" t="s">
        <v>321</v>
      </c>
      <c r="E326" s="2" t="s">
        <v>12</v>
      </c>
      <c r="F326" s="4" t="s">
        <v>22</v>
      </c>
      <c r="G326" s="2">
        <f t="shared" si="17"/>
        <v>6</v>
      </c>
      <c r="H326" s="2" t="s">
        <v>887</v>
      </c>
      <c r="I326" s="2" t="s">
        <v>888</v>
      </c>
      <c r="J326" s="21" t="str">
        <f>IF(ISERROR(MATCH(H326,core_japan!M:M,0)),"",INDEX(core_japan!S:S,MATCH(H326,core_japan!M:M,0),1))</f>
        <v/>
      </c>
      <c r="K326" s="2" t="str">
        <f>IF(LEN(J326)&gt;1,INDEX('JP PINT 1.0'!G:G,MATCH(J326,'JP PINT 1.0'!C:C,0),1),"")</f>
        <v/>
      </c>
      <c r="Q326" t="s">
        <v>1345</v>
      </c>
      <c r="X326" s="2" t="str">
        <f t="shared" si="18"/>
        <v>CI_ Financial_ Adjustment. Direction. Code</v>
      </c>
      <c r="Y326" s="3" t="str">
        <f t="shared" si="21"/>
        <v>ram:DirectionCode</v>
      </c>
      <c r="Z326" s="3" t="str">
        <f>Z$321&amp;"/"&amp;Y326</f>
        <v>rsm:CIIHSupplyChainTradeTransaction/ram:ApplicableCIIHSupplyChainTradeSettlement/ram:SpecifiedCIFinancialAdjustment/ram:DirectionCode</v>
      </c>
      <c r="AA326" s="4" t="s">
        <v>4</v>
      </c>
      <c r="AB326" s="2" t="s">
        <v>34</v>
      </c>
      <c r="AC326" s="2" t="s">
        <v>35</v>
      </c>
      <c r="AD326" s="2" t="s">
        <v>56</v>
      </c>
      <c r="AE326" s="2" t="s">
        <v>56</v>
      </c>
      <c r="AF326" s="2" t="s">
        <v>8</v>
      </c>
      <c r="AG326" s="2" t="s">
        <v>27</v>
      </c>
    </row>
    <row r="327" spans="1:33" ht="14.25" customHeight="1">
      <c r="A327" s="2">
        <v>318</v>
      </c>
      <c r="B327" s="2" t="s">
        <v>78</v>
      </c>
      <c r="C327" s="2" t="s">
        <v>1623</v>
      </c>
      <c r="D327" s="2" t="s">
        <v>322</v>
      </c>
      <c r="E327" s="2" t="s">
        <v>20</v>
      </c>
      <c r="F327" s="4" t="s">
        <v>71</v>
      </c>
      <c r="G327" s="2">
        <f t="shared" si="17"/>
        <v>6</v>
      </c>
      <c r="H327" s="2" t="s">
        <v>889</v>
      </c>
      <c r="I327" s="2" t="s">
        <v>890</v>
      </c>
      <c r="J327" s="21" t="str">
        <f>IF(ISERROR(MATCH(H327,core_japan!M:M,0)),"",INDEX(core_japan!S:S,MATCH(H327,core_japan!M:M,0),1))</f>
        <v/>
      </c>
      <c r="K327" s="2" t="str">
        <f>IF(LEN(J327)&gt;1,INDEX('JP PINT 1.0'!G:G,MATCH(J327,'JP PINT 1.0'!C:C,0),1),"")</f>
        <v/>
      </c>
      <c r="Q327" t="s">
        <v>323</v>
      </c>
      <c r="X327" s="2" t="str">
        <f t="shared" si="18"/>
        <v>CI_ Financial_ Adjustment. Invoice_ Reference. CI_ Referenced_ Document</v>
      </c>
      <c r="Y327" s="3" t="str">
        <f t="shared" si="21"/>
        <v>ram:InvoiceReferenceCIReferencedDocument</v>
      </c>
      <c r="Z327" s="3" t="str">
        <f>Z$321&amp;"/"&amp;Y327</f>
        <v>rsm:CIIHSupplyChainTradeTransaction/ram:ApplicableCIIHSupplyChainTradeSettlement/ram:SpecifiedCIFinancialAdjustment/ram:InvoiceReferenceCIReferencedDocument</v>
      </c>
      <c r="AA327" s="4" t="s">
        <v>4</v>
      </c>
      <c r="AB327" s="2" t="s">
        <v>27</v>
      </c>
      <c r="AC327" s="2" t="s">
        <v>217</v>
      </c>
      <c r="AD327" s="2" t="s">
        <v>27</v>
      </c>
      <c r="AE327" s="2" t="s">
        <v>27</v>
      </c>
      <c r="AF327" s="2" t="s">
        <v>8</v>
      </c>
      <c r="AG327" s="2" t="s">
        <v>27</v>
      </c>
    </row>
    <row r="328" spans="1:33" ht="14.25" customHeight="1">
      <c r="A328" s="2">
        <v>319</v>
      </c>
      <c r="B328" s="2" t="s">
        <v>78</v>
      </c>
      <c r="C328" s="2" t="s">
        <v>1623</v>
      </c>
      <c r="D328" s="2" t="s">
        <v>416</v>
      </c>
      <c r="E328" s="2" t="s">
        <v>23</v>
      </c>
      <c r="F328" s="4" t="s">
        <v>3</v>
      </c>
      <c r="G328" s="2">
        <f t="shared" si="17"/>
        <v>7</v>
      </c>
      <c r="H328" s="2" t="s">
        <v>891</v>
      </c>
      <c r="I328" s="2" t="s">
        <v>892</v>
      </c>
      <c r="J328" s="21" t="str">
        <f>IF(ISERROR(MATCH(H328,core_japan!M:M,0)),"",INDEX(core_japan!S:S,MATCH(H328,core_japan!M:M,0),1))</f>
        <v/>
      </c>
      <c r="K328" s="2" t="str">
        <f>IF(LEN(J328)&gt;1,INDEX('JP PINT 1.0'!G:G,MATCH(J328,'JP PINT 1.0'!C:C,0),1),"")</f>
        <v/>
      </c>
      <c r="R328" t="s">
        <v>79</v>
      </c>
      <c r="X328" s="2" t="str">
        <f t="shared" si="18"/>
        <v>CI_ Referenced_ Document. Details</v>
      </c>
      <c r="Y328" s="3" t="str">
        <f t="shared" si="21"/>
        <v>ram:CIReferencedDocumentType</v>
      </c>
      <c r="AA328" s="4" t="s">
        <v>4</v>
      </c>
      <c r="AB328" s="2" t="s">
        <v>27</v>
      </c>
      <c r="AC328" s="2" t="s">
        <v>217</v>
      </c>
      <c r="AD328" s="2" t="s">
        <v>27</v>
      </c>
      <c r="AE328" s="2" t="s">
        <v>27</v>
      </c>
      <c r="AF328" s="2" t="s">
        <v>8</v>
      </c>
      <c r="AG328" s="2" t="s">
        <v>27</v>
      </c>
    </row>
    <row r="329" spans="1:33" ht="14.25" customHeight="1">
      <c r="A329" s="2">
        <v>320</v>
      </c>
      <c r="B329" s="2" t="s">
        <v>78</v>
      </c>
      <c r="C329" s="2" t="s">
        <v>1623</v>
      </c>
      <c r="D329" s="2" t="s">
        <v>80</v>
      </c>
      <c r="E329" s="2" t="s">
        <v>12</v>
      </c>
      <c r="F329" s="4" t="s">
        <v>22</v>
      </c>
      <c r="G329" s="2">
        <f t="shared" si="17"/>
        <v>8</v>
      </c>
      <c r="H329" s="2" t="s">
        <v>893</v>
      </c>
      <c r="I329" s="2" t="s">
        <v>894</v>
      </c>
      <c r="J329" s="21" t="str">
        <f>IF(ISERROR(MATCH(H329,core_japan!M:M,0)),"",INDEX(core_japan!S:S,MATCH(H329,core_japan!M:M,0),1))</f>
        <v/>
      </c>
      <c r="K329" s="2" t="str">
        <f>IF(LEN(J329)&gt;1,INDEX('JP PINT 1.0'!G:G,MATCH(J329,'JP PINT 1.0'!C:C,0),1),"")</f>
        <v/>
      </c>
      <c r="S329" t="s">
        <v>81</v>
      </c>
      <c r="X329" s="2" t="str">
        <f t="shared" si="18"/>
        <v>CI_ Referenced_ Document. Issuer Assigned_ Identification. Identifier</v>
      </c>
      <c r="Y329" s="3" t="str">
        <f t="shared" si="21"/>
        <v>ram:IssuerAssignedID</v>
      </c>
      <c r="Z329" s="3" t="str">
        <f>Z$327&amp;"/"&amp;Y329</f>
        <v>rsm:CIIHSupplyChainTradeTransaction/ram:ApplicableCIIHSupplyChainTradeSettlement/ram:SpecifiedCIFinancialAdjustment/ram:InvoiceReferenceCIReferencedDocument/ram:IssuerAssignedID</v>
      </c>
      <c r="AA329" s="4" t="s">
        <v>4</v>
      </c>
      <c r="AB329" s="2" t="s">
        <v>27</v>
      </c>
      <c r="AC329" s="2" t="s">
        <v>217</v>
      </c>
      <c r="AD329" s="2" t="s">
        <v>60</v>
      </c>
      <c r="AE329" s="2" t="s">
        <v>60</v>
      </c>
      <c r="AF329" s="2" t="s">
        <v>8</v>
      </c>
      <c r="AG329" s="2" t="s">
        <v>27</v>
      </c>
    </row>
    <row r="330" spans="1:33" ht="14.25" customHeight="1">
      <c r="A330" s="2">
        <v>321</v>
      </c>
      <c r="B330" s="2" t="s">
        <v>78</v>
      </c>
      <c r="C330" s="2" t="s">
        <v>1623</v>
      </c>
      <c r="D330" s="2" t="s">
        <v>82</v>
      </c>
      <c r="E330" s="2" t="s">
        <v>12</v>
      </c>
      <c r="F330" s="4" t="s">
        <v>17</v>
      </c>
      <c r="G330" s="2">
        <f t="shared" ref="G330:G393" si="22">IF(LEN(L330)&gt;0,1,
  IF(LEN(M330)&gt;0,2,
    IF(LEN(N330)&gt;0,3,
      IF(LEN(O330)&gt;0,4,
        IF(LEN(P330)&gt;0,5,
          IF(LEN(Q330)&gt;0,6,
            IF(LEN(R330)&gt;0,7,
              IF(LEN(S330)&gt;0,8,
                IF(LEN(T330)&gt;0,9,
                  IF(LEN(U330)&gt;0,10,"")
)))))))))</f>
        <v>8</v>
      </c>
      <c r="H330" s="2" t="s">
        <v>895</v>
      </c>
      <c r="I330" s="2" t="s">
        <v>896</v>
      </c>
      <c r="J330" s="21" t="str">
        <f>IF(ISERROR(MATCH(H330,core_japan!M:M,0)),"",INDEX(core_japan!S:S,MATCH(H330,core_japan!M:M,0),1))</f>
        <v/>
      </c>
      <c r="K330" s="2" t="str">
        <f>IF(LEN(J330)&gt;1,INDEX('JP PINT 1.0'!G:G,MATCH(J330,'JP PINT 1.0'!C:C,0),1),"")</f>
        <v/>
      </c>
      <c r="S330" t="s">
        <v>83</v>
      </c>
      <c r="X330" s="2" t="str">
        <f t="shared" ref="X330:X393" si="23">L330&amp;M330&amp;N330&amp;O330&amp;P330&amp;Q330&amp;R330&amp;S330&amp;T330&amp;U330</f>
        <v>CI_ Referenced_ Document. Issue. Date Time</v>
      </c>
      <c r="Y330" s="3" t="str">
        <f t="shared" si="21"/>
        <v>ram:IssueDateTime</v>
      </c>
      <c r="Z330" s="3" t="str">
        <f>Z$327&amp;"/"&amp;Y330</f>
        <v>rsm:CIIHSupplyChainTradeTransaction/ram:ApplicableCIIHSupplyChainTradeSettlement/ram:SpecifiedCIFinancialAdjustment/ram:InvoiceReferenceCIReferencedDocument/ram:IssueDateTime</v>
      </c>
      <c r="AA330" s="4" t="s">
        <v>4</v>
      </c>
      <c r="AB330" s="2" t="s">
        <v>84</v>
      </c>
      <c r="AC330" s="2" t="s">
        <v>65</v>
      </c>
      <c r="AD330" s="2" t="s">
        <v>56</v>
      </c>
      <c r="AE330" s="2" t="s">
        <v>56</v>
      </c>
      <c r="AF330" s="2" t="s">
        <v>8</v>
      </c>
      <c r="AG330" s="2" t="s">
        <v>27</v>
      </c>
    </row>
    <row r="331" spans="1:33" ht="14.25" customHeight="1">
      <c r="A331" s="2">
        <v>322</v>
      </c>
      <c r="B331" s="2" t="s">
        <v>78</v>
      </c>
      <c r="C331" s="2" t="s">
        <v>1623</v>
      </c>
      <c r="D331" s="2" t="s">
        <v>85</v>
      </c>
      <c r="E331" s="2" t="s">
        <v>12</v>
      </c>
      <c r="F331" s="4" t="s">
        <v>17</v>
      </c>
      <c r="G331" s="2">
        <f t="shared" si="22"/>
        <v>8</v>
      </c>
      <c r="H331" s="2" t="s">
        <v>324</v>
      </c>
      <c r="I331" s="2" t="s">
        <v>1346</v>
      </c>
      <c r="J331" s="21" t="str">
        <f>IF(ISERROR(MATCH(H331,core_japan!M:M,0)),"",INDEX(core_japan!S:S,MATCH(H331,core_japan!M:M,0),1))</f>
        <v/>
      </c>
      <c r="K331" s="2" t="str">
        <f>IF(LEN(J331)&gt;1,INDEX('JP PINT 1.0'!G:G,MATCH(J331,'JP PINT 1.0'!C:C,0),1),"")</f>
        <v/>
      </c>
      <c r="S331" t="s">
        <v>86</v>
      </c>
      <c r="X331" s="2" t="str">
        <f t="shared" si="23"/>
        <v>CI_ Referenced_ Document. Revision_ Identification. Identifier</v>
      </c>
      <c r="Y331" s="3" t="str">
        <f t="shared" si="21"/>
        <v>ram:RevisionID</v>
      </c>
      <c r="Z331" s="3" t="str">
        <f>Z$327&amp;"/"&amp;Y331</f>
        <v>rsm:CIIHSupplyChainTradeTransaction/ram:ApplicableCIIHSupplyChainTradeSettlement/ram:SpecifiedCIFinancialAdjustment/ram:InvoiceReferenceCIReferencedDocument/ram:RevisionID</v>
      </c>
      <c r="AA331" s="4" t="s">
        <v>4</v>
      </c>
      <c r="AD331" s="2" t="s">
        <v>60</v>
      </c>
      <c r="AE331" s="2" t="s">
        <v>60</v>
      </c>
      <c r="AF331" s="2" t="s">
        <v>8</v>
      </c>
      <c r="AG331" s="2" t="s">
        <v>230</v>
      </c>
    </row>
    <row r="332" spans="1:33" ht="14.25" customHeight="1">
      <c r="A332" s="2">
        <v>323</v>
      </c>
      <c r="B332" s="2" t="s">
        <v>78</v>
      </c>
      <c r="C332" s="2" t="s">
        <v>1623</v>
      </c>
      <c r="D332" s="2" t="s">
        <v>89</v>
      </c>
      <c r="E332" s="2" t="s">
        <v>12</v>
      </c>
      <c r="F332" s="4" t="s">
        <v>22</v>
      </c>
      <c r="G332" s="2">
        <f t="shared" si="22"/>
        <v>8</v>
      </c>
      <c r="H332" s="2" t="s">
        <v>897</v>
      </c>
      <c r="I332" s="2" t="s">
        <v>898</v>
      </c>
      <c r="J332" s="21" t="str">
        <f>IF(ISERROR(MATCH(H332,core_japan!M:M,0)),"",INDEX(core_japan!S:S,MATCH(H332,core_japan!M:M,0),1))</f>
        <v/>
      </c>
      <c r="K332" s="2" t="str">
        <f>IF(LEN(J332)&gt;1,INDEX('JP PINT 1.0'!G:G,MATCH(J332,'JP PINT 1.0'!C:C,0),1),"")</f>
        <v/>
      </c>
      <c r="S332" t="s">
        <v>90</v>
      </c>
      <c r="X332" s="2" t="str">
        <f t="shared" si="23"/>
        <v>CI_ Referenced_ Document. Type. Code</v>
      </c>
      <c r="Y332" s="3" t="str">
        <f t="shared" si="21"/>
        <v>ram:TypeCode</v>
      </c>
      <c r="Z332" s="3" t="str">
        <f>Z$327&amp;"/"&amp;Y332</f>
        <v>rsm:CIIHSupplyChainTradeTransaction/ram:ApplicableCIIHSupplyChainTradeSettlement/ram:SpecifiedCIFinancialAdjustment/ram:InvoiceReferenceCIReferencedDocument/ram:TypeCode</v>
      </c>
      <c r="AA332" s="4" t="s">
        <v>4</v>
      </c>
      <c r="AB332" s="2" t="s">
        <v>91</v>
      </c>
      <c r="AC332" s="2" t="s">
        <v>59</v>
      </c>
      <c r="AD332" s="2" t="s">
        <v>56</v>
      </c>
      <c r="AE332" s="2" t="s">
        <v>56</v>
      </c>
      <c r="AF332" s="2" t="s">
        <v>8</v>
      </c>
      <c r="AG332" s="2" t="s">
        <v>27</v>
      </c>
    </row>
    <row r="333" spans="1:33" ht="14.25" customHeight="1">
      <c r="A333" s="2">
        <v>324</v>
      </c>
      <c r="B333" s="2" t="s">
        <v>78</v>
      </c>
      <c r="C333" s="2" t="s">
        <v>1623</v>
      </c>
      <c r="D333" s="2" t="s">
        <v>96</v>
      </c>
      <c r="E333" s="2" t="s">
        <v>12</v>
      </c>
      <c r="F333" s="4" t="s">
        <v>17</v>
      </c>
      <c r="G333" s="2">
        <f t="shared" si="22"/>
        <v>8</v>
      </c>
      <c r="H333" s="2" t="s">
        <v>899</v>
      </c>
      <c r="I333" s="2" t="s">
        <v>900</v>
      </c>
      <c r="J333" s="21" t="str">
        <f>IF(ISERROR(MATCH(H333,core_japan!M:M,0)),"",INDEX(core_japan!S:S,MATCH(H333,core_japan!M:M,0),1))</f>
        <v/>
      </c>
      <c r="K333" s="2" t="str">
        <f>IF(LEN(J333)&gt;1,INDEX('JP PINT 1.0'!G:G,MATCH(J333,'JP PINT 1.0'!C:C,0),1),"")</f>
        <v/>
      </c>
      <c r="S333" t="s">
        <v>97</v>
      </c>
      <c r="X333" s="2" t="str">
        <f t="shared" si="23"/>
        <v>CI_ Referenced_ Document. Subtype. Code</v>
      </c>
      <c r="Y333" s="3" t="str">
        <f t="shared" si="21"/>
        <v>ram:SubtypeCode</v>
      </c>
      <c r="Z333" s="3" t="str">
        <f>Z$327&amp;"/"&amp;Y333</f>
        <v>rsm:CIIHSupplyChainTradeTransaction/ram:ApplicableCIIHSupplyChainTradeSettlement/ram:SpecifiedCIFinancialAdjustment/ram:InvoiceReferenceCIReferencedDocument/ram:SubtypeCode</v>
      </c>
      <c r="AA333" s="4" t="s">
        <v>4</v>
      </c>
      <c r="AB333" s="2" t="s">
        <v>34</v>
      </c>
      <c r="AC333" s="2" t="s">
        <v>35</v>
      </c>
      <c r="AD333" s="2" t="s">
        <v>56</v>
      </c>
      <c r="AE333" s="2" t="s">
        <v>56</v>
      </c>
      <c r="AF333" s="2" t="s">
        <v>8</v>
      </c>
      <c r="AG333" s="2" t="s">
        <v>8</v>
      </c>
    </row>
    <row r="334" spans="1:33" ht="14.25" customHeight="1">
      <c r="A334" s="2">
        <v>325</v>
      </c>
      <c r="B334" s="2" t="s">
        <v>78</v>
      </c>
      <c r="C334" s="2" t="s">
        <v>1623</v>
      </c>
      <c r="D334" s="2" t="s">
        <v>325</v>
      </c>
      <c r="E334" s="2" t="s">
        <v>20</v>
      </c>
      <c r="F334" s="4" t="s">
        <v>71</v>
      </c>
      <c r="G334" s="2">
        <f t="shared" si="22"/>
        <v>6</v>
      </c>
      <c r="H334" s="2" t="s">
        <v>901</v>
      </c>
      <c r="I334" s="2" t="s">
        <v>902</v>
      </c>
      <c r="J334" s="21" t="str">
        <f>IF(ISERROR(MATCH(H334,core_japan!M:M,0)),"",INDEX(core_japan!S:S,MATCH(H334,core_japan!M:M,0),1))</f>
        <v/>
      </c>
      <c r="K334" s="2" t="str">
        <f>IF(LEN(J334)&gt;1,INDEX('JP PINT 1.0'!G:G,MATCH(J334,'JP PINT 1.0'!C:C,0),1),"")</f>
        <v/>
      </c>
      <c r="Q334" t="s">
        <v>326</v>
      </c>
      <c r="X334" s="2" t="str">
        <f t="shared" si="23"/>
        <v>CI_ Financial_ Adjustment. Related. CI_ Trade_ Tax</v>
      </c>
      <c r="Y334" s="3" t="str">
        <f t="shared" si="21"/>
        <v>ram:RelatedCITradeTax</v>
      </c>
      <c r="Z334" s="3" t="str">
        <f>Z$321&amp;"/"&amp;Y334</f>
        <v>rsm:CIIHSupplyChainTradeTransaction/ram:ApplicableCIIHSupplyChainTradeSettlement/ram:SpecifiedCIFinancialAdjustment/ram:RelatedCITradeTax</v>
      </c>
      <c r="AA334" s="4" t="s">
        <v>4</v>
      </c>
      <c r="AB334" s="2" t="s">
        <v>27</v>
      </c>
      <c r="AC334" s="2" t="s">
        <v>217</v>
      </c>
      <c r="AD334" s="2" t="s">
        <v>27</v>
      </c>
      <c r="AE334" s="2" t="s">
        <v>27</v>
      </c>
      <c r="AF334" s="2" t="s">
        <v>8</v>
      </c>
      <c r="AG334" s="2" t="s">
        <v>27</v>
      </c>
    </row>
    <row r="335" spans="1:33" ht="14.25" customHeight="1">
      <c r="A335" s="2">
        <v>326</v>
      </c>
      <c r="B335" s="2" t="s">
        <v>78</v>
      </c>
      <c r="C335" s="2" t="s">
        <v>1623</v>
      </c>
      <c r="D335" s="2" t="s">
        <v>264</v>
      </c>
      <c r="E335" s="2" t="s">
        <v>23</v>
      </c>
      <c r="F335" s="4" t="s">
        <v>3</v>
      </c>
      <c r="G335" s="2">
        <f t="shared" si="22"/>
        <v>7</v>
      </c>
      <c r="H335" s="2" t="s">
        <v>903</v>
      </c>
      <c r="I335" s="2" t="s">
        <v>904</v>
      </c>
      <c r="J335" s="21" t="str">
        <f>IF(ISERROR(MATCH(H335,core_japan!M:M,0)),"",INDEX(core_japan!S:S,MATCH(H335,core_japan!M:M,0),1))</f>
        <v/>
      </c>
      <c r="K335" s="2" t="str">
        <f>IF(LEN(J335)&gt;1,INDEX('JP PINT 1.0'!G:G,MATCH(J335,'JP PINT 1.0'!C:C,0),1),"")</f>
        <v/>
      </c>
      <c r="R335" t="s">
        <v>265</v>
      </c>
      <c r="X335" s="2" t="str">
        <f t="shared" si="23"/>
        <v>CI_ Trade_ Tax. Details</v>
      </c>
      <c r="Y335" s="3" t="str">
        <f t="shared" si="21"/>
        <v>ram:CITradeTaxType</v>
      </c>
      <c r="AA335" s="4" t="s">
        <v>27</v>
      </c>
      <c r="AB335" s="2" t="s">
        <v>27</v>
      </c>
      <c r="AC335" s="2" t="s">
        <v>217</v>
      </c>
      <c r="AD335" s="2" t="s">
        <v>27</v>
      </c>
      <c r="AE335" s="2" t="s">
        <v>27</v>
      </c>
      <c r="AF335" s="2" t="s">
        <v>8</v>
      </c>
      <c r="AG335" s="2" t="s">
        <v>27</v>
      </c>
    </row>
    <row r="336" spans="1:33" ht="14.25" customHeight="1">
      <c r="A336" s="2">
        <v>327</v>
      </c>
      <c r="B336" s="2" t="s">
        <v>78</v>
      </c>
      <c r="C336" s="2" t="s">
        <v>1623</v>
      </c>
      <c r="D336" s="2" t="s">
        <v>266</v>
      </c>
      <c r="E336" s="2" t="s">
        <v>12</v>
      </c>
      <c r="F336" s="4" t="s">
        <v>22</v>
      </c>
      <c r="G336" s="2">
        <f t="shared" si="22"/>
        <v>8</v>
      </c>
      <c r="H336" s="2" t="s">
        <v>905</v>
      </c>
      <c r="I336" s="2" t="s">
        <v>906</v>
      </c>
      <c r="J336" s="21" t="str">
        <f>IF(ISERROR(MATCH(H336,core_japan!M:M,0)),"",INDEX(core_japan!S:S,MATCH(H336,core_japan!M:M,0),1))</f>
        <v/>
      </c>
      <c r="K336" s="2" t="str">
        <f>IF(LEN(J336)&gt;1,INDEX('JP PINT 1.0'!G:G,MATCH(J336,'JP PINT 1.0'!C:C,0),1),"")</f>
        <v/>
      </c>
      <c r="S336" t="s">
        <v>267</v>
      </c>
      <c r="X336" s="2" t="str">
        <f t="shared" si="23"/>
        <v>CI_ Trade_ Tax. Calculated. Amount</v>
      </c>
      <c r="Y336" s="3" t="str">
        <f t="shared" si="21"/>
        <v>ram:CalculatedAmount</v>
      </c>
      <c r="Z336" s="3" t="str">
        <f>Z$334&amp;"/"&amp;Y336</f>
        <v>rsm:CIIHSupplyChainTradeTransaction/ram:ApplicableCIIHSupplyChainTradeSettlement/ram:SpecifiedCIFinancialAdjustment/ram:RelatedCITradeTax/ram:CalculatedAmount</v>
      </c>
      <c r="AA336" s="4" t="s">
        <v>4</v>
      </c>
      <c r="AB336" s="2" t="s">
        <v>304</v>
      </c>
      <c r="AC336" s="2" t="s">
        <v>42</v>
      </c>
      <c r="AD336" s="2" t="s">
        <v>56</v>
      </c>
      <c r="AE336" s="2" t="s">
        <v>56</v>
      </c>
      <c r="AF336" s="2" t="s">
        <v>8</v>
      </c>
      <c r="AG336" s="2" t="s">
        <v>27</v>
      </c>
    </row>
    <row r="337" spans="1:33" ht="14.25" customHeight="1">
      <c r="A337" s="2">
        <v>328</v>
      </c>
      <c r="B337" s="2" t="s">
        <v>78</v>
      </c>
      <c r="C337" s="2" t="s">
        <v>1623</v>
      </c>
      <c r="D337" s="2" t="s">
        <v>268</v>
      </c>
      <c r="E337" s="2" t="s">
        <v>12</v>
      </c>
      <c r="F337" s="4" t="s">
        <v>22</v>
      </c>
      <c r="G337" s="2">
        <f t="shared" si="22"/>
        <v>8</v>
      </c>
      <c r="H337" s="2" t="s">
        <v>907</v>
      </c>
      <c r="I337" s="2" t="s">
        <v>908</v>
      </c>
      <c r="J337" s="21" t="str">
        <f>IF(ISERROR(MATCH(H337,core_japan!M:M,0)),"",INDEX(core_japan!S:S,MATCH(H337,core_japan!M:M,0),1))</f>
        <v/>
      </c>
      <c r="K337" s="2" t="str">
        <f>IF(LEN(J337)&gt;1,INDEX('JP PINT 1.0'!G:G,MATCH(J337,'JP PINT 1.0'!C:C,0),1),"")</f>
        <v/>
      </c>
      <c r="S337" t="s">
        <v>269</v>
      </c>
      <c r="X337" s="2" t="str">
        <f t="shared" si="23"/>
        <v>CI_ Trade_ Tax. Calculated. Rate</v>
      </c>
      <c r="Y337" s="3" t="str">
        <f t="shared" si="21"/>
        <v>ram:CalculatedRate</v>
      </c>
      <c r="Z337" s="3" t="str">
        <f t="shared" ref="Z337:Z338" si="24">Z$334&amp;"/"&amp;Y337</f>
        <v>rsm:CIIHSupplyChainTradeTransaction/ram:ApplicableCIIHSupplyChainTradeSettlement/ram:SpecifiedCIFinancialAdjustment/ram:RelatedCITradeTax/ram:CalculatedRate</v>
      </c>
      <c r="AA337" s="4" t="s">
        <v>4</v>
      </c>
      <c r="AB337" s="2" t="s">
        <v>27</v>
      </c>
      <c r="AC337" s="2" t="s">
        <v>217</v>
      </c>
      <c r="AD337" s="2" t="s">
        <v>56</v>
      </c>
      <c r="AE337" s="2" t="s">
        <v>56</v>
      </c>
      <c r="AF337" s="2" t="s">
        <v>8</v>
      </c>
      <c r="AG337" s="2" t="s">
        <v>27</v>
      </c>
    </row>
    <row r="338" spans="1:33" ht="14.25" customHeight="1">
      <c r="A338" s="2">
        <v>329</v>
      </c>
      <c r="B338" s="2" t="s">
        <v>78</v>
      </c>
      <c r="C338" s="2" t="s">
        <v>1623</v>
      </c>
      <c r="D338" s="2" t="s">
        <v>273</v>
      </c>
      <c r="E338" s="2" t="s">
        <v>12</v>
      </c>
      <c r="F338" s="4" t="s">
        <v>22</v>
      </c>
      <c r="G338" s="2">
        <f t="shared" si="22"/>
        <v>8</v>
      </c>
      <c r="H338" s="2" t="s">
        <v>909</v>
      </c>
      <c r="I338" s="2" t="s">
        <v>910</v>
      </c>
      <c r="J338" s="21" t="str">
        <f>IF(ISERROR(MATCH(H338,core_japan!M:M,0)),"",INDEX(core_japan!S:S,MATCH(H338,core_japan!M:M,0),1))</f>
        <v/>
      </c>
      <c r="K338" s="2" t="str">
        <f>IF(LEN(J338)&gt;1,INDEX('JP PINT 1.0'!G:G,MATCH(J338,'JP PINT 1.0'!C:C,0),1),"")</f>
        <v/>
      </c>
      <c r="S338" t="s">
        <v>274</v>
      </c>
      <c r="X338" s="2" t="str">
        <f t="shared" si="23"/>
        <v>CI_ Trade_ Tax. Category. Code</v>
      </c>
      <c r="Y338" s="3" t="str">
        <f t="shared" si="21"/>
        <v>ram:CategoryCode</v>
      </c>
      <c r="Z338" s="3" t="str">
        <f t="shared" si="24"/>
        <v>rsm:CIIHSupplyChainTradeTransaction/ram:ApplicableCIIHSupplyChainTradeSettlement/ram:SpecifiedCIFinancialAdjustment/ram:RelatedCITradeTax/ram:CategoryCode</v>
      </c>
      <c r="AA338" s="4" t="s">
        <v>4</v>
      </c>
      <c r="AB338" s="2" t="s">
        <v>280</v>
      </c>
      <c r="AC338" s="2" t="s">
        <v>59</v>
      </c>
      <c r="AD338" s="2" t="s">
        <v>56</v>
      </c>
      <c r="AE338" s="2" t="s">
        <v>56</v>
      </c>
      <c r="AF338" s="2" t="s">
        <v>8</v>
      </c>
      <c r="AG338" s="2" t="s">
        <v>27</v>
      </c>
    </row>
    <row r="339" spans="1:33" ht="14.25" customHeight="1">
      <c r="A339" s="2">
        <v>330</v>
      </c>
      <c r="B339" s="2" t="s">
        <v>78</v>
      </c>
      <c r="C339" s="2" t="s">
        <v>1623</v>
      </c>
      <c r="D339" s="2" t="s">
        <v>1347</v>
      </c>
      <c r="E339" s="2" t="s">
        <v>20</v>
      </c>
      <c r="F339" s="4" t="s">
        <v>17</v>
      </c>
      <c r="G339" s="2">
        <f t="shared" si="22"/>
        <v>4</v>
      </c>
      <c r="H339" s="2" t="s">
        <v>327</v>
      </c>
      <c r="I339" s="2" t="s">
        <v>911</v>
      </c>
      <c r="J339" s="21">
        <f>IF(ISERROR(MATCH(H339,core_japan!M:M,0)),"",INDEX(core_japan!S:S,MATCH(H339,core_japan!M:M,0),1))</f>
        <v>0</v>
      </c>
      <c r="K339" s="2" t="str">
        <f>IF(LEN(J339)&gt;1,INDEX('JP PINT 1.0'!G:G,MATCH(J339,'JP PINT 1.0'!C:C,0),1),"")</f>
        <v/>
      </c>
      <c r="O339" t="s">
        <v>1348</v>
      </c>
      <c r="X339" s="3" t="str">
        <f t="shared" si="23"/>
        <v>CIIH_ Supply Chain_ Trade Settlement. Outstanding. CIIH_ Trade Settlement_ Monetary Summation</v>
      </c>
      <c r="Y339" s="3" t="str">
        <f t="shared" si="21"/>
        <v>ram:OutstandingCIIHTradeSettlementMonetarySummation</v>
      </c>
      <c r="Z339" s="3" t="str">
        <f>Z$130&amp;"/"&amp;Y339</f>
        <v>rsm:CIIHSupplyChainTradeTransaction/ram:ApplicableCIIHSupplyChainTradeSettlement/ram:OutstandingCIIHTradeSettlementMonetarySummation</v>
      </c>
      <c r="AA339" s="4" t="s">
        <v>4</v>
      </c>
      <c r="AB339" s="2" t="s">
        <v>27</v>
      </c>
      <c r="AC339" s="2" t="s">
        <v>27</v>
      </c>
      <c r="AD339" s="2" t="s">
        <v>27</v>
      </c>
      <c r="AE339" s="2" t="s">
        <v>27</v>
      </c>
      <c r="AF339" s="2" t="s">
        <v>217</v>
      </c>
      <c r="AG339" s="2" t="s">
        <v>27</v>
      </c>
    </row>
    <row r="340" spans="1:33" ht="14.25" customHeight="1">
      <c r="A340" s="2">
        <v>331</v>
      </c>
      <c r="B340" s="2" t="s">
        <v>78</v>
      </c>
      <c r="C340" s="2" t="s">
        <v>1623</v>
      </c>
      <c r="D340" s="2" t="s">
        <v>855</v>
      </c>
      <c r="E340" s="2" t="s">
        <v>23</v>
      </c>
      <c r="F340" s="4" t="s">
        <v>3</v>
      </c>
      <c r="G340" s="2">
        <f t="shared" si="22"/>
        <v>5</v>
      </c>
      <c r="H340" s="2" t="s">
        <v>912</v>
      </c>
      <c r="I340" s="2" t="s">
        <v>913</v>
      </c>
      <c r="J340" s="21" t="str">
        <f>IF(ISERROR(MATCH(H340,core_japan!M:M,0)),"",INDEX(core_japan!S:S,MATCH(H340,core_japan!M:M,0),1))</f>
        <v/>
      </c>
      <c r="K340" s="2" t="str">
        <f>IF(LEN(J340)&gt;1,INDEX('JP PINT 1.0'!G:G,MATCH(J340,'JP PINT 1.0'!C:C,0),1),"")</f>
        <v/>
      </c>
      <c r="P340" t="s">
        <v>300</v>
      </c>
      <c r="X340" s="2" t="str">
        <f t="shared" si="23"/>
        <v>CIIH_ Trade Settlement_ Monetary Summation. Details</v>
      </c>
      <c r="Y340" s="3" t="str">
        <f t="shared" si="21"/>
        <v>ram:CIIHTradeSettlementMonetarySummationType</v>
      </c>
      <c r="AA340" s="4" t="s">
        <v>4</v>
      </c>
      <c r="AB340" s="2" t="s">
        <v>27</v>
      </c>
      <c r="AC340" s="2" t="s">
        <v>27</v>
      </c>
      <c r="AD340" s="2" t="s">
        <v>27</v>
      </c>
      <c r="AE340" s="2" t="s">
        <v>27</v>
      </c>
      <c r="AF340" s="2" t="s">
        <v>217</v>
      </c>
      <c r="AG340" s="2" t="s">
        <v>27</v>
      </c>
    </row>
    <row r="341" spans="1:33" ht="14.25" customHeight="1">
      <c r="A341" s="2">
        <v>332</v>
      </c>
      <c r="B341" s="2" t="s">
        <v>78</v>
      </c>
      <c r="C341" s="2" t="s">
        <v>1623</v>
      </c>
      <c r="D341" s="2" t="s">
        <v>303</v>
      </c>
      <c r="E341" s="2" t="s">
        <v>12</v>
      </c>
      <c r="F341" s="4" t="s">
        <v>17</v>
      </c>
      <c r="G341" s="2">
        <f t="shared" si="22"/>
        <v>6</v>
      </c>
      <c r="H341" s="2" t="s">
        <v>914</v>
      </c>
      <c r="I341" s="2" t="s">
        <v>915</v>
      </c>
      <c r="J341" s="21">
        <f>IF(ISERROR(MATCH(H341,core_japan!M:M,0)),"",INDEX(core_japan!S:S,MATCH(H341,core_japan!M:M,0),1))</f>
        <v>0</v>
      </c>
      <c r="K341" s="2" t="str">
        <f>IF(LEN(J341)&gt;1,INDEX('JP PINT 1.0'!G:G,MATCH(J341,'JP PINT 1.0'!C:C,0),1),"")</f>
        <v/>
      </c>
      <c r="Q341" t="s">
        <v>1337</v>
      </c>
      <c r="X341" s="2" t="str">
        <f t="shared" si="23"/>
        <v>CIIH_ Trade Settlement_ Monetary Summation. Charge Total. Amount</v>
      </c>
      <c r="Y341" s="3" t="str">
        <f t="shared" si="21"/>
        <v>ram:ChargeTotalAmount</v>
      </c>
      <c r="Z341" s="3" t="str">
        <f t="shared" ref="Z341:Z346" si="25">Z$339&amp;"/"&amp;Y341</f>
        <v>rsm:CIIHSupplyChainTradeTransaction/ram:ApplicableCIIHSupplyChainTradeSettlement/ram:OutstandingCIIHTradeSettlementMonetarySummation/ram:ChargeTotalAmount</v>
      </c>
      <c r="AA341" s="4" t="s">
        <v>4</v>
      </c>
      <c r="AB341" s="2" t="s">
        <v>304</v>
      </c>
      <c r="AC341" s="2" t="s">
        <v>42</v>
      </c>
      <c r="AD341" s="2" t="s">
        <v>56</v>
      </c>
      <c r="AE341" s="2" t="s">
        <v>56</v>
      </c>
      <c r="AF341" s="2" t="s">
        <v>56</v>
      </c>
      <c r="AG341" s="2" t="s">
        <v>230</v>
      </c>
    </row>
    <row r="342" spans="1:33" ht="14.25" customHeight="1">
      <c r="A342" s="2">
        <v>333</v>
      </c>
      <c r="B342" s="2" t="s">
        <v>78</v>
      </c>
      <c r="C342" s="2" t="s">
        <v>1623</v>
      </c>
      <c r="D342" s="2" t="s">
        <v>859</v>
      </c>
      <c r="E342" s="2" t="s">
        <v>12</v>
      </c>
      <c r="F342" s="4" t="s">
        <v>17</v>
      </c>
      <c r="G342" s="2">
        <f t="shared" si="22"/>
        <v>6</v>
      </c>
      <c r="H342" s="2" t="s">
        <v>916</v>
      </c>
      <c r="I342" s="2" t="s">
        <v>917</v>
      </c>
      <c r="J342" s="21">
        <f>IF(ISERROR(MATCH(H342,core_japan!M:M,0)),"",INDEX(core_japan!S:S,MATCH(H342,core_japan!M:M,0),1))</f>
        <v>0</v>
      </c>
      <c r="K342" s="2" t="str">
        <f>IF(LEN(J342)&gt;1,INDEX('JP PINT 1.0'!G:G,MATCH(J342,'JP PINT 1.0'!C:C,0),1),"")</f>
        <v/>
      </c>
      <c r="Q342" t="s">
        <v>1338</v>
      </c>
      <c r="X342" s="2" t="str">
        <f t="shared" si="23"/>
        <v>CIIH_ Trade Settlement_ Monetary Summation. Allowance Total. Amount</v>
      </c>
      <c r="Y342" s="3" t="str">
        <f t="shared" si="21"/>
        <v>ram:AllowanceTotalAmount</v>
      </c>
      <c r="Z342" s="3" t="str">
        <f t="shared" si="25"/>
        <v>rsm:CIIHSupplyChainTradeTransaction/ram:ApplicableCIIHSupplyChainTradeSettlement/ram:OutstandingCIIHTradeSettlementMonetarySummation/ram:AllowanceTotalAmount</v>
      </c>
      <c r="AA342" s="4" t="s">
        <v>4</v>
      </c>
      <c r="AB342" s="2" t="s">
        <v>304</v>
      </c>
      <c r="AC342" s="2" t="s">
        <v>42</v>
      </c>
      <c r="AD342" s="2" t="s">
        <v>56</v>
      </c>
      <c r="AE342" s="2" t="s">
        <v>56</v>
      </c>
      <c r="AF342" s="2" t="s">
        <v>56</v>
      </c>
      <c r="AG342" s="2" t="s">
        <v>230</v>
      </c>
    </row>
    <row r="343" spans="1:33" ht="14.25" customHeight="1">
      <c r="A343" s="2">
        <v>334</v>
      </c>
      <c r="B343" s="2" t="s">
        <v>78</v>
      </c>
      <c r="C343" s="2" t="s">
        <v>1623</v>
      </c>
      <c r="D343" s="2" t="s">
        <v>310</v>
      </c>
      <c r="E343" s="2" t="s">
        <v>12</v>
      </c>
      <c r="F343" s="4" t="s">
        <v>22</v>
      </c>
      <c r="G343" s="2">
        <f t="shared" si="22"/>
        <v>6</v>
      </c>
      <c r="H343" s="2" t="s">
        <v>918</v>
      </c>
      <c r="I343" s="2" t="s">
        <v>919</v>
      </c>
      <c r="J343" s="21">
        <f>IF(ISERROR(MATCH(H343,core_japan!M:M,0)),"",INDEX(core_japan!S:S,MATCH(H343,core_japan!M:M,0),1))</f>
        <v>0</v>
      </c>
      <c r="K343" s="2" t="str">
        <f>IF(LEN(J343)&gt;1,INDEX('JP PINT 1.0'!G:G,MATCH(J343,'JP PINT 1.0'!C:C,0),1),"")</f>
        <v/>
      </c>
      <c r="Q343" t="s">
        <v>311</v>
      </c>
      <c r="X343" s="2" t="str">
        <f t="shared" si="23"/>
        <v>CIIH_ Trade Settlement_ Monetary Summation. Grand Total. Amount</v>
      </c>
      <c r="Y343" s="3" t="str">
        <f t="shared" si="21"/>
        <v>ram:GrandTotalAmount</v>
      </c>
      <c r="Z343" s="3" t="str">
        <f t="shared" si="25"/>
        <v>rsm:CIIHSupplyChainTradeTransaction/ram:ApplicableCIIHSupplyChainTradeSettlement/ram:OutstandingCIIHTradeSettlementMonetarySummation/ram:GrandTotalAmount</v>
      </c>
      <c r="AA343" s="4" t="s">
        <v>4</v>
      </c>
      <c r="AB343" s="2" t="s">
        <v>304</v>
      </c>
      <c r="AC343" s="2" t="s">
        <v>42</v>
      </c>
      <c r="AD343" s="2" t="s">
        <v>56</v>
      </c>
      <c r="AE343" s="2" t="s">
        <v>56</v>
      </c>
      <c r="AF343" s="2" t="s">
        <v>56</v>
      </c>
      <c r="AG343" s="2" t="s">
        <v>230</v>
      </c>
    </row>
    <row r="344" spans="1:33" ht="14.25" customHeight="1">
      <c r="A344" s="2">
        <v>335</v>
      </c>
      <c r="B344" s="2" t="s">
        <v>78</v>
      </c>
      <c r="C344" s="2" t="s">
        <v>1623</v>
      </c>
      <c r="D344" s="2" t="s">
        <v>312</v>
      </c>
      <c r="E344" s="2" t="s">
        <v>12</v>
      </c>
      <c r="F344" s="4" t="s">
        <v>22</v>
      </c>
      <c r="G344" s="2">
        <f t="shared" si="22"/>
        <v>6</v>
      </c>
      <c r="H344" s="2" t="s">
        <v>920</v>
      </c>
      <c r="I344" s="2" t="s">
        <v>921</v>
      </c>
      <c r="J344" s="21">
        <f>IF(ISERROR(MATCH(H344,core_japan!M:M,0)),"",INDEX(core_japan!S:S,MATCH(H344,core_japan!M:M,0),1))</f>
        <v>0</v>
      </c>
      <c r="K344" s="2" t="str">
        <f>IF(LEN(J344)&gt;1,INDEX('JP PINT 1.0'!G:G,MATCH(J344,'JP PINT 1.0'!C:C,0),1),"")</f>
        <v/>
      </c>
      <c r="Q344" t="s">
        <v>313</v>
      </c>
      <c r="X344" s="2" t="str">
        <f t="shared" si="23"/>
        <v>CIIH_ Trade Settlement_ Monetary Summation. Total Prepaid. Amount</v>
      </c>
      <c r="Y344" s="3" t="str">
        <f t="shared" si="21"/>
        <v>ram:TotalPrepaidAmount</v>
      </c>
      <c r="Z344" s="3" t="str">
        <f t="shared" si="25"/>
        <v>rsm:CIIHSupplyChainTradeTransaction/ram:ApplicableCIIHSupplyChainTradeSettlement/ram:OutstandingCIIHTradeSettlementMonetarySummation/ram:TotalPrepaidAmount</v>
      </c>
      <c r="AA344" s="4" t="s">
        <v>4</v>
      </c>
      <c r="AB344" s="2" t="s">
        <v>304</v>
      </c>
      <c r="AC344" s="2" t="s">
        <v>42</v>
      </c>
      <c r="AD344" s="2" t="s">
        <v>56</v>
      </c>
      <c r="AE344" s="2" t="s">
        <v>56</v>
      </c>
      <c r="AF344" s="2" t="s">
        <v>56</v>
      </c>
      <c r="AG344" s="2" t="s">
        <v>230</v>
      </c>
    </row>
    <row r="345" spans="1:33" ht="14.25" customHeight="1">
      <c r="A345" s="2">
        <v>336</v>
      </c>
      <c r="B345" s="2" t="s">
        <v>78</v>
      </c>
      <c r="C345" s="2" t="s">
        <v>1623</v>
      </c>
      <c r="D345" s="2" t="s">
        <v>314</v>
      </c>
      <c r="E345" s="2" t="s">
        <v>12</v>
      </c>
      <c r="F345" s="4" t="s">
        <v>17</v>
      </c>
      <c r="G345" s="2">
        <f t="shared" si="22"/>
        <v>6</v>
      </c>
      <c r="H345" s="2" t="s">
        <v>922</v>
      </c>
      <c r="I345" s="2" t="s">
        <v>923</v>
      </c>
      <c r="J345" s="21">
        <f>IF(ISERROR(MATCH(H345,core_japan!M:M,0)),"",INDEX(core_japan!S:S,MATCH(H345,core_japan!M:M,0),1))</f>
        <v>0</v>
      </c>
      <c r="K345" s="2" t="str">
        <f>IF(LEN(J345)&gt;1,INDEX('JP PINT 1.0'!G:G,MATCH(J345,'JP PINT 1.0'!C:C,0),1),"")</f>
        <v/>
      </c>
      <c r="Q345" t="s">
        <v>1339</v>
      </c>
      <c r="X345" s="2" t="str">
        <f t="shared" si="23"/>
        <v>CIIH_ Trade Settlement_ Monetary Summation. Due Payable. Amount</v>
      </c>
      <c r="Y345" s="3" t="str">
        <f t="shared" si="21"/>
        <v>ram:DuePayableAmount</v>
      </c>
      <c r="Z345" s="3" t="str">
        <f t="shared" si="25"/>
        <v>rsm:CIIHSupplyChainTradeTransaction/ram:ApplicableCIIHSupplyChainTradeSettlement/ram:OutstandingCIIHTradeSettlementMonetarySummation/ram:DuePayableAmount</v>
      </c>
      <c r="AA345" s="4" t="s">
        <v>4</v>
      </c>
      <c r="AB345" s="2" t="s">
        <v>304</v>
      </c>
      <c r="AC345" s="2" t="s">
        <v>42</v>
      </c>
      <c r="AD345" s="2" t="s">
        <v>56</v>
      </c>
      <c r="AE345" s="2" t="s">
        <v>56</v>
      </c>
      <c r="AF345" s="2" t="s">
        <v>56</v>
      </c>
      <c r="AG345" s="2" t="s">
        <v>230</v>
      </c>
    </row>
    <row r="346" spans="1:33" ht="14.25" customHeight="1">
      <c r="A346" s="2">
        <v>337</v>
      </c>
      <c r="B346" s="2" t="s">
        <v>78</v>
      </c>
      <c r="C346" s="2" t="s">
        <v>1623</v>
      </c>
      <c r="D346" s="2" t="s">
        <v>1349</v>
      </c>
      <c r="E346" s="2" t="s">
        <v>20</v>
      </c>
      <c r="F346" s="4" t="s">
        <v>71</v>
      </c>
      <c r="G346" s="2">
        <f t="shared" si="22"/>
        <v>6</v>
      </c>
      <c r="H346" s="2" t="s">
        <v>924</v>
      </c>
      <c r="I346" s="2" t="s">
        <v>925</v>
      </c>
      <c r="J346" s="21">
        <f>IF(ISERROR(MATCH(H346,core_japan!M:M,0)),"",INDEX(core_japan!S:S,MATCH(H346,core_japan!M:M,0),1))</f>
        <v>0</v>
      </c>
      <c r="K346" s="2" t="str">
        <f>IF(LEN(J346)&gt;1,INDEX('JP PINT 1.0'!G:G,MATCH(J346,'JP PINT 1.0'!C:C,0),1),"")</f>
        <v/>
      </c>
      <c r="Q346" t="s">
        <v>1350</v>
      </c>
      <c r="X346" s="2" t="str">
        <f t="shared" si="23"/>
        <v>CIIH_ Trade Settlement_ Monetary Summation. Reference. CI_ Referenced_ Document</v>
      </c>
      <c r="Y346" s="3" t="str">
        <f t="shared" si="21"/>
        <v>ram:ReferenceCIReferencedDocument</v>
      </c>
      <c r="Z346" s="3" t="str">
        <f t="shared" si="25"/>
        <v>rsm:CIIHSupplyChainTradeTransaction/ram:ApplicableCIIHSupplyChainTradeSettlement/ram:OutstandingCIIHTradeSettlementMonetarySummation/ram:ReferenceCIReferencedDocument</v>
      </c>
      <c r="AA346" s="4" t="s">
        <v>4</v>
      </c>
      <c r="AB346" s="2" t="s">
        <v>27</v>
      </c>
      <c r="AC346" s="2" t="s">
        <v>27</v>
      </c>
      <c r="AD346" s="2" t="s">
        <v>8</v>
      </c>
      <c r="AE346" s="2" t="s">
        <v>27</v>
      </c>
      <c r="AF346" s="2" t="s">
        <v>8</v>
      </c>
      <c r="AG346" s="2" t="s">
        <v>27</v>
      </c>
    </row>
    <row r="347" spans="1:33" ht="14.25" customHeight="1">
      <c r="A347" s="2">
        <v>338</v>
      </c>
      <c r="B347" s="2" t="s">
        <v>78</v>
      </c>
      <c r="C347" s="2" t="s">
        <v>1623</v>
      </c>
      <c r="D347" s="2" t="s">
        <v>416</v>
      </c>
      <c r="E347" s="2" t="s">
        <v>23</v>
      </c>
      <c r="F347" s="4" t="s">
        <v>3</v>
      </c>
      <c r="G347" s="2">
        <f t="shared" si="22"/>
        <v>7</v>
      </c>
      <c r="H347" s="2" t="s">
        <v>926</v>
      </c>
      <c r="I347" s="2" t="s">
        <v>927</v>
      </c>
      <c r="J347" s="21" t="str">
        <f>IF(ISERROR(MATCH(H347,core_japan!M:M,0)),"",INDEX(core_japan!S:S,MATCH(H347,core_japan!M:M,0),1))</f>
        <v/>
      </c>
      <c r="K347" s="2" t="str">
        <f>IF(LEN(J347)&gt;1,INDEX('JP PINT 1.0'!G:G,MATCH(J347,'JP PINT 1.0'!C:C,0),1),"")</f>
        <v/>
      </c>
      <c r="R347" t="s">
        <v>79</v>
      </c>
      <c r="X347" s="2" t="str">
        <f t="shared" si="23"/>
        <v>CI_ Referenced_ Document. Details</v>
      </c>
      <c r="Y347" s="3" t="str">
        <f t="shared" si="21"/>
        <v>ram:CIReferencedDocumentType</v>
      </c>
      <c r="AA347" s="4" t="s">
        <v>4</v>
      </c>
      <c r="AB347" s="2" t="s">
        <v>27</v>
      </c>
      <c r="AC347" s="2" t="s">
        <v>27</v>
      </c>
      <c r="AD347" s="2" t="s">
        <v>8</v>
      </c>
      <c r="AE347" s="2" t="s">
        <v>27</v>
      </c>
      <c r="AF347" s="2" t="s">
        <v>8</v>
      </c>
      <c r="AG347" s="2" t="s">
        <v>27</v>
      </c>
    </row>
    <row r="348" spans="1:33" ht="14.25" customHeight="1">
      <c r="A348" s="2">
        <v>339</v>
      </c>
      <c r="B348" s="2" t="s">
        <v>78</v>
      </c>
      <c r="C348" s="2" t="s">
        <v>1623</v>
      </c>
      <c r="D348" s="2" t="s">
        <v>80</v>
      </c>
      <c r="E348" s="2" t="s">
        <v>12</v>
      </c>
      <c r="F348" s="4" t="s">
        <v>22</v>
      </c>
      <c r="G348" s="2">
        <f t="shared" si="22"/>
        <v>8</v>
      </c>
      <c r="H348" s="2" t="s">
        <v>928</v>
      </c>
      <c r="I348" s="2" t="s">
        <v>929</v>
      </c>
      <c r="J348" s="21">
        <f>IF(ISERROR(MATCH(H348,core_japan!M:M,0)),"",INDEX(core_japan!S:S,MATCH(H348,core_japan!M:M,0),1))</f>
        <v>0</v>
      </c>
      <c r="K348" s="2" t="str">
        <f>IF(LEN(J348)&gt;1,INDEX('JP PINT 1.0'!G:G,MATCH(J348,'JP PINT 1.0'!C:C,0),1),"")</f>
        <v/>
      </c>
      <c r="S348" t="s">
        <v>81</v>
      </c>
      <c r="X348" s="2" t="str">
        <f t="shared" si="23"/>
        <v>CI_ Referenced_ Document. Issuer Assigned_ Identification. Identifier</v>
      </c>
      <c r="Y348" s="3" t="str">
        <f t="shared" si="21"/>
        <v>ram:IssuerAssignedID</v>
      </c>
      <c r="Z348" s="3" t="str">
        <f t="shared" ref="Z348:Z354" si="26">Z$346&amp;"/"&amp;Y348</f>
        <v>rsm:CIIHSupplyChainTradeTransaction/ram:ApplicableCIIHSupplyChainTradeSettlement/ram:OutstandingCIIHTradeSettlementMonetarySummation/ram:ReferenceCIReferencedDocument/ram:IssuerAssignedID</v>
      </c>
      <c r="AA348" s="4" t="s">
        <v>4</v>
      </c>
      <c r="AB348" s="2" t="s">
        <v>27</v>
      </c>
      <c r="AC348" s="2" t="s">
        <v>27</v>
      </c>
      <c r="AD348" s="2" t="s">
        <v>56</v>
      </c>
      <c r="AE348" s="2" t="s">
        <v>56</v>
      </c>
      <c r="AF348" s="2" t="s">
        <v>8</v>
      </c>
      <c r="AG348" s="2" t="s">
        <v>27</v>
      </c>
    </row>
    <row r="349" spans="1:33" ht="14.25" customHeight="1">
      <c r="A349" s="2">
        <v>340</v>
      </c>
      <c r="B349" s="2" t="s">
        <v>78</v>
      </c>
      <c r="C349" s="2" t="s">
        <v>1623</v>
      </c>
      <c r="D349" s="2" t="s">
        <v>82</v>
      </c>
      <c r="E349" s="2" t="s">
        <v>12</v>
      </c>
      <c r="F349" s="4" t="s">
        <v>17</v>
      </c>
      <c r="G349" s="2">
        <f t="shared" si="22"/>
        <v>8</v>
      </c>
      <c r="H349" s="2" t="s">
        <v>930</v>
      </c>
      <c r="I349" s="2" t="s">
        <v>931</v>
      </c>
      <c r="J349" s="21">
        <f>IF(ISERROR(MATCH(H349,core_japan!M:M,0)),"",INDEX(core_japan!S:S,MATCH(H349,core_japan!M:M,0),1))</f>
        <v>0</v>
      </c>
      <c r="K349" s="2" t="str">
        <f>IF(LEN(J349)&gt;1,INDEX('JP PINT 1.0'!G:G,MATCH(J349,'JP PINT 1.0'!C:C,0),1),"")</f>
        <v/>
      </c>
      <c r="S349" t="s">
        <v>83</v>
      </c>
      <c r="X349" s="2" t="str">
        <f t="shared" si="23"/>
        <v>CI_ Referenced_ Document. Issue. Date Time</v>
      </c>
      <c r="Y349" s="3" t="str">
        <f t="shared" si="21"/>
        <v>ram:IssueDateTime</v>
      </c>
      <c r="Z349" s="3" t="str">
        <f t="shared" si="26"/>
        <v>rsm:CIIHSupplyChainTradeTransaction/ram:ApplicableCIIHSupplyChainTradeSettlement/ram:OutstandingCIIHTradeSettlementMonetarySummation/ram:ReferenceCIReferencedDocument/ram:IssueDateTime</v>
      </c>
      <c r="AA349" s="4" t="s">
        <v>4</v>
      </c>
      <c r="AB349" s="2" t="s">
        <v>84</v>
      </c>
      <c r="AC349" s="2" t="s">
        <v>65</v>
      </c>
      <c r="AD349" s="2" t="s">
        <v>56</v>
      </c>
      <c r="AE349" s="2" t="s">
        <v>56</v>
      </c>
      <c r="AF349" s="2" t="s">
        <v>8</v>
      </c>
      <c r="AG349" s="2" t="s">
        <v>27</v>
      </c>
    </row>
    <row r="350" spans="1:33" ht="14.25" customHeight="1">
      <c r="A350" s="2">
        <v>341</v>
      </c>
      <c r="B350" s="2" t="s">
        <v>78</v>
      </c>
      <c r="C350" s="2" t="s">
        <v>1623</v>
      </c>
      <c r="D350" s="2" t="s">
        <v>85</v>
      </c>
      <c r="E350" s="2" t="s">
        <v>12</v>
      </c>
      <c r="F350" s="4" t="s">
        <v>17</v>
      </c>
      <c r="G350" s="2">
        <f t="shared" si="22"/>
        <v>8</v>
      </c>
      <c r="H350" s="2" t="s">
        <v>1351</v>
      </c>
      <c r="I350" s="2" t="s">
        <v>1352</v>
      </c>
      <c r="J350" s="21">
        <f>IF(ISERROR(MATCH(H350,core_japan!M:M,0)),"",INDEX(core_japan!S:S,MATCH(H350,core_japan!M:M,0),1))</f>
        <v>0</v>
      </c>
      <c r="K350" s="2" t="str">
        <f>IF(LEN(J350)&gt;1,INDEX('JP PINT 1.0'!G:G,MATCH(J350,'JP PINT 1.0'!C:C,0),1),"")</f>
        <v/>
      </c>
      <c r="S350" t="s">
        <v>86</v>
      </c>
      <c r="X350" s="2" t="str">
        <f t="shared" si="23"/>
        <v>CI_ Referenced_ Document. Revision_ Identification. Identifier</v>
      </c>
      <c r="Y350" s="3" t="str">
        <f t="shared" si="21"/>
        <v>ram:RevisionID</v>
      </c>
      <c r="Z350" s="3" t="str">
        <f t="shared" si="26"/>
        <v>rsm:CIIHSupplyChainTradeTransaction/ram:ApplicableCIIHSupplyChainTradeSettlement/ram:OutstandingCIIHTradeSettlementMonetarySummation/ram:ReferenceCIReferencedDocument/ram:RevisionID</v>
      </c>
      <c r="AA350" s="4" t="s">
        <v>4</v>
      </c>
      <c r="AD350" s="2" t="s">
        <v>56</v>
      </c>
      <c r="AE350" s="2" t="s">
        <v>56</v>
      </c>
      <c r="AF350" s="2" t="s">
        <v>8</v>
      </c>
      <c r="AG350" s="2" t="s">
        <v>27</v>
      </c>
    </row>
    <row r="351" spans="1:33" ht="14.25" customHeight="1">
      <c r="A351" s="2">
        <v>342</v>
      </c>
      <c r="B351" s="2" t="s">
        <v>78</v>
      </c>
      <c r="C351" s="2" t="s">
        <v>1623</v>
      </c>
      <c r="D351" s="2" t="s">
        <v>87</v>
      </c>
      <c r="E351" s="2" t="s">
        <v>12</v>
      </c>
      <c r="F351" s="4" t="s">
        <v>17</v>
      </c>
      <c r="G351" s="2">
        <f t="shared" si="22"/>
        <v>8</v>
      </c>
      <c r="H351" s="2" t="s">
        <v>932</v>
      </c>
      <c r="I351" s="2" t="s">
        <v>933</v>
      </c>
      <c r="J351" s="21">
        <f>IF(ISERROR(MATCH(H351,core_japan!M:M,0)),"",INDEX(core_japan!S:S,MATCH(H351,core_japan!M:M,0),1))</f>
        <v>0</v>
      </c>
      <c r="K351" s="2" t="str">
        <f>IF(LEN(J351)&gt;1,INDEX('JP PINT 1.0'!G:G,MATCH(J351,'JP PINT 1.0'!C:C,0),1),"")</f>
        <v/>
      </c>
      <c r="S351" t="s">
        <v>88</v>
      </c>
      <c r="X351" s="2" t="str">
        <f t="shared" si="23"/>
        <v>CI_ Referenced_ Document. Information. Text</v>
      </c>
      <c r="Y351" s="3" t="str">
        <f t="shared" si="21"/>
        <v>ram:Information</v>
      </c>
      <c r="Z351" s="3" t="str">
        <f t="shared" si="26"/>
        <v>rsm:CIIHSupplyChainTradeTransaction/ram:ApplicableCIIHSupplyChainTradeSettlement/ram:OutstandingCIIHTradeSettlementMonetarySummation/ram:ReferenceCIReferencedDocument/ram:Information</v>
      </c>
      <c r="AA351" s="4" t="s">
        <v>4</v>
      </c>
      <c r="AB351" s="2" t="s">
        <v>41</v>
      </c>
      <c r="AC351" s="2" t="s">
        <v>42</v>
      </c>
      <c r="AD351" s="2" t="s">
        <v>56</v>
      </c>
      <c r="AE351" s="2" t="s">
        <v>56</v>
      </c>
      <c r="AF351" s="2" t="s">
        <v>8</v>
      </c>
      <c r="AG351" s="2" t="s">
        <v>27</v>
      </c>
    </row>
    <row r="352" spans="1:33" ht="14.25" customHeight="1">
      <c r="A352" s="2">
        <v>343</v>
      </c>
      <c r="B352" s="2" t="s">
        <v>78</v>
      </c>
      <c r="C352" s="2" t="s">
        <v>1623</v>
      </c>
      <c r="D352" s="2" t="s">
        <v>89</v>
      </c>
      <c r="E352" s="2" t="s">
        <v>12</v>
      </c>
      <c r="F352" s="4" t="s">
        <v>22</v>
      </c>
      <c r="G352" s="2">
        <f t="shared" si="22"/>
        <v>8</v>
      </c>
      <c r="H352" s="2" t="s">
        <v>934</v>
      </c>
      <c r="I352" s="2" t="s">
        <v>935</v>
      </c>
      <c r="J352" s="21">
        <f>IF(ISERROR(MATCH(H352,core_japan!M:M,0)),"",INDEX(core_japan!S:S,MATCH(H352,core_japan!M:M,0),1))</f>
        <v>0</v>
      </c>
      <c r="K352" s="2" t="str">
        <f>IF(LEN(J352)&gt;1,INDEX('JP PINT 1.0'!G:G,MATCH(J352,'JP PINT 1.0'!C:C,0),1),"")</f>
        <v/>
      </c>
      <c r="S352" t="s">
        <v>90</v>
      </c>
      <c r="X352" s="2" t="str">
        <f t="shared" si="23"/>
        <v>CI_ Referenced_ Document. Type. Code</v>
      </c>
      <c r="Y352" s="3" t="str">
        <f t="shared" si="21"/>
        <v>ram:TypeCode</v>
      </c>
      <c r="Z352" s="3" t="str">
        <f t="shared" si="26"/>
        <v>rsm:CIIHSupplyChainTradeTransaction/ram:ApplicableCIIHSupplyChainTradeSettlement/ram:OutstandingCIIHTradeSettlementMonetarySummation/ram:ReferenceCIReferencedDocument/ram:TypeCode</v>
      </c>
      <c r="AA352" s="4" t="s">
        <v>4</v>
      </c>
      <c r="AB352" s="2" t="s">
        <v>91</v>
      </c>
      <c r="AC352" s="2" t="s">
        <v>59</v>
      </c>
      <c r="AD352" s="2" t="s">
        <v>56</v>
      </c>
      <c r="AE352" s="2" t="s">
        <v>56</v>
      </c>
      <c r="AF352" s="2" t="s">
        <v>8</v>
      </c>
      <c r="AG352" s="2" t="s">
        <v>27</v>
      </c>
    </row>
    <row r="353" spans="1:33" ht="14.25" customHeight="1">
      <c r="A353" s="2">
        <v>344</v>
      </c>
      <c r="B353" s="2" t="s">
        <v>78</v>
      </c>
      <c r="C353" s="2" t="s">
        <v>1623</v>
      </c>
      <c r="D353" s="2" t="s">
        <v>92</v>
      </c>
      <c r="E353" s="2" t="s">
        <v>12</v>
      </c>
      <c r="F353" s="4" t="s">
        <v>17</v>
      </c>
      <c r="G353" s="2">
        <f t="shared" si="22"/>
        <v>8</v>
      </c>
      <c r="H353" s="2" t="s">
        <v>936</v>
      </c>
      <c r="I353" s="2" t="s">
        <v>937</v>
      </c>
      <c r="J353" s="21">
        <f>IF(ISERROR(MATCH(H353,core_japan!M:M,0)),"",INDEX(core_japan!S:S,MATCH(H353,core_japan!M:M,0),1))</f>
        <v>0</v>
      </c>
      <c r="K353" s="2" t="str">
        <f>IF(LEN(J353)&gt;1,INDEX('JP PINT 1.0'!G:G,MATCH(J353,'JP PINT 1.0'!C:C,0),1),"")</f>
        <v/>
      </c>
      <c r="S353" t="s">
        <v>93</v>
      </c>
      <c r="X353" s="2" t="str">
        <f t="shared" si="23"/>
        <v>CI_ Referenced_ Document. Attachment. Binary Object</v>
      </c>
      <c r="Y353" s="3" t="str">
        <f t="shared" si="21"/>
        <v>ram:AttachmentBinaryObject</v>
      </c>
      <c r="Z353" s="3" t="str">
        <f t="shared" si="26"/>
        <v>rsm:CIIHSupplyChainTradeTransaction/ram:ApplicableCIIHSupplyChainTradeSettlement/ram:OutstandingCIIHTradeSettlementMonetarySummation/ram:ReferenceCIReferencedDocument/ram:AttachmentBinaryObject</v>
      </c>
      <c r="AA353" s="4" t="s">
        <v>4</v>
      </c>
      <c r="AB353" s="2" t="s">
        <v>34</v>
      </c>
      <c r="AC353" s="2" t="s">
        <v>35</v>
      </c>
      <c r="AD353" s="2" t="s">
        <v>56</v>
      </c>
      <c r="AE353" s="2" t="s">
        <v>56</v>
      </c>
      <c r="AF353" s="2" t="s">
        <v>8</v>
      </c>
      <c r="AG353" s="2" t="s">
        <v>27</v>
      </c>
    </row>
    <row r="354" spans="1:33" ht="14.25" customHeight="1">
      <c r="A354" s="2">
        <v>345</v>
      </c>
      <c r="B354" s="2" t="s">
        <v>78</v>
      </c>
      <c r="C354" s="2" t="s">
        <v>1623</v>
      </c>
      <c r="D354" s="2" t="s">
        <v>96</v>
      </c>
      <c r="E354" s="2" t="s">
        <v>12</v>
      </c>
      <c r="F354" s="4" t="s">
        <v>17</v>
      </c>
      <c r="G354" s="2">
        <f t="shared" si="22"/>
        <v>8</v>
      </c>
      <c r="H354" s="2" t="s">
        <v>938</v>
      </c>
      <c r="I354" s="2" t="s">
        <v>939</v>
      </c>
      <c r="J354" s="21">
        <f>IF(ISERROR(MATCH(H354,core_japan!M:M,0)),"",INDEX(core_japan!S:S,MATCH(H354,core_japan!M:M,0),1))</f>
        <v>0</v>
      </c>
      <c r="K354" s="2" t="str">
        <f>IF(LEN(J354)&gt;1,INDEX('JP PINT 1.0'!G:G,MATCH(J354,'JP PINT 1.0'!C:C,0),1),"")</f>
        <v/>
      </c>
      <c r="S354" t="s">
        <v>97</v>
      </c>
      <c r="X354" s="2" t="str">
        <f t="shared" si="23"/>
        <v>CI_ Referenced_ Document. Subtype. Code</v>
      </c>
      <c r="Y354" s="3" t="str">
        <f t="shared" si="21"/>
        <v>ram:SubtypeCode</v>
      </c>
      <c r="Z354" s="3" t="str">
        <f t="shared" si="26"/>
        <v>rsm:CIIHSupplyChainTradeTransaction/ram:ApplicableCIIHSupplyChainTradeSettlement/ram:OutstandingCIIHTradeSettlementMonetarySummation/ram:ReferenceCIReferencedDocument/ram:SubtypeCode</v>
      </c>
      <c r="AA354" s="4" t="s">
        <v>4</v>
      </c>
      <c r="AB354" s="2" t="s">
        <v>34</v>
      </c>
      <c r="AC354" s="2" t="s">
        <v>35</v>
      </c>
      <c r="AD354" s="2" t="s">
        <v>56</v>
      </c>
      <c r="AE354" s="2" t="s">
        <v>56</v>
      </c>
      <c r="AF354" s="2" t="s">
        <v>8</v>
      </c>
      <c r="AG354" s="2" t="s">
        <v>27</v>
      </c>
    </row>
    <row r="355" spans="1:33" ht="14.25" customHeight="1">
      <c r="A355" s="2">
        <v>346</v>
      </c>
      <c r="B355" s="2" t="s">
        <v>78</v>
      </c>
      <c r="C355" s="2" t="s">
        <v>2091</v>
      </c>
      <c r="D355" s="2" t="s">
        <v>328</v>
      </c>
      <c r="E355" s="2" t="s">
        <v>20</v>
      </c>
      <c r="F355" s="4" t="s">
        <v>942</v>
      </c>
      <c r="G355" s="2">
        <f t="shared" si="22"/>
        <v>2</v>
      </c>
      <c r="H355" s="2" t="s">
        <v>940</v>
      </c>
      <c r="I355" s="2" t="s">
        <v>941</v>
      </c>
      <c r="J355" s="21">
        <f>IF(ISERROR(MATCH(H355,core_japan!M:M,0)),"",INDEX(core_japan!S:S,MATCH(H355,core_japan!M:M,0),1))</f>
        <v>0</v>
      </c>
      <c r="K355" s="2" t="str">
        <f>IF(LEN(J355)&gt;1,INDEX('JP PINT 1.0'!G:G,MATCH(J355,'JP PINT 1.0'!C:C,0),1),"")</f>
        <v/>
      </c>
      <c r="M355" t="s">
        <v>329</v>
      </c>
      <c r="X355" s="3" t="str">
        <f t="shared" si="23"/>
        <v>CIIH_ Supply Chain_ Trade Transaction. Included. CIIL_ Supply Chain_ Trade Line Item</v>
      </c>
      <c r="Y355" s="3" t="str">
        <f t="shared" si="21"/>
        <v>ram:IncludedCIILSupplyChainTradeLineItem</v>
      </c>
      <c r="Z355" s="3" t="str">
        <f>Z$59&amp;"/"&amp;Y355</f>
        <v>rsm:CIIHSupplyChainTradeTransaction/ram:IncludedCIILSupplyChainTradeLineItem</v>
      </c>
      <c r="AA355" s="4" t="s">
        <v>4</v>
      </c>
      <c r="AB355" s="2" t="s">
        <v>27</v>
      </c>
      <c r="AC355" s="2" t="s">
        <v>27</v>
      </c>
      <c r="AD355" s="2" t="s">
        <v>27</v>
      </c>
      <c r="AE355" s="2" t="s">
        <v>27</v>
      </c>
      <c r="AF355" s="2" t="s">
        <v>8</v>
      </c>
      <c r="AG355" s="2" t="s">
        <v>27</v>
      </c>
    </row>
    <row r="356" spans="1:33" ht="14.25" customHeight="1">
      <c r="A356" s="2">
        <v>347</v>
      </c>
      <c r="B356" s="2" t="s">
        <v>78</v>
      </c>
      <c r="C356" s="2" t="s">
        <v>2091</v>
      </c>
      <c r="D356" s="2" t="s">
        <v>943</v>
      </c>
      <c r="E356" s="2" t="s">
        <v>23</v>
      </c>
      <c r="F356" s="4" t="s">
        <v>3</v>
      </c>
      <c r="G356" s="2">
        <f t="shared" si="22"/>
        <v>3</v>
      </c>
      <c r="H356" s="2" t="s">
        <v>944</v>
      </c>
      <c r="I356" s="2" t="s">
        <v>945</v>
      </c>
      <c r="J356" s="21" t="str">
        <f>IF(ISERROR(MATCH(H356,core_japan!M:M,0)),"",INDEX(core_japan!S:S,MATCH(H356,core_japan!M:M,0),1))</f>
        <v/>
      </c>
      <c r="K356" s="2" t="str">
        <f>IF(LEN(J356)&gt;1,INDEX('JP PINT 1.0'!G:G,MATCH(J356,'JP PINT 1.0'!C:C,0),1),"")</f>
        <v/>
      </c>
      <c r="N356" t="s">
        <v>330</v>
      </c>
      <c r="X356" s="3" t="str">
        <f t="shared" si="23"/>
        <v>CIIL_ Supply Chain_ Trade Line Item. Details</v>
      </c>
      <c r="Y356" s="3" t="str">
        <f t="shared" si="21"/>
        <v>ram:CIILSupplyChainTradeLineItemType</v>
      </c>
      <c r="AA356" s="4" t="s">
        <v>4</v>
      </c>
      <c r="AB356" s="2" t="s">
        <v>27</v>
      </c>
      <c r="AC356" s="2" t="s">
        <v>27</v>
      </c>
      <c r="AD356" s="2" t="s">
        <v>27</v>
      </c>
      <c r="AE356" s="2" t="s">
        <v>27</v>
      </c>
      <c r="AF356" s="2" t="s">
        <v>8</v>
      </c>
      <c r="AG356" s="2" t="s">
        <v>27</v>
      </c>
    </row>
    <row r="357" spans="1:33" ht="14.25" customHeight="1">
      <c r="A357" s="2">
        <v>348</v>
      </c>
      <c r="B357" s="2" t="s">
        <v>78</v>
      </c>
      <c r="C357" s="2" t="s">
        <v>2091</v>
      </c>
      <c r="D357" s="2" t="s">
        <v>331</v>
      </c>
      <c r="E357" s="2" t="s">
        <v>20</v>
      </c>
      <c r="F357" s="4" t="s">
        <v>22</v>
      </c>
      <c r="G357" s="2">
        <f t="shared" si="22"/>
        <v>4</v>
      </c>
      <c r="H357" s="2" t="s">
        <v>946</v>
      </c>
      <c r="I357" s="2" t="s">
        <v>947</v>
      </c>
      <c r="J357" s="21">
        <f>IF(ISERROR(MATCH(H357,core_japan!M:M,0)),"",INDEX(core_japan!S:S,MATCH(H357,core_japan!M:M,0),1))</f>
        <v>0</v>
      </c>
      <c r="K357" s="2" t="str">
        <f>IF(LEN(J357)&gt;1,INDEX('JP PINT 1.0'!G:G,MATCH(J357,'JP PINT 1.0'!C:C,0),1),"")</f>
        <v/>
      </c>
      <c r="O357" t="s">
        <v>332</v>
      </c>
      <c r="X357" s="3" t="str">
        <f t="shared" si="23"/>
        <v>CIIL_ Supply Chain_ Trade Line Item. Associated. CIIL_ Document Line_ Document</v>
      </c>
      <c r="Y357" s="3" t="str">
        <f t="shared" si="21"/>
        <v>ram:AssociatedCIILDocumentLineDocument</v>
      </c>
      <c r="Z357" s="3" t="str">
        <f>Z$355&amp;"/"&amp;Y357</f>
        <v>rsm:CIIHSupplyChainTradeTransaction/ram:IncludedCIILSupplyChainTradeLineItem/ram:AssociatedCIILDocumentLineDocument</v>
      </c>
      <c r="AA357" s="4" t="s">
        <v>4</v>
      </c>
      <c r="AB357" s="2" t="s">
        <v>27</v>
      </c>
      <c r="AC357" s="2" t="s">
        <v>27</v>
      </c>
      <c r="AD357" s="2" t="s">
        <v>1180</v>
      </c>
      <c r="AE357" s="2" t="s">
        <v>27</v>
      </c>
      <c r="AF357" s="2" t="s">
        <v>8</v>
      </c>
      <c r="AG357" s="2" t="s">
        <v>27</v>
      </c>
    </row>
    <row r="358" spans="1:33" ht="14.25" customHeight="1">
      <c r="A358" s="2">
        <v>349</v>
      </c>
      <c r="B358" s="2" t="s">
        <v>78</v>
      </c>
      <c r="C358" s="2" t="s">
        <v>2091</v>
      </c>
      <c r="D358" s="2" t="s">
        <v>948</v>
      </c>
      <c r="E358" s="2" t="s">
        <v>23</v>
      </c>
      <c r="F358" s="4" t="s">
        <v>3</v>
      </c>
      <c r="G358" s="2">
        <f t="shared" si="22"/>
        <v>5</v>
      </c>
      <c r="H358" s="2" t="s">
        <v>334</v>
      </c>
      <c r="I358" s="2" t="s">
        <v>949</v>
      </c>
      <c r="J358" s="21" t="str">
        <f>IF(ISERROR(MATCH(H358,core_japan!M:M,0)),"",INDEX(core_japan!S:S,MATCH(H358,core_japan!M:M,0),1))</f>
        <v/>
      </c>
      <c r="K358" s="2" t="str">
        <f>IF(LEN(J358)&gt;1,INDEX('JP PINT 1.0'!G:G,MATCH(J358,'JP PINT 1.0'!C:C,0),1),"")</f>
        <v/>
      </c>
      <c r="P358" t="s">
        <v>333</v>
      </c>
      <c r="X358" s="2" t="str">
        <f t="shared" si="23"/>
        <v>CIIL_ Document Line_ Document. Details</v>
      </c>
      <c r="Y358" s="3" t="str">
        <f t="shared" si="21"/>
        <v>ram:CIILDocumentLineDocumentType</v>
      </c>
      <c r="AA358" s="4" t="s">
        <v>4</v>
      </c>
      <c r="AB358" s="2" t="s">
        <v>27</v>
      </c>
      <c r="AC358" s="2" t="s">
        <v>27</v>
      </c>
      <c r="AD358" s="2" t="s">
        <v>1353</v>
      </c>
      <c r="AE358" s="2" t="s">
        <v>27</v>
      </c>
      <c r="AF358" s="2" t="s">
        <v>8</v>
      </c>
      <c r="AG358" s="2" t="s">
        <v>27</v>
      </c>
    </row>
    <row r="359" spans="1:33" ht="14.25" customHeight="1">
      <c r="A359" s="2">
        <v>350</v>
      </c>
      <c r="B359" s="2" t="s">
        <v>78</v>
      </c>
      <c r="C359" s="2" t="s">
        <v>2091</v>
      </c>
      <c r="D359" s="2" t="s">
        <v>335</v>
      </c>
      <c r="E359" s="2" t="s">
        <v>12</v>
      </c>
      <c r="F359" s="4" t="s">
        <v>22</v>
      </c>
      <c r="G359" s="2">
        <f t="shared" si="22"/>
        <v>6</v>
      </c>
      <c r="H359" s="2" t="s">
        <v>950</v>
      </c>
      <c r="I359" s="2" t="s">
        <v>951</v>
      </c>
      <c r="J359" s="21">
        <f>IF(ISERROR(MATCH(H359,core_japan!M:M,0)),"",INDEX(core_japan!S:S,MATCH(H359,core_japan!M:M,0),1))</f>
        <v>0</v>
      </c>
      <c r="K359" s="2" t="str">
        <f>IF(LEN(J359)&gt;1,INDEX('JP PINT 1.0'!G:G,MATCH(J359,'JP PINT 1.0'!C:C,0),1),"")</f>
        <v/>
      </c>
      <c r="Q359" t="s">
        <v>336</v>
      </c>
      <c r="X359" s="2" t="str">
        <f t="shared" si="23"/>
        <v>CIIL_ Document Line_ Document. Line. Identifier</v>
      </c>
      <c r="Y359" s="3" t="str">
        <f t="shared" si="21"/>
        <v>ram:LineID</v>
      </c>
      <c r="Z359" s="3" t="str">
        <f>Z357&amp;"/"&amp;Y359</f>
        <v>rsm:CIIHSupplyChainTradeTransaction/ram:IncludedCIILSupplyChainTradeLineItem/ram:AssociatedCIILDocumentLineDocument/ram:LineID</v>
      </c>
      <c r="AA359" s="4" t="s">
        <v>4</v>
      </c>
      <c r="AB359" s="2" t="s">
        <v>27</v>
      </c>
      <c r="AC359" s="2" t="s">
        <v>27</v>
      </c>
      <c r="AD359" s="2" t="s">
        <v>1354</v>
      </c>
      <c r="AE359" s="2" t="s">
        <v>15</v>
      </c>
      <c r="AF359" s="2" t="s">
        <v>15</v>
      </c>
      <c r="AG359" s="2" t="s">
        <v>27</v>
      </c>
    </row>
    <row r="360" spans="1:33" ht="14.25" customHeight="1">
      <c r="A360" s="2">
        <v>351</v>
      </c>
      <c r="B360" s="2" t="s">
        <v>78</v>
      </c>
      <c r="C360" s="2" t="s">
        <v>2091</v>
      </c>
      <c r="D360" s="2" t="s">
        <v>337</v>
      </c>
      <c r="E360" s="2" t="s">
        <v>12</v>
      </c>
      <c r="F360" s="4" t="s">
        <v>22</v>
      </c>
      <c r="G360" s="2">
        <f t="shared" si="22"/>
        <v>6</v>
      </c>
      <c r="H360" s="2" t="s">
        <v>952</v>
      </c>
      <c r="I360" s="2" t="s">
        <v>953</v>
      </c>
      <c r="J360" s="21">
        <f>IF(ISERROR(MATCH(H360,core_japan!M:M,0)),"",INDEX(core_japan!S:S,MATCH(H360,core_japan!M:M,0),1))</f>
        <v>0</v>
      </c>
      <c r="K360" s="2" t="str">
        <f>IF(LEN(J360)&gt;1,INDEX('JP PINT 1.0'!G:G,MATCH(J360,'JP PINT 1.0'!C:C,0),1),"")</f>
        <v/>
      </c>
      <c r="Q360" t="s">
        <v>1355</v>
      </c>
      <c r="X360" s="2" t="str">
        <f t="shared" si="23"/>
        <v>CIIL_ Document Line_ Document. Category. Code</v>
      </c>
      <c r="Y360" s="3" t="str">
        <f t="shared" si="21"/>
        <v>ram:CategoryCode</v>
      </c>
      <c r="Z360" s="3" t="str">
        <f>Z357&amp;"/"&amp;Y360</f>
        <v>rsm:CIIHSupplyChainTradeTransaction/ram:IncludedCIILSupplyChainTradeLineItem/ram:AssociatedCIILDocumentLineDocument/ram:CategoryCode</v>
      </c>
      <c r="AA360" s="4" t="s">
        <v>4</v>
      </c>
      <c r="AB360" s="2" t="s">
        <v>34</v>
      </c>
      <c r="AC360" s="2" t="s">
        <v>35</v>
      </c>
      <c r="AD360" s="2" t="s">
        <v>125</v>
      </c>
      <c r="AE360" s="2" t="s">
        <v>56</v>
      </c>
      <c r="AF360" s="2" t="s">
        <v>230</v>
      </c>
      <c r="AG360" s="2" t="s">
        <v>27</v>
      </c>
    </row>
    <row r="361" spans="1:33" ht="14.25" customHeight="1">
      <c r="A361" s="2">
        <v>352</v>
      </c>
      <c r="B361" s="2" t="s">
        <v>78</v>
      </c>
      <c r="C361" s="2" t="s">
        <v>2091</v>
      </c>
      <c r="D361" s="2" t="s">
        <v>338</v>
      </c>
      <c r="E361" s="2" t="s">
        <v>20</v>
      </c>
      <c r="F361" s="4" t="s">
        <v>71</v>
      </c>
      <c r="G361" s="2">
        <f t="shared" si="22"/>
        <v>6</v>
      </c>
      <c r="H361" s="2" t="s">
        <v>1357</v>
      </c>
      <c r="I361" s="2" t="s">
        <v>1358</v>
      </c>
      <c r="J361" s="21" t="str">
        <f>IF(ISERROR(MATCH(H361,core_japan!M:M,0)),"",INDEX(core_japan!S:S,MATCH(H361,core_japan!M:M,0),1))</f>
        <v/>
      </c>
      <c r="K361" s="2" t="str">
        <f>IF(LEN(J361)&gt;1,INDEX('JP PINT 1.0'!G:G,MATCH(J361,'JP PINT 1.0'!C:C,0),1),"")</f>
        <v/>
      </c>
      <c r="Q361" t="s">
        <v>1356</v>
      </c>
      <c r="X361" s="2" t="str">
        <f t="shared" si="23"/>
        <v>CIIL_ Document Line_ Document. Included. CI_ Note</v>
      </c>
      <c r="Y361" s="3" t="str">
        <f t="shared" si="21"/>
        <v>ram:IncludedCINote</v>
      </c>
      <c r="Z361" s="3" t="str">
        <f>Z357&amp;"/"&amp;Y361</f>
        <v>rsm:CIIHSupplyChainTradeTransaction/ram:IncludedCIILSupplyChainTradeLineItem/ram:AssociatedCIILDocumentLineDocument/ram:IncludedCINote</v>
      </c>
      <c r="AA361" s="4" t="s">
        <v>4</v>
      </c>
      <c r="AB361" s="2" t="s">
        <v>27</v>
      </c>
      <c r="AC361" s="2" t="s">
        <v>27</v>
      </c>
      <c r="AD361" s="2" t="s">
        <v>27</v>
      </c>
      <c r="AE361" s="2" t="s">
        <v>27</v>
      </c>
      <c r="AF361" s="2" t="s">
        <v>230</v>
      </c>
      <c r="AG361" s="2" t="s">
        <v>27</v>
      </c>
    </row>
    <row r="362" spans="1:33" ht="14.25" customHeight="1">
      <c r="A362" s="2">
        <v>353</v>
      </c>
      <c r="B362" s="2" t="s">
        <v>78</v>
      </c>
      <c r="C362" s="2" t="s">
        <v>2091</v>
      </c>
      <c r="D362" s="2" t="s">
        <v>72</v>
      </c>
      <c r="E362" s="2" t="s">
        <v>23</v>
      </c>
      <c r="F362" s="4" t="s">
        <v>74</v>
      </c>
      <c r="G362" s="2">
        <f t="shared" si="22"/>
        <v>7</v>
      </c>
      <c r="H362" s="2" t="s">
        <v>339</v>
      </c>
      <c r="I362" s="2" t="s">
        <v>1359</v>
      </c>
      <c r="J362" s="21" t="str">
        <f>IF(ISERROR(MATCH(H362,core_japan!M:M,0)),"",INDEX(core_japan!S:S,MATCH(H362,core_japan!M:M,0),1))</f>
        <v/>
      </c>
      <c r="K362" s="2" t="str">
        <f>IF(LEN(J362)&gt;1,INDEX('JP PINT 1.0'!G:G,MATCH(J362,'JP PINT 1.0'!C:C,0),1),"")</f>
        <v/>
      </c>
      <c r="R362" t="s">
        <v>73</v>
      </c>
      <c r="X362" s="2" t="str">
        <f t="shared" si="23"/>
        <v>CI_ Note. Details</v>
      </c>
      <c r="Y362" s="3" t="str">
        <f t="shared" si="21"/>
        <v>ram:CINoteType</v>
      </c>
      <c r="AA362" s="4" t="s">
        <v>4</v>
      </c>
      <c r="AB362" s="2" t="s">
        <v>27</v>
      </c>
      <c r="AC362" s="2" t="s">
        <v>27</v>
      </c>
      <c r="AD362" s="2" t="s">
        <v>27</v>
      </c>
      <c r="AE362" s="2" t="s">
        <v>27</v>
      </c>
      <c r="AF362" s="2" t="s">
        <v>230</v>
      </c>
      <c r="AG362" s="2" t="s">
        <v>27</v>
      </c>
    </row>
    <row r="363" spans="1:33" ht="14.25" customHeight="1">
      <c r="A363" s="2">
        <v>354</v>
      </c>
      <c r="B363" s="2" t="s">
        <v>78</v>
      </c>
      <c r="C363" s="2" t="s">
        <v>2091</v>
      </c>
      <c r="D363" s="2" t="s">
        <v>75</v>
      </c>
      <c r="E363" s="2" t="s">
        <v>12</v>
      </c>
      <c r="F363" s="4" t="s">
        <v>17</v>
      </c>
      <c r="G363" s="2">
        <f t="shared" si="22"/>
        <v>8</v>
      </c>
      <c r="H363" s="2" t="s">
        <v>1360</v>
      </c>
      <c r="I363" s="2" t="s">
        <v>1361</v>
      </c>
      <c r="J363" s="21" t="str">
        <f>IF(ISERROR(MATCH(H363,core_japan!M:M,0)),"",INDEX(core_japan!S:S,MATCH(H363,core_japan!M:M,0),1))</f>
        <v/>
      </c>
      <c r="K363" s="2" t="str">
        <f>IF(LEN(J363)&gt;1,INDEX('JP PINT 1.0'!G:G,MATCH(J363,'JP PINT 1.0'!C:C,0),1),"")</f>
        <v/>
      </c>
      <c r="S363" t="s">
        <v>340</v>
      </c>
      <c r="X363" s="2" t="str">
        <f t="shared" si="23"/>
        <v>CI_ Note. Subject. Text</v>
      </c>
      <c r="Y363" s="3" t="str">
        <f t="shared" si="21"/>
        <v>ram:Subject</v>
      </c>
      <c r="Z363" s="3" t="str">
        <f>Z$361&amp;"/"&amp;Y363</f>
        <v>rsm:CIIHSupplyChainTradeTransaction/ram:IncludedCIILSupplyChainTradeLineItem/ram:AssociatedCIILDocumentLineDocument/ram:IncludedCINote/ram:Subject</v>
      </c>
      <c r="AA363" s="4" t="s">
        <v>4</v>
      </c>
      <c r="AB363" s="2" t="s">
        <v>41</v>
      </c>
      <c r="AC363" s="2" t="s">
        <v>42</v>
      </c>
      <c r="AD363" s="2" t="s">
        <v>56</v>
      </c>
      <c r="AE363" s="2" t="s">
        <v>27</v>
      </c>
      <c r="AF363" s="2" t="s">
        <v>230</v>
      </c>
      <c r="AG363" s="2" t="s">
        <v>27</v>
      </c>
    </row>
    <row r="364" spans="1:33" ht="14.25" customHeight="1">
      <c r="A364" s="2">
        <v>355</v>
      </c>
      <c r="B364" s="2" t="s">
        <v>78</v>
      </c>
      <c r="C364" s="2" t="s">
        <v>2091</v>
      </c>
      <c r="D364" s="2" t="s">
        <v>76</v>
      </c>
      <c r="E364" s="2" t="s">
        <v>12</v>
      </c>
      <c r="F364" s="4" t="s">
        <v>17</v>
      </c>
      <c r="G364" s="2">
        <f t="shared" si="22"/>
        <v>8</v>
      </c>
      <c r="H364" s="2" t="s">
        <v>1362</v>
      </c>
      <c r="I364" s="2" t="s">
        <v>1363</v>
      </c>
      <c r="J364" s="21" t="str">
        <f>IF(ISERROR(MATCH(H364,core_japan!M:M,0)),"",INDEX(core_japan!S:S,MATCH(H364,core_japan!M:M,0),1))</f>
        <v/>
      </c>
      <c r="K364" s="2" t="str">
        <f>IF(LEN(J364)&gt;1,INDEX('JP PINT 1.0'!G:G,MATCH(J364,'JP PINT 1.0'!C:C,0),1),"")</f>
        <v/>
      </c>
      <c r="S364" t="s">
        <v>341</v>
      </c>
      <c r="X364" s="2" t="str">
        <f t="shared" si="23"/>
        <v>CI_ Note. Content. Text</v>
      </c>
      <c r="Y364" s="3" t="str">
        <f t="shared" si="21"/>
        <v>ram:Content</v>
      </c>
      <c r="Z364" s="3" t="str">
        <f>Z$361&amp;"/"&amp;Y364</f>
        <v>rsm:CIIHSupplyChainTradeTransaction/ram:IncludedCIILSupplyChainTradeLineItem/ram:AssociatedCIILDocumentLineDocument/ram:IncludedCINote/ram:Content</v>
      </c>
      <c r="AA364" s="4" t="s">
        <v>4</v>
      </c>
      <c r="AB364" s="2" t="s">
        <v>41</v>
      </c>
      <c r="AC364" s="2" t="s">
        <v>42</v>
      </c>
      <c r="AD364" s="2" t="s">
        <v>56</v>
      </c>
      <c r="AE364" s="2" t="s">
        <v>27</v>
      </c>
      <c r="AF364" s="2" t="s">
        <v>230</v>
      </c>
      <c r="AG364" s="2" t="s">
        <v>27</v>
      </c>
    </row>
    <row r="365" spans="1:33" ht="14.25" customHeight="1">
      <c r="A365" s="2">
        <v>356</v>
      </c>
      <c r="B365" s="2" t="s">
        <v>78</v>
      </c>
      <c r="C365" s="2" t="s">
        <v>2091</v>
      </c>
      <c r="D365" s="2" t="s">
        <v>77</v>
      </c>
      <c r="E365" s="2" t="s">
        <v>12</v>
      </c>
      <c r="F365" s="4" t="s">
        <v>17</v>
      </c>
      <c r="G365" s="2">
        <f t="shared" si="22"/>
        <v>8</v>
      </c>
      <c r="H365" s="2" t="s">
        <v>1364</v>
      </c>
      <c r="I365" s="2" t="s">
        <v>1365</v>
      </c>
      <c r="J365" s="21" t="str">
        <f>IF(ISERROR(MATCH(H365,core_japan!M:M,0)),"",INDEX(core_japan!S:S,MATCH(H365,core_japan!M:M,0),1))</f>
        <v/>
      </c>
      <c r="K365" s="2" t="str">
        <f>IF(LEN(J365)&gt;1,INDEX('JP PINT 1.0'!G:G,MATCH(J365,'JP PINT 1.0'!C:C,0),1),"")</f>
        <v/>
      </c>
      <c r="S365" t="s">
        <v>342</v>
      </c>
      <c r="X365" s="2" t="str">
        <f t="shared" si="23"/>
        <v>CI_ Note. Identification. Identifier</v>
      </c>
      <c r="Y365" s="3" t="str">
        <f t="shared" si="21"/>
        <v>ram:ID</v>
      </c>
      <c r="Z365" s="3" t="str">
        <f>Z$361&amp;"/"&amp;Y365</f>
        <v>rsm:CIIHSupplyChainTradeTransaction/ram:IncludedCIILSupplyChainTradeLineItem/ram:AssociatedCIILDocumentLineDocument/ram:IncludedCINote/ram:ID</v>
      </c>
      <c r="AA365" s="4" t="s">
        <v>4</v>
      </c>
      <c r="AB365" s="2" t="s">
        <v>27</v>
      </c>
      <c r="AC365" s="2" t="s">
        <v>27</v>
      </c>
      <c r="AD365" s="2" t="s">
        <v>56</v>
      </c>
      <c r="AE365" s="2" t="s">
        <v>27</v>
      </c>
      <c r="AF365" s="2" t="s">
        <v>230</v>
      </c>
      <c r="AG365" s="2" t="s">
        <v>27</v>
      </c>
    </row>
    <row r="366" spans="1:33" ht="14.25" customHeight="1">
      <c r="A366" s="2">
        <v>357</v>
      </c>
      <c r="B366" s="2" t="s">
        <v>78</v>
      </c>
      <c r="C366" s="2" t="s">
        <v>2091</v>
      </c>
      <c r="D366" s="2" t="s">
        <v>343</v>
      </c>
      <c r="E366" s="2" t="s">
        <v>20</v>
      </c>
      <c r="F366" s="4" t="s">
        <v>17</v>
      </c>
      <c r="G366" s="2">
        <f t="shared" si="22"/>
        <v>6</v>
      </c>
      <c r="H366" s="2" t="s">
        <v>1367</v>
      </c>
      <c r="I366" s="2" t="s">
        <v>1368</v>
      </c>
      <c r="J366" s="21" t="str">
        <f>IF(ISERROR(MATCH(H366,core_japan!M:M,0)),"",INDEX(core_japan!S:S,MATCH(H366,core_japan!M:M,0),1))</f>
        <v/>
      </c>
      <c r="K366" s="2" t="str">
        <f>IF(LEN(J366)&gt;1,INDEX('JP PINT 1.0'!G:G,MATCH(J366,'JP PINT 1.0'!C:C,0),1),"")</f>
        <v/>
      </c>
      <c r="Q366" t="s">
        <v>1366</v>
      </c>
      <c r="X366" s="2" t="str">
        <f t="shared" si="23"/>
        <v>CIIL_ Document Line_ Document. Reference. CI_ Referenced_ Document</v>
      </c>
      <c r="Y366" s="3" t="str">
        <f t="shared" si="21"/>
        <v>ram:ReferenceCIReferencedDocument</v>
      </c>
      <c r="Z366" s="3" t="str">
        <f>Z357&amp;"/"&amp;Y366</f>
        <v>rsm:CIIHSupplyChainTradeTransaction/ram:IncludedCIILSupplyChainTradeLineItem/ram:AssociatedCIILDocumentLineDocument/ram:ReferenceCIReferencedDocument</v>
      </c>
      <c r="AB366" s="2" t="s">
        <v>27</v>
      </c>
      <c r="AC366" s="2" t="s">
        <v>27</v>
      </c>
      <c r="AD366" s="2" t="s">
        <v>27</v>
      </c>
      <c r="AE366" s="2" t="s">
        <v>27</v>
      </c>
      <c r="AF366" s="2" t="s">
        <v>230</v>
      </c>
      <c r="AG366" s="2" t="s">
        <v>27</v>
      </c>
    </row>
    <row r="367" spans="1:33" ht="14.25" customHeight="1">
      <c r="A367" s="2">
        <v>358</v>
      </c>
      <c r="B367" s="2" t="s">
        <v>78</v>
      </c>
      <c r="C367" s="2" t="s">
        <v>2091</v>
      </c>
      <c r="D367" s="2" t="s">
        <v>416</v>
      </c>
      <c r="E367" s="2" t="s">
        <v>23</v>
      </c>
      <c r="F367" s="4" t="s">
        <v>74</v>
      </c>
      <c r="G367" s="2">
        <f t="shared" si="22"/>
        <v>7</v>
      </c>
      <c r="H367" s="2" t="s">
        <v>1369</v>
      </c>
      <c r="I367" s="2" t="s">
        <v>1370</v>
      </c>
      <c r="J367" s="21" t="str">
        <f>IF(ISERROR(MATCH(H367,core_japan!M:M,0)),"",INDEX(core_japan!S:S,MATCH(H367,core_japan!M:M,0),1))</f>
        <v/>
      </c>
      <c r="K367" s="2" t="str">
        <f>IF(LEN(J367)&gt;1,INDEX('JP PINT 1.0'!G:G,MATCH(J367,'JP PINT 1.0'!C:C,0),1),"")</f>
        <v/>
      </c>
      <c r="R367" t="s">
        <v>79</v>
      </c>
      <c r="X367" s="2" t="str">
        <f t="shared" si="23"/>
        <v>CI_ Referenced_ Document. Details</v>
      </c>
      <c r="Y367" s="3" t="str">
        <f t="shared" si="21"/>
        <v>ram:CIReferencedDocumentType</v>
      </c>
      <c r="AB367" s="2" t="s">
        <v>27</v>
      </c>
      <c r="AC367" s="2" t="s">
        <v>27</v>
      </c>
      <c r="AD367" s="2" t="s">
        <v>27</v>
      </c>
      <c r="AE367" s="2" t="s">
        <v>27</v>
      </c>
      <c r="AF367" s="2" t="s">
        <v>230</v>
      </c>
      <c r="AG367" s="2" t="s">
        <v>27</v>
      </c>
    </row>
    <row r="368" spans="1:33" ht="14.25" customHeight="1">
      <c r="A368" s="2">
        <v>359</v>
      </c>
      <c r="B368" s="2" t="s">
        <v>78</v>
      </c>
      <c r="C368" s="2" t="s">
        <v>2091</v>
      </c>
      <c r="D368" s="2" t="s">
        <v>80</v>
      </c>
      <c r="E368" s="2" t="s">
        <v>12</v>
      </c>
      <c r="F368" s="4" t="s">
        <v>22</v>
      </c>
      <c r="G368" s="2">
        <f t="shared" si="22"/>
        <v>8</v>
      </c>
      <c r="H368" s="2" t="s">
        <v>1371</v>
      </c>
      <c r="I368" s="2" t="s">
        <v>1372</v>
      </c>
      <c r="J368" s="21">
        <f>IF(ISERROR(MATCH(H368,core_japan!M:M,0)),"",INDEX(core_japan!S:S,MATCH(H368,core_japan!M:M,0),1))</f>
        <v>0</v>
      </c>
      <c r="K368" s="2" t="str">
        <f>IF(LEN(J368)&gt;1,INDEX('JP PINT 1.0'!G:G,MATCH(J368,'JP PINT 1.0'!C:C,0),1),"")</f>
        <v/>
      </c>
      <c r="S368" t="s">
        <v>81</v>
      </c>
      <c r="X368" s="2" t="str">
        <f t="shared" si="23"/>
        <v>CI_ Referenced_ Document. Issuer Assigned_ Identification. Identifier</v>
      </c>
      <c r="Y368" s="3" t="str">
        <f t="shared" si="21"/>
        <v>ram:IssuerAssignedID</v>
      </c>
      <c r="Z368" s="3" t="str">
        <f>Z$366&amp;"/"&amp;Y368</f>
        <v>rsm:CIIHSupplyChainTradeTransaction/ram:IncludedCIILSupplyChainTradeLineItem/ram:AssociatedCIILDocumentLineDocument/ram:ReferenceCIReferencedDocument/ram:IssuerAssignedID</v>
      </c>
      <c r="AA368" s="4" t="s">
        <v>4</v>
      </c>
      <c r="AB368" s="2" t="s">
        <v>27</v>
      </c>
      <c r="AC368" s="2" t="s">
        <v>27</v>
      </c>
      <c r="AD368" s="2" t="s">
        <v>53</v>
      </c>
      <c r="AE368" s="2" t="s">
        <v>27</v>
      </c>
      <c r="AF368" s="2" t="s">
        <v>230</v>
      </c>
      <c r="AG368" s="2" t="s">
        <v>27</v>
      </c>
    </row>
    <row r="369" spans="1:33" ht="14.25" customHeight="1">
      <c r="A369" s="2">
        <v>360</v>
      </c>
      <c r="B369" s="2" t="s">
        <v>78</v>
      </c>
      <c r="C369" s="2" t="s">
        <v>2091</v>
      </c>
      <c r="D369" s="2" t="s">
        <v>82</v>
      </c>
      <c r="E369" s="2" t="s">
        <v>12</v>
      </c>
      <c r="F369" s="4" t="s">
        <v>17</v>
      </c>
      <c r="G369" s="2">
        <f t="shared" si="22"/>
        <v>8</v>
      </c>
      <c r="H369" s="2" t="s">
        <v>1373</v>
      </c>
      <c r="I369" s="2" t="s">
        <v>1374</v>
      </c>
      <c r="J369" s="21">
        <f>IF(ISERROR(MATCH(H369,core_japan!M:M,0)),"",INDEX(core_japan!S:S,MATCH(H369,core_japan!M:M,0),1))</f>
        <v>0</v>
      </c>
      <c r="K369" s="2" t="str">
        <f>IF(LEN(J369)&gt;1,INDEX('JP PINT 1.0'!G:G,MATCH(J369,'JP PINT 1.0'!C:C,0),1),"")</f>
        <v/>
      </c>
      <c r="S369" t="s">
        <v>83</v>
      </c>
      <c r="X369" s="2" t="str">
        <f t="shared" si="23"/>
        <v>CI_ Referenced_ Document. Issue. Date Time</v>
      </c>
      <c r="Y369" s="3" t="str">
        <f t="shared" si="21"/>
        <v>ram:IssueDateTime</v>
      </c>
      <c r="Z369" s="3" t="str">
        <f>Z$366&amp;"/"&amp;Y369</f>
        <v>rsm:CIIHSupplyChainTradeTransaction/ram:IncludedCIILSupplyChainTradeLineItem/ram:AssociatedCIILDocumentLineDocument/ram:ReferenceCIReferencedDocument/ram:IssueDateTime</v>
      </c>
      <c r="AA369" s="4" t="s">
        <v>4</v>
      </c>
      <c r="AB369" s="2" t="s">
        <v>84</v>
      </c>
      <c r="AC369" s="2" t="s">
        <v>65</v>
      </c>
      <c r="AD369" s="2" t="s">
        <v>56</v>
      </c>
      <c r="AE369" s="2" t="s">
        <v>27</v>
      </c>
      <c r="AF369" s="2" t="s">
        <v>230</v>
      </c>
      <c r="AG369" s="2" t="s">
        <v>27</v>
      </c>
    </row>
    <row r="370" spans="1:33" ht="14.25" customHeight="1">
      <c r="A370" s="2">
        <v>361</v>
      </c>
      <c r="B370" s="2" t="s">
        <v>78</v>
      </c>
      <c r="C370" s="2" t="s">
        <v>2091</v>
      </c>
      <c r="D370" s="2" t="s">
        <v>85</v>
      </c>
      <c r="E370" s="2" t="s">
        <v>12</v>
      </c>
      <c r="F370" s="4" t="s">
        <v>17</v>
      </c>
      <c r="G370" s="2">
        <f t="shared" si="22"/>
        <v>8</v>
      </c>
      <c r="H370" s="2" t="s">
        <v>1375</v>
      </c>
      <c r="I370" s="2" t="s">
        <v>1376</v>
      </c>
      <c r="J370" s="21">
        <f>IF(ISERROR(MATCH(H370,core_japan!M:M,0)),"",INDEX(core_japan!S:S,MATCH(H370,core_japan!M:M,0),1))</f>
        <v>0</v>
      </c>
      <c r="K370" s="2" t="str">
        <f>IF(LEN(J370)&gt;1,INDEX('JP PINT 1.0'!G:G,MATCH(J370,'JP PINT 1.0'!C:C,0),1),"")</f>
        <v/>
      </c>
      <c r="S370" t="s">
        <v>86</v>
      </c>
      <c r="X370" s="2" t="str">
        <f t="shared" si="23"/>
        <v>CI_ Referenced_ Document. Revision_ Identification. Identifier</v>
      </c>
      <c r="Y370" s="3" t="str">
        <f t="shared" si="21"/>
        <v>ram:RevisionID</v>
      </c>
      <c r="Z370" s="3" t="str">
        <f>Z$366&amp;"/"&amp;Y370</f>
        <v>rsm:CIIHSupplyChainTradeTransaction/ram:IncludedCIILSupplyChainTradeLineItem/ram:AssociatedCIILDocumentLineDocument/ram:ReferenceCIReferencedDocument/ram:RevisionID</v>
      </c>
      <c r="AA370" s="4" t="s">
        <v>4</v>
      </c>
      <c r="AD370" s="2" t="s">
        <v>56</v>
      </c>
      <c r="AE370" s="2" t="s">
        <v>27</v>
      </c>
      <c r="AF370" s="2" t="s">
        <v>27</v>
      </c>
      <c r="AG370" s="2" t="s">
        <v>230</v>
      </c>
    </row>
    <row r="371" spans="1:33" ht="14.25" customHeight="1">
      <c r="A371" s="2">
        <v>362</v>
      </c>
      <c r="B371" s="2" t="s">
        <v>78</v>
      </c>
      <c r="C371" s="2" t="s">
        <v>2091</v>
      </c>
      <c r="D371" s="2" t="s">
        <v>89</v>
      </c>
      <c r="E371" s="2" t="s">
        <v>12</v>
      </c>
      <c r="F371" s="4" t="s">
        <v>22</v>
      </c>
      <c r="G371" s="2">
        <f t="shared" si="22"/>
        <v>8</v>
      </c>
      <c r="H371" s="2" t="s">
        <v>1377</v>
      </c>
      <c r="I371" s="2" t="s">
        <v>1378</v>
      </c>
      <c r="J371" s="21">
        <f>IF(ISERROR(MATCH(H371,core_japan!M:M,0)),"",INDEX(core_japan!S:S,MATCH(H371,core_japan!M:M,0),1))</f>
        <v>0</v>
      </c>
      <c r="K371" s="2" t="str">
        <f>IF(LEN(J371)&gt;1,INDEX('JP PINT 1.0'!G:G,MATCH(J371,'JP PINT 1.0'!C:C,0),1),"")</f>
        <v/>
      </c>
      <c r="S371" t="s">
        <v>90</v>
      </c>
      <c r="X371" s="2" t="str">
        <f t="shared" si="23"/>
        <v>CI_ Referenced_ Document. Type. Code</v>
      </c>
      <c r="Y371" s="3" t="str">
        <f t="shared" si="21"/>
        <v>ram:TypeCode</v>
      </c>
      <c r="Z371" s="3" t="str">
        <f>Z$366&amp;"/"&amp;Y371</f>
        <v>rsm:CIIHSupplyChainTradeTransaction/ram:IncludedCIILSupplyChainTradeLineItem/ram:AssociatedCIILDocumentLineDocument/ram:ReferenceCIReferencedDocument/ram:TypeCode</v>
      </c>
      <c r="AA371" s="4" t="s">
        <v>4</v>
      </c>
      <c r="AB371" s="2" t="s">
        <v>91</v>
      </c>
      <c r="AC371" s="2" t="s">
        <v>59</v>
      </c>
      <c r="AD371" s="2" t="s">
        <v>60</v>
      </c>
      <c r="AE371" s="2" t="s">
        <v>27</v>
      </c>
      <c r="AF371" s="2" t="s">
        <v>230</v>
      </c>
      <c r="AG371" s="2" t="s">
        <v>27</v>
      </c>
    </row>
    <row r="372" spans="1:33" ht="14.25" customHeight="1">
      <c r="A372" s="2">
        <v>363</v>
      </c>
      <c r="B372" s="2" t="s">
        <v>78</v>
      </c>
      <c r="C372" s="2" t="s">
        <v>2091</v>
      </c>
      <c r="D372" s="2" t="s">
        <v>96</v>
      </c>
      <c r="E372" s="2" t="s">
        <v>12</v>
      </c>
      <c r="F372" s="4" t="s">
        <v>22</v>
      </c>
      <c r="G372" s="2">
        <f t="shared" si="22"/>
        <v>8</v>
      </c>
      <c r="H372" s="2" t="s">
        <v>1379</v>
      </c>
      <c r="I372" s="2" t="s">
        <v>1380</v>
      </c>
      <c r="J372" s="21">
        <f>IF(ISERROR(MATCH(H372,core_japan!M:M,0)),"",INDEX(core_japan!S:S,MATCH(H372,core_japan!M:M,0),1))</f>
        <v>0</v>
      </c>
      <c r="K372" s="2" t="str">
        <f>IF(LEN(J372)&gt;1,INDEX('JP PINT 1.0'!G:G,MATCH(J372,'JP PINT 1.0'!C:C,0),1),"")</f>
        <v/>
      </c>
      <c r="S372" t="s">
        <v>97</v>
      </c>
      <c r="X372" s="2" t="str">
        <f t="shared" si="23"/>
        <v>CI_ Referenced_ Document. Subtype. Code</v>
      </c>
      <c r="Y372" s="3" t="str">
        <f t="shared" si="21"/>
        <v>ram:SubtypeCode</v>
      </c>
      <c r="Z372" s="3" t="str">
        <f>Z$366&amp;"/"&amp;Y372</f>
        <v>rsm:CIIHSupplyChainTradeTransaction/ram:IncludedCIILSupplyChainTradeLineItem/ram:AssociatedCIILDocumentLineDocument/ram:ReferenceCIReferencedDocument/ram:SubtypeCode</v>
      </c>
      <c r="AA372" s="4" t="s">
        <v>4</v>
      </c>
      <c r="AB372" s="2" t="s">
        <v>34</v>
      </c>
      <c r="AC372" s="2" t="s">
        <v>35</v>
      </c>
      <c r="AD372" s="2" t="s">
        <v>60</v>
      </c>
      <c r="AE372" s="2" t="s">
        <v>27</v>
      </c>
      <c r="AF372" s="2" t="s">
        <v>230</v>
      </c>
      <c r="AG372" s="2" t="s">
        <v>27</v>
      </c>
    </row>
    <row r="373" spans="1:33" ht="14.25" customHeight="1">
      <c r="A373" s="2">
        <v>364</v>
      </c>
      <c r="B373" s="2" t="s">
        <v>78</v>
      </c>
      <c r="C373" s="2" t="s">
        <v>2091</v>
      </c>
      <c r="D373" s="2" t="s">
        <v>344</v>
      </c>
      <c r="E373" s="2" t="s">
        <v>20</v>
      </c>
      <c r="F373" s="4" t="s">
        <v>17</v>
      </c>
      <c r="G373" s="2">
        <f t="shared" si="22"/>
        <v>4</v>
      </c>
      <c r="H373" s="2" t="s">
        <v>954</v>
      </c>
      <c r="I373" s="2" t="s">
        <v>346</v>
      </c>
      <c r="J373" s="21" t="str">
        <f>IF(ISERROR(MATCH(H373,core_japan!M:M,0)),"",INDEX(core_japan!S:S,MATCH(H373,core_japan!M:M,0),1))</f>
        <v/>
      </c>
      <c r="K373" s="2" t="str">
        <f>IF(LEN(J373)&gt;1,INDEX('JP PINT 1.0'!G:G,MATCH(J373,'JP PINT 1.0'!C:C,0),1),"")</f>
        <v/>
      </c>
      <c r="O373" t="s">
        <v>345</v>
      </c>
      <c r="X373" s="3" t="str">
        <f t="shared" si="23"/>
        <v>CIIL_ Supply Chain_ Trade Line Item. Specified. CIIL_ Supply Chain_ Trade Agreement</v>
      </c>
      <c r="Y373" s="3" t="str">
        <f t="shared" si="21"/>
        <v>ram:SpecifiedCIILSupplyChainTradeAgreement</v>
      </c>
      <c r="Z373" s="3" t="str">
        <f>Z$355&amp;"/"&amp;Y373</f>
        <v>rsm:CIIHSupplyChainTradeTransaction/ram:IncludedCIILSupplyChainTradeLineItem/ram:SpecifiedCIILSupplyChainTradeAgreement</v>
      </c>
      <c r="AA373" s="4" t="s">
        <v>4</v>
      </c>
      <c r="AB373" s="2" t="s">
        <v>27</v>
      </c>
      <c r="AC373" s="2" t="s">
        <v>27</v>
      </c>
      <c r="AD373" s="2" t="s">
        <v>27</v>
      </c>
      <c r="AE373" s="2" t="s">
        <v>230</v>
      </c>
      <c r="AF373" s="2" t="s">
        <v>230</v>
      </c>
      <c r="AG373" s="2" t="s">
        <v>27</v>
      </c>
    </row>
    <row r="374" spans="1:33" ht="14.25" customHeight="1">
      <c r="A374" s="2">
        <v>365</v>
      </c>
      <c r="B374" s="2" t="s">
        <v>78</v>
      </c>
      <c r="C374" s="2" t="s">
        <v>2091</v>
      </c>
      <c r="D374" s="2" t="s">
        <v>955</v>
      </c>
      <c r="E374" s="2" t="s">
        <v>23</v>
      </c>
      <c r="F374" s="4" t="s">
        <v>3</v>
      </c>
      <c r="G374" s="2">
        <f t="shared" si="22"/>
        <v>5</v>
      </c>
      <c r="H374" s="2" t="s">
        <v>956</v>
      </c>
      <c r="I374" s="2" t="s">
        <v>348</v>
      </c>
      <c r="J374" s="21" t="str">
        <f>IF(ISERROR(MATCH(H374,core_japan!M:M,0)),"",INDEX(core_japan!S:S,MATCH(H374,core_japan!M:M,0),1))</f>
        <v/>
      </c>
      <c r="K374" s="2" t="str">
        <f>IF(LEN(J374)&gt;1,INDEX('JP PINT 1.0'!G:G,MATCH(J374,'JP PINT 1.0'!C:C,0),1),"")</f>
        <v/>
      </c>
      <c r="P374" t="s">
        <v>347</v>
      </c>
      <c r="X374" s="2" t="str">
        <f t="shared" si="23"/>
        <v>CIIL_ Supply Chain_ Trade Agreement. Details</v>
      </c>
      <c r="Y374" s="3" t="str">
        <f t="shared" si="21"/>
        <v>ram:CIILSupplyChainTradeAgreementType</v>
      </c>
      <c r="AA374" s="4" t="s">
        <v>4</v>
      </c>
      <c r="AB374" s="2" t="s">
        <v>27</v>
      </c>
      <c r="AC374" s="2" t="s">
        <v>27</v>
      </c>
      <c r="AD374" s="2" t="s">
        <v>27</v>
      </c>
      <c r="AE374" s="2" t="s">
        <v>230</v>
      </c>
      <c r="AF374" s="2" t="s">
        <v>230</v>
      </c>
      <c r="AG374" s="2" t="s">
        <v>27</v>
      </c>
    </row>
    <row r="375" spans="1:33" ht="14.25" customHeight="1">
      <c r="A375" s="2">
        <v>366</v>
      </c>
      <c r="B375" s="2" t="s">
        <v>78</v>
      </c>
      <c r="C375" s="2" t="s">
        <v>2091</v>
      </c>
      <c r="D375" s="2" t="s">
        <v>349</v>
      </c>
      <c r="E375" s="2" t="s">
        <v>20</v>
      </c>
      <c r="F375" s="4" t="s">
        <v>17</v>
      </c>
      <c r="G375" s="2">
        <f t="shared" si="22"/>
        <v>6</v>
      </c>
      <c r="H375" s="2" t="s">
        <v>957</v>
      </c>
      <c r="I375" s="2" t="s">
        <v>958</v>
      </c>
      <c r="J375" s="21" t="str">
        <f>IF(ISERROR(MATCH(H375,core_japan!M:M,0)),"",INDEX(core_japan!S:S,MATCH(H375,core_japan!M:M,0),1))</f>
        <v/>
      </c>
      <c r="K375" s="2" t="str">
        <f>IF(LEN(J375)&gt;1,INDEX('JP PINT 1.0'!G:G,MATCH(J375,'JP PINT 1.0'!C:C,0),1),"")</f>
        <v/>
      </c>
      <c r="Q375" t="s">
        <v>350</v>
      </c>
      <c r="X375" s="2" t="str">
        <f t="shared" si="23"/>
        <v>CIIL_ Supply Chain_ Trade Agreement. Seller Order_ Referenced. CI_ Referenced_ Document</v>
      </c>
      <c r="Y375" s="3" t="str">
        <f t="shared" si="21"/>
        <v>ram:SellerOrderReferencedCIReferencedDocument</v>
      </c>
      <c r="Z375" s="3" t="str">
        <f>Z$373&amp;"/"&amp;Y375</f>
        <v>rsm:CIIHSupplyChainTradeTransaction/ram:IncludedCIILSupplyChainTradeLineItem/ram:SpecifiedCIILSupplyChainTradeAgreement/ram:SellerOrderReferencedCIReferencedDocument</v>
      </c>
      <c r="AA375" s="4" t="s">
        <v>4</v>
      </c>
      <c r="AB375" s="2" t="s">
        <v>27</v>
      </c>
      <c r="AC375" s="2" t="s">
        <v>27</v>
      </c>
      <c r="AD375" s="2" t="s">
        <v>27</v>
      </c>
      <c r="AE375" s="2" t="s">
        <v>230</v>
      </c>
      <c r="AF375" s="2" t="s">
        <v>230</v>
      </c>
      <c r="AG375" s="2" t="s">
        <v>27</v>
      </c>
    </row>
    <row r="376" spans="1:33" ht="14.25" customHeight="1">
      <c r="A376" s="2">
        <v>367</v>
      </c>
      <c r="B376" s="2" t="s">
        <v>78</v>
      </c>
      <c r="C376" s="2" t="s">
        <v>2091</v>
      </c>
      <c r="D376" s="2" t="s">
        <v>416</v>
      </c>
      <c r="E376" s="2" t="s">
        <v>23</v>
      </c>
      <c r="F376" s="4" t="s">
        <v>3</v>
      </c>
      <c r="G376" s="2">
        <f t="shared" si="22"/>
        <v>7</v>
      </c>
      <c r="H376" s="2" t="s">
        <v>959</v>
      </c>
      <c r="I376" s="2" t="s">
        <v>1381</v>
      </c>
      <c r="J376" s="21" t="str">
        <f>IF(ISERROR(MATCH(H376,core_japan!M:M,0)),"",INDEX(core_japan!S:S,MATCH(H376,core_japan!M:M,0),1))</f>
        <v/>
      </c>
      <c r="K376" s="2" t="str">
        <f>IF(LEN(J376)&gt;1,INDEX('JP PINT 1.0'!G:G,MATCH(J376,'JP PINT 1.0'!C:C,0),1),"")</f>
        <v/>
      </c>
      <c r="R376" t="s">
        <v>79</v>
      </c>
      <c r="X376" s="2" t="str">
        <f t="shared" si="23"/>
        <v>CI_ Referenced_ Document. Details</v>
      </c>
      <c r="Y376" s="3" t="str">
        <f t="shared" si="21"/>
        <v>ram:CIReferencedDocumentType</v>
      </c>
      <c r="AA376" s="4" t="s">
        <v>4</v>
      </c>
      <c r="AB376" s="2" t="s">
        <v>27</v>
      </c>
      <c r="AC376" s="2" t="s">
        <v>27</v>
      </c>
      <c r="AD376" s="2" t="s">
        <v>27</v>
      </c>
      <c r="AE376" s="2" t="s">
        <v>230</v>
      </c>
      <c r="AF376" s="2" t="s">
        <v>960</v>
      </c>
      <c r="AG376" s="2" t="s">
        <v>27</v>
      </c>
    </row>
    <row r="377" spans="1:33" ht="14.25" customHeight="1">
      <c r="A377" s="2">
        <v>368</v>
      </c>
      <c r="B377" s="2" t="s">
        <v>78</v>
      </c>
      <c r="C377" s="2" t="s">
        <v>2091</v>
      </c>
      <c r="D377" s="2" t="s">
        <v>80</v>
      </c>
      <c r="E377" s="2" t="s">
        <v>12</v>
      </c>
      <c r="F377" s="4" t="s">
        <v>17</v>
      </c>
      <c r="G377" s="2">
        <f t="shared" si="22"/>
        <v>8</v>
      </c>
      <c r="H377" s="2" t="s">
        <v>961</v>
      </c>
      <c r="I377" s="2" t="s">
        <v>1382</v>
      </c>
      <c r="J377" s="21" t="str">
        <f>IF(ISERROR(MATCH(H377,core_japan!M:M,0)),"",INDEX(core_japan!S:S,MATCH(H377,core_japan!M:M,0),1))</f>
        <v/>
      </c>
      <c r="K377" s="2" t="str">
        <f>IF(LEN(J377)&gt;1,INDEX('JP PINT 1.0'!G:G,MATCH(J377,'JP PINT 1.0'!C:C,0),1),"")</f>
        <v/>
      </c>
      <c r="S377" t="s">
        <v>81</v>
      </c>
      <c r="X377" s="2" t="str">
        <f t="shared" si="23"/>
        <v>CI_ Referenced_ Document. Issuer Assigned_ Identification. Identifier</v>
      </c>
      <c r="Y377" s="3" t="str">
        <f t="shared" si="21"/>
        <v>ram:IssuerAssignedID</v>
      </c>
      <c r="Z377" s="3" t="str">
        <f>Z375&amp;"/"&amp;Y377</f>
        <v>rsm:CIIHSupplyChainTradeTransaction/ram:IncludedCIILSupplyChainTradeLineItem/ram:SpecifiedCIILSupplyChainTradeAgreement/ram:SellerOrderReferencedCIReferencedDocument/ram:IssuerAssignedID</v>
      </c>
      <c r="AA377" s="4" t="s">
        <v>4</v>
      </c>
      <c r="AB377" s="2" t="s">
        <v>27</v>
      </c>
      <c r="AC377" s="2" t="s">
        <v>27</v>
      </c>
      <c r="AD377" s="2" t="s">
        <v>56</v>
      </c>
      <c r="AE377" s="2" t="s">
        <v>56</v>
      </c>
      <c r="AF377" s="2" t="s">
        <v>960</v>
      </c>
      <c r="AG377" s="2" t="s">
        <v>542</v>
      </c>
    </row>
    <row r="378" spans="1:33" ht="14.25" customHeight="1">
      <c r="A378" s="2">
        <v>369</v>
      </c>
      <c r="B378" s="2" t="s">
        <v>78</v>
      </c>
      <c r="C378" s="2" t="s">
        <v>2091</v>
      </c>
      <c r="D378" s="2" t="s">
        <v>85</v>
      </c>
      <c r="E378" s="2" t="s">
        <v>12</v>
      </c>
      <c r="F378" s="4" t="s">
        <v>17</v>
      </c>
      <c r="G378" s="2">
        <f t="shared" si="22"/>
        <v>8</v>
      </c>
      <c r="H378" s="2" t="s">
        <v>1383</v>
      </c>
      <c r="I378" s="2" t="s">
        <v>1384</v>
      </c>
      <c r="J378" s="21" t="str">
        <f>IF(ISERROR(MATCH(H378,core_japan!M:M,0)),"",INDEX(core_japan!S:S,MATCH(H378,core_japan!M:M,0),1))</f>
        <v/>
      </c>
      <c r="K378" s="2" t="str">
        <f>IF(LEN(J378)&gt;1,INDEX('JP PINT 1.0'!G:G,MATCH(J378,'JP PINT 1.0'!C:C,0),1),"")</f>
        <v/>
      </c>
      <c r="S378" t="s">
        <v>86</v>
      </c>
      <c r="X378" s="2" t="str">
        <f t="shared" si="23"/>
        <v>CI_ Referenced_ Document. Revision_ Identification. Identifier</v>
      </c>
      <c r="Y378" s="3" t="str">
        <f t="shared" si="21"/>
        <v>ram:RevisionID</v>
      </c>
      <c r="Z378" s="3" t="str">
        <f>Z375&amp;"/"&amp;Y378</f>
        <v>rsm:CIIHSupplyChainTradeTransaction/ram:IncludedCIILSupplyChainTradeLineItem/ram:SpecifiedCIILSupplyChainTradeAgreement/ram:SellerOrderReferencedCIReferencedDocument/ram:RevisionID</v>
      </c>
      <c r="AA378" s="4" t="s">
        <v>4</v>
      </c>
      <c r="AD378" s="2" t="s">
        <v>56</v>
      </c>
      <c r="AE378" s="2" t="s">
        <v>56</v>
      </c>
      <c r="AF378" s="2" t="s">
        <v>27</v>
      </c>
      <c r="AG378" s="2" t="s">
        <v>27</v>
      </c>
    </row>
    <row r="379" spans="1:33" ht="14.25" customHeight="1">
      <c r="A379" s="2">
        <v>370</v>
      </c>
      <c r="B379" s="2" t="s">
        <v>78</v>
      </c>
      <c r="C379" s="2" t="s">
        <v>2091</v>
      </c>
      <c r="D379" s="2" t="s">
        <v>351</v>
      </c>
      <c r="E379" s="2" t="s">
        <v>20</v>
      </c>
      <c r="F379" s="4" t="s">
        <v>17</v>
      </c>
      <c r="G379" s="2">
        <f t="shared" si="22"/>
        <v>6</v>
      </c>
      <c r="H379" s="2" t="s">
        <v>962</v>
      </c>
      <c r="I379" s="2" t="s">
        <v>963</v>
      </c>
      <c r="J379" s="21" t="str">
        <f>IF(ISERROR(MATCH(H379,core_japan!M:M,0)),"",INDEX(core_japan!S:S,MATCH(H379,core_japan!M:M,0),1))</f>
        <v/>
      </c>
      <c r="K379" s="2" t="str">
        <f>IF(LEN(J379)&gt;1,INDEX('JP PINT 1.0'!G:G,MATCH(J379,'JP PINT 1.0'!C:C,0),1),"")</f>
        <v/>
      </c>
      <c r="Q379" t="s">
        <v>352</v>
      </c>
      <c r="X379" s="2" t="str">
        <f t="shared" si="23"/>
        <v>CIIL_ Supply Chain_ Trade Agreement. Buyer Order_ Referenced. CI_ Referenced_ Document</v>
      </c>
      <c r="Y379" s="3" t="str">
        <f t="shared" si="21"/>
        <v>ram:BuyerOrderReferencedCIReferencedDocument</v>
      </c>
      <c r="Z379" s="3" t="str">
        <f>Z$373&amp;"/"&amp;Y379</f>
        <v>rsm:CIIHSupplyChainTradeTransaction/ram:IncludedCIILSupplyChainTradeLineItem/ram:SpecifiedCIILSupplyChainTradeAgreement/ram:BuyerOrderReferencedCIReferencedDocument</v>
      </c>
      <c r="AA379" s="4" t="s">
        <v>4</v>
      </c>
      <c r="AB379" s="2" t="s">
        <v>27</v>
      </c>
      <c r="AC379" s="2" t="s">
        <v>27</v>
      </c>
      <c r="AD379" s="2" t="s">
        <v>27</v>
      </c>
      <c r="AE379" s="2" t="s">
        <v>230</v>
      </c>
      <c r="AF379" s="2" t="s">
        <v>230</v>
      </c>
      <c r="AG379" s="2" t="s">
        <v>27</v>
      </c>
    </row>
    <row r="380" spans="1:33" ht="14.25" customHeight="1">
      <c r="A380" s="2">
        <v>371</v>
      </c>
      <c r="B380" s="2" t="s">
        <v>78</v>
      </c>
      <c r="C380" s="2" t="s">
        <v>2091</v>
      </c>
      <c r="D380" s="2" t="s">
        <v>416</v>
      </c>
      <c r="E380" s="2" t="s">
        <v>23</v>
      </c>
      <c r="F380" s="4" t="s">
        <v>3</v>
      </c>
      <c r="G380" s="2">
        <f t="shared" si="22"/>
        <v>7</v>
      </c>
      <c r="H380" s="2" t="s">
        <v>1385</v>
      </c>
      <c r="I380" s="2" t="s">
        <v>1386</v>
      </c>
      <c r="J380" s="21" t="str">
        <f>IF(ISERROR(MATCH(H380,core_japan!M:M,0)),"",INDEX(core_japan!S:S,MATCH(H380,core_japan!M:M,0),1))</f>
        <v/>
      </c>
      <c r="K380" s="2" t="str">
        <f>IF(LEN(J380)&gt;1,INDEX('JP PINT 1.0'!G:G,MATCH(J380,'JP PINT 1.0'!C:C,0),1),"")</f>
        <v/>
      </c>
      <c r="R380" t="s">
        <v>79</v>
      </c>
      <c r="X380" s="2" t="str">
        <f t="shared" si="23"/>
        <v>CI_ Referenced_ Document. Details</v>
      </c>
      <c r="Y380" s="3" t="str">
        <f t="shared" si="21"/>
        <v>ram:CIReferencedDocumentType</v>
      </c>
      <c r="AA380" s="4" t="s">
        <v>4</v>
      </c>
      <c r="AB380" s="2" t="s">
        <v>27</v>
      </c>
      <c r="AC380" s="2" t="s">
        <v>27</v>
      </c>
      <c r="AD380" s="2" t="s">
        <v>27</v>
      </c>
      <c r="AE380" s="2" t="s">
        <v>230</v>
      </c>
      <c r="AF380" s="2" t="s">
        <v>230</v>
      </c>
      <c r="AG380" s="2" t="s">
        <v>27</v>
      </c>
    </row>
    <row r="381" spans="1:33" ht="14.25" customHeight="1">
      <c r="A381" s="2">
        <v>372</v>
      </c>
      <c r="B381" s="2" t="s">
        <v>78</v>
      </c>
      <c r="C381" s="2" t="s">
        <v>2091</v>
      </c>
      <c r="D381" s="2" t="s">
        <v>80</v>
      </c>
      <c r="E381" s="2" t="s">
        <v>12</v>
      </c>
      <c r="F381" s="4" t="s">
        <v>17</v>
      </c>
      <c r="G381" s="2">
        <f t="shared" si="22"/>
        <v>8</v>
      </c>
      <c r="H381" s="2" t="s">
        <v>965</v>
      </c>
      <c r="I381" s="2" t="s">
        <v>1387</v>
      </c>
      <c r="J381" s="21" t="str">
        <f>IF(ISERROR(MATCH(H381,core_japan!M:M,0)),"",INDEX(core_japan!S:S,MATCH(H381,core_japan!M:M,0),1))</f>
        <v/>
      </c>
      <c r="K381" s="2" t="str">
        <f>IF(LEN(J381)&gt;1,INDEX('JP PINT 1.0'!G:G,MATCH(J381,'JP PINT 1.0'!C:C,0),1),"")</f>
        <v/>
      </c>
      <c r="S381" t="s">
        <v>81</v>
      </c>
      <c r="X381" s="2" t="str">
        <f t="shared" si="23"/>
        <v>CI_ Referenced_ Document. Issuer Assigned_ Identification. Identifier</v>
      </c>
      <c r="Y381" s="3" t="str">
        <f t="shared" si="21"/>
        <v>ram:IssuerAssignedID</v>
      </c>
      <c r="Z381" s="3" t="str">
        <f>Z379&amp;"/"&amp;Y381</f>
        <v>rsm:CIIHSupplyChainTradeTransaction/ram:IncludedCIILSupplyChainTradeLineItem/ram:SpecifiedCIILSupplyChainTradeAgreement/ram:BuyerOrderReferencedCIReferencedDocument/ram:IssuerAssignedID</v>
      </c>
      <c r="AA381" s="4" t="s">
        <v>4</v>
      </c>
      <c r="AB381" s="2" t="s">
        <v>27</v>
      </c>
      <c r="AC381" s="2" t="s">
        <v>27</v>
      </c>
      <c r="AD381" s="2" t="s">
        <v>56</v>
      </c>
      <c r="AE381" s="2" t="s">
        <v>56</v>
      </c>
      <c r="AF381" s="2" t="s">
        <v>56</v>
      </c>
      <c r="AG381" s="2" t="s">
        <v>542</v>
      </c>
    </row>
    <row r="382" spans="1:33" ht="14.25" customHeight="1">
      <c r="A382" s="2">
        <v>373</v>
      </c>
      <c r="B382" s="2" t="s">
        <v>78</v>
      </c>
      <c r="C382" s="2" t="s">
        <v>2091</v>
      </c>
      <c r="D382" s="2" t="s">
        <v>85</v>
      </c>
      <c r="E382" s="2" t="s">
        <v>12</v>
      </c>
      <c r="F382" s="4" t="s">
        <v>17</v>
      </c>
      <c r="G382" s="2">
        <f t="shared" si="22"/>
        <v>8</v>
      </c>
      <c r="H382" s="2" t="s">
        <v>1388</v>
      </c>
      <c r="I382" s="2" t="s">
        <v>1389</v>
      </c>
      <c r="J382" s="21" t="str">
        <f>IF(ISERROR(MATCH(H382,core_japan!M:M,0)),"",INDEX(core_japan!S:S,MATCH(H382,core_japan!M:M,0),1))</f>
        <v/>
      </c>
      <c r="K382" s="2" t="str">
        <f>IF(LEN(J382)&gt;1,INDEX('JP PINT 1.0'!G:G,MATCH(J382,'JP PINT 1.0'!C:C,0),1),"")</f>
        <v/>
      </c>
      <c r="S382" t="s">
        <v>86</v>
      </c>
      <c r="X382" s="2" t="str">
        <f t="shared" si="23"/>
        <v>CI_ Referenced_ Document. Revision_ Identification. Identifier</v>
      </c>
      <c r="Y382" s="3" t="str">
        <f t="shared" si="21"/>
        <v>ram:RevisionID</v>
      </c>
      <c r="Z382" s="3" t="str">
        <f>Z379&amp;"/"&amp;Y382</f>
        <v>rsm:CIIHSupplyChainTradeTransaction/ram:IncludedCIILSupplyChainTradeLineItem/ram:SpecifiedCIILSupplyChainTradeAgreement/ram:BuyerOrderReferencedCIReferencedDocument/ram:RevisionID</v>
      </c>
      <c r="AA382" s="4" t="s">
        <v>4</v>
      </c>
      <c r="AD382" s="2" t="s">
        <v>56</v>
      </c>
      <c r="AE382" s="2" t="s">
        <v>56</v>
      </c>
      <c r="AF382" s="2" t="s">
        <v>56</v>
      </c>
      <c r="AG382" s="2" t="s">
        <v>27</v>
      </c>
    </row>
    <row r="383" spans="1:33" ht="14.25" customHeight="1">
      <c r="A383" s="2">
        <v>374</v>
      </c>
      <c r="B383" s="2" t="s">
        <v>78</v>
      </c>
      <c r="C383" s="2" t="s">
        <v>2091</v>
      </c>
      <c r="D383" s="2" t="s">
        <v>966</v>
      </c>
      <c r="E383" s="2" t="s">
        <v>20</v>
      </c>
      <c r="F383" s="4" t="s">
        <v>17</v>
      </c>
      <c r="G383" s="2">
        <f t="shared" si="22"/>
        <v>6</v>
      </c>
      <c r="H383" s="2" t="s">
        <v>967</v>
      </c>
      <c r="I383" s="2" t="s">
        <v>968</v>
      </c>
      <c r="J383" s="21" t="str">
        <f>IF(ISERROR(MATCH(H383,core_japan!M:M,0)),"",INDEX(core_japan!S:S,MATCH(H383,core_japan!M:M,0),1))</f>
        <v/>
      </c>
      <c r="K383" s="2" t="str">
        <f>IF(LEN(J383)&gt;1,INDEX('JP PINT 1.0'!G:G,MATCH(J383,'JP PINT 1.0'!C:C,0),1),"")</f>
        <v/>
      </c>
      <c r="Q383" t="s">
        <v>353</v>
      </c>
      <c r="X383" s="2" t="str">
        <f t="shared" si="23"/>
        <v>CIIL_ Supply Chain_ Trade Agreement. Contract_ Referenced. CI_ Referenced_ Document</v>
      </c>
      <c r="Y383" s="3" t="str">
        <f t="shared" si="21"/>
        <v>ram:ContractReferencedCIReferencedDocument</v>
      </c>
      <c r="Z383" s="3" t="str">
        <f>Z$373&amp;"/"&amp;Y383</f>
        <v>rsm:CIIHSupplyChainTradeTransaction/ram:IncludedCIILSupplyChainTradeLineItem/ram:SpecifiedCIILSupplyChainTradeAgreement/ram:ContractReferencedCIReferencedDocument</v>
      </c>
      <c r="AA383" s="4" t="s">
        <v>4</v>
      </c>
      <c r="AB383" s="2" t="s">
        <v>27</v>
      </c>
      <c r="AC383" s="2" t="s">
        <v>27</v>
      </c>
      <c r="AD383" s="2" t="s">
        <v>27</v>
      </c>
      <c r="AE383" s="2" t="s">
        <v>230</v>
      </c>
      <c r="AF383" s="2" t="s">
        <v>230</v>
      </c>
      <c r="AG383" s="2" t="s">
        <v>27</v>
      </c>
    </row>
    <row r="384" spans="1:33" ht="14.25" customHeight="1">
      <c r="A384" s="2">
        <v>375</v>
      </c>
      <c r="B384" s="2" t="s">
        <v>78</v>
      </c>
      <c r="C384" s="2" t="s">
        <v>2091</v>
      </c>
      <c r="D384" s="2" t="s">
        <v>416</v>
      </c>
      <c r="E384" s="2" t="s">
        <v>23</v>
      </c>
      <c r="F384" s="4" t="s">
        <v>3</v>
      </c>
      <c r="G384" s="2">
        <f t="shared" si="22"/>
        <v>7</v>
      </c>
      <c r="H384" s="2" t="s">
        <v>969</v>
      </c>
      <c r="I384" s="2" t="s">
        <v>1390</v>
      </c>
      <c r="J384" s="21" t="str">
        <f>IF(ISERROR(MATCH(H384,core_japan!M:M,0)),"",INDEX(core_japan!S:S,MATCH(H384,core_japan!M:M,0),1))</f>
        <v/>
      </c>
      <c r="K384" s="2" t="str">
        <f>IF(LEN(J384)&gt;1,INDEX('JP PINT 1.0'!G:G,MATCH(J384,'JP PINT 1.0'!C:C,0),1),"")</f>
        <v/>
      </c>
      <c r="R384" t="s">
        <v>79</v>
      </c>
      <c r="X384" s="2" t="str">
        <f t="shared" si="23"/>
        <v>CI_ Referenced_ Document. Details</v>
      </c>
      <c r="Y384" s="3" t="str">
        <f t="shared" si="21"/>
        <v>ram:CIReferencedDocumentType</v>
      </c>
      <c r="AA384" s="4" t="s">
        <v>4</v>
      </c>
      <c r="AB384" s="2" t="s">
        <v>27</v>
      </c>
      <c r="AC384" s="2" t="s">
        <v>27</v>
      </c>
      <c r="AD384" s="2" t="s">
        <v>27</v>
      </c>
      <c r="AE384" s="2" t="s">
        <v>230</v>
      </c>
      <c r="AF384" s="2" t="s">
        <v>230</v>
      </c>
      <c r="AG384" s="2" t="s">
        <v>27</v>
      </c>
    </row>
    <row r="385" spans="1:33" ht="14.25" customHeight="1">
      <c r="A385" s="2">
        <v>376</v>
      </c>
      <c r="B385" s="2" t="s">
        <v>78</v>
      </c>
      <c r="C385" s="2" t="s">
        <v>2091</v>
      </c>
      <c r="D385" s="2" t="s">
        <v>80</v>
      </c>
      <c r="E385" s="2" t="s">
        <v>12</v>
      </c>
      <c r="F385" s="4" t="s">
        <v>17</v>
      </c>
      <c r="G385" s="2">
        <f t="shared" si="22"/>
        <v>8</v>
      </c>
      <c r="H385" s="2" t="s">
        <v>970</v>
      </c>
      <c r="I385" s="2" t="s">
        <v>1391</v>
      </c>
      <c r="J385" s="21" t="str">
        <f>IF(ISERROR(MATCH(H385,core_japan!M:M,0)),"",INDEX(core_japan!S:S,MATCH(H385,core_japan!M:M,0),1))</f>
        <v/>
      </c>
      <c r="K385" s="2" t="str">
        <f>IF(LEN(J385)&gt;1,INDEX('JP PINT 1.0'!G:G,MATCH(J385,'JP PINT 1.0'!C:C,0),1),"")</f>
        <v/>
      </c>
      <c r="S385" t="s">
        <v>81</v>
      </c>
      <c r="X385" s="2" t="str">
        <f t="shared" si="23"/>
        <v>CI_ Referenced_ Document. Issuer Assigned_ Identification. Identifier</v>
      </c>
      <c r="Y385" s="3" t="str">
        <f t="shared" si="21"/>
        <v>ram:IssuerAssignedID</v>
      </c>
      <c r="Z385" s="3" t="str">
        <f>Z383&amp;"/"&amp;Y385</f>
        <v>rsm:CIIHSupplyChainTradeTransaction/ram:IncludedCIILSupplyChainTradeLineItem/ram:SpecifiedCIILSupplyChainTradeAgreement/ram:ContractReferencedCIReferencedDocument/ram:IssuerAssignedID</v>
      </c>
      <c r="AA385" s="4" t="s">
        <v>4</v>
      </c>
      <c r="AB385" s="2" t="s">
        <v>27</v>
      </c>
      <c r="AC385" s="2" t="s">
        <v>27</v>
      </c>
      <c r="AD385" s="2" t="s">
        <v>56</v>
      </c>
      <c r="AE385" s="2" t="s">
        <v>56</v>
      </c>
      <c r="AF385" s="2" t="s">
        <v>230</v>
      </c>
      <c r="AG385" s="2" t="s">
        <v>542</v>
      </c>
    </row>
    <row r="386" spans="1:33" ht="14.25" customHeight="1">
      <c r="A386" s="2">
        <v>377</v>
      </c>
      <c r="B386" s="2" t="s">
        <v>78</v>
      </c>
      <c r="C386" s="2" t="s">
        <v>2091</v>
      </c>
      <c r="D386" s="2" t="s">
        <v>85</v>
      </c>
      <c r="E386" s="2" t="s">
        <v>12</v>
      </c>
      <c r="F386" s="4" t="s">
        <v>17</v>
      </c>
      <c r="G386" s="2">
        <f t="shared" si="22"/>
        <v>8</v>
      </c>
      <c r="H386" s="2" t="s">
        <v>1392</v>
      </c>
      <c r="I386" s="2" t="s">
        <v>1393</v>
      </c>
      <c r="J386" s="21" t="str">
        <f>IF(ISERROR(MATCH(H386,core_japan!M:M,0)),"",INDEX(core_japan!S:S,MATCH(H386,core_japan!M:M,0),1))</f>
        <v/>
      </c>
      <c r="K386" s="2" t="str">
        <f>IF(LEN(J386)&gt;1,INDEX('JP PINT 1.0'!G:G,MATCH(J386,'JP PINT 1.0'!C:C,0),1),"")</f>
        <v/>
      </c>
      <c r="S386" t="s">
        <v>86</v>
      </c>
      <c r="X386" s="2" t="str">
        <f t="shared" si="23"/>
        <v>CI_ Referenced_ Document. Revision_ Identification. Identifier</v>
      </c>
      <c r="Y386" s="3" t="str">
        <f t="shared" si="21"/>
        <v>ram:RevisionID</v>
      </c>
      <c r="Z386" s="3" t="str">
        <f>Z383&amp;"/"&amp;Y386</f>
        <v>rsm:CIIHSupplyChainTradeTransaction/ram:IncludedCIILSupplyChainTradeLineItem/ram:SpecifiedCIILSupplyChainTradeAgreement/ram:ContractReferencedCIReferencedDocument/ram:RevisionID</v>
      </c>
      <c r="AA386" s="4" t="s">
        <v>4</v>
      </c>
      <c r="AD386" s="2" t="s">
        <v>56</v>
      </c>
      <c r="AE386" s="2" t="s">
        <v>56</v>
      </c>
      <c r="AF386" s="2" t="s">
        <v>230</v>
      </c>
      <c r="AG386" s="2" t="s">
        <v>8</v>
      </c>
    </row>
    <row r="387" spans="1:33" ht="14.25" customHeight="1">
      <c r="A387" s="2">
        <v>378</v>
      </c>
      <c r="B387" s="2" t="s">
        <v>78</v>
      </c>
      <c r="C387" s="2" t="s">
        <v>2091</v>
      </c>
      <c r="D387" s="2" t="s">
        <v>354</v>
      </c>
      <c r="E387" s="2" t="s">
        <v>20</v>
      </c>
      <c r="F387" s="4" t="s">
        <v>17</v>
      </c>
      <c r="G387" s="2">
        <f t="shared" si="22"/>
        <v>4</v>
      </c>
      <c r="H387" s="2" t="s">
        <v>971</v>
      </c>
      <c r="I387" s="2" t="s">
        <v>972</v>
      </c>
      <c r="J387" s="21" t="str">
        <f>IF(ISERROR(MATCH(H387,core_japan!M:M,0)),"",INDEX(core_japan!S:S,MATCH(H387,core_japan!M:M,0),1))</f>
        <v/>
      </c>
      <c r="K387" s="2" t="str">
        <f>IF(LEN(J387)&gt;1,INDEX('JP PINT 1.0'!G:G,MATCH(J387,'JP PINT 1.0'!C:C,0),1),"")</f>
        <v/>
      </c>
      <c r="O387" t="s">
        <v>1394</v>
      </c>
      <c r="X387" s="3" t="str">
        <f t="shared" si="23"/>
        <v>CIIL_ Supply Chain_ Trade Line Item. Specified. CIIL_ Supply Chain_ Trade Delivery</v>
      </c>
      <c r="Y387" s="3" t="str">
        <f t="shared" ref="Y387:Y450" si="27">IF(OR("ASMA"=E387,"MA"=E387),"rsm:","ram:")&amp;
IF("ABIE"=E387,
  SUBSTITUTE(
    SUBSTITUTE(
      SUBSTITUTE(X387,". Details","Type"),
      "_",""
    ),
    " ",""
  ),
  IF("ASMA"=E387,
  SUBSTITUTE(
    SUBSTITUTE(
      SUBSTITUTE(X387,". Details",""),
      "_",""
    ),
    " ",""
  ),
  SUBSTITUTE(
    SUBSTITUTE(
      SUBSTITUTE(
        SUBSTITUTE(
          SUBSTITUTE(
            SUBSTITUTE(
              MID(X387,FIND(".",X387)+2,LEN(X387)-FIND(".",X387)-1),
              "_",""
            ),
            "Identification",""
          ),
          "Text",""
        ),
        ".",""
      ),
      " ",""
    ),
    "Identifier","ID"
  )
))</f>
        <v>ram:SpecifiedCIILSupplyChainTradeDelivery</v>
      </c>
      <c r="Z387" s="3" t="str">
        <f>Z$355&amp;"/"&amp;Y387</f>
        <v>rsm:CIIHSupplyChainTradeTransaction/ram:IncludedCIILSupplyChainTradeLineItem/ram:SpecifiedCIILSupplyChainTradeDelivery</v>
      </c>
      <c r="AA387" s="4" t="s">
        <v>4</v>
      </c>
      <c r="AB387" s="2" t="s">
        <v>27</v>
      </c>
      <c r="AC387" s="2" t="s">
        <v>27</v>
      </c>
      <c r="AD387" s="2" t="s">
        <v>27</v>
      </c>
      <c r="AE387" s="2" t="s">
        <v>230</v>
      </c>
      <c r="AF387" s="2" t="s">
        <v>230</v>
      </c>
      <c r="AG387" s="2" t="s">
        <v>27</v>
      </c>
    </row>
    <row r="388" spans="1:33" ht="14.25" customHeight="1">
      <c r="A388" s="2">
        <v>379</v>
      </c>
      <c r="B388" s="2" t="s">
        <v>78</v>
      </c>
      <c r="C388" s="2" t="s">
        <v>2091</v>
      </c>
      <c r="D388" s="2" t="s">
        <v>973</v>
      </c>
      <c r="E388" s="2" t="s">
        <v>23</v>
      </c>
      <c r="F388" s="4" t="s">
        <v>3</v>
      </c>
      <c r="G388" s="2">
        <f t="shared" si="22"/>
        <v>5</v>
      </c>
      <c r="H388" s="2" t="s">
        <v>356</v>
      </c>
      <c r="I388" s="2" t="s">
        <v>974</v>
      </c>
      <c r="J388" s="21" t="str">
        <f>IF(ISERROR(MATCH(H388,core_japan!M:M,0)),"",INDEX(core_japan!S:S,MATCH(H388,core_japan!M:M,0),1))</f>
        <v/>
      </c>
      <c r="K388" s="2" t="str">
        <f>IF(LEN(J388)&gt;1,INDEX('JP PINT 1.0'!G:G,MATCH(J388,'JP PINT 1.0'!C:C,0),1),"")</f>
        <v/>
      </c>
      <c r="P388" t="s">
        <v>355</v>
      </c>
      <c r="X388" s="2" t="str">
        <f t="shared" si="23"/>
        <v>CIIL_ Supply Chain_ Trade Delivery. Details</v>
      </c>
      <c r="Y388" s="3" t="str">
        <f t="shared" si="27"/>
        <v>ram:CIILSupplyChainTradeDeliveryType</v>
      </c>
      <c r="AA388" s="4" t="s">
        <v>4</v>
      </c>
      <c r="AB388" s="2" t="s">
        <v>27</v>
      </c>
      <c r="AC388" s="2" t="s">
        <v>27</v>
      </c>
      <c r="AD388" s="2" t="s">
        <v>27</v>
      </c>
      <c r="AE388" s="2" t="s">
        <v>230</v>
      </c>
      <c r="AF388" s="2" t="s">
        <v>230</v>
      </c>
      <c r="AG388" s="2" t="s">
        <v>27</v>
      </c>
    </row>
    <row r="389" spans="1:33" ht="14.25" customHeight="1">
      <c r="A389" s="2">
        <v>380</v>
      </c>
      <c r="B389" s="2" t="s">
        <v>78</v>
      </c>
      <c r="C389" s="2" t="s">
        <v>2091</v>
      </c>
      <c r="D389" s="2" t="s">
        <v>975</v>
      </c>
      <c r="E389" s="2" t="s">
        <v>20</v>
      </c>
      <c r="F389" s="4" t="s">
        <v>17</v>
      </c>
      <c r="G389" s="2">
        <f t="shared" si="22"/>
        <v>6</v>
      </c>
      <c r="H389" s="2" t="s">
        <v>976</v>
      </c>
      <c r="I389" s="2" t="s">
        <v>1395</v>
      </c>
      <c r="J389" s="21" t="str">
        <f>IF(ISERROR(MATCH(H389,core_japan!M:M,0)),"",INDEX(core_japan!S:S,MATCH(H389,core_japan!M:M,0),1))</f>
        <v/>
      </c>
      <c r="K389" s="2" t="str">
        <f>IF(LEN(J389)&gt;1,INDEX('JP PINT 1.0'!G:G,MATCH(J389,'JP PINT 1.0'!C:C,0),1),"")</f>
        <v/>
      </c>
      <c r="Q389" t="s">
        <v>357</v>
      </c>
      <c r="X389" s="2" t="str">
        <f t="shared" si="23"/>
        <v>CIIL_ Supply Chain_ Trade Delivery. Ship To. CI_ Trade_ Party</v>
      </c>
      <c r="Y389" s="3" t="str">
        <f t="shared" si="27"/>
        <v>ram:ShipToCITradeParty</v>
      </c>
      <c r="Z389" s="3" t="str">
        <f>Z$387&amp;"/"&amp;Y389</f>
        <v>rsm:CIIHSupplyChainTradeTransaction/ram:IncludedCIILSupplyChainTradeLineItem/ram:SpecifiedCIILSupplyChainTradeDelivery/ram:ShipToCITradeParty</v>
      </c>
      <c r="AA389" s="4" t="s">
        <v>4</v>
      </c>
      <c r="AB389" s="2" t="s">
        <v>27</v>
      </c>
      <c r="AC389" s="2" t="s">
        <v>27</v>
      </c>
      <c r="AD389" s="2" t="s">
        <v>27</v>
      </c>
      <c r="AE389" s="2" t="s">
        <v>230</v>
      </c>
      <c r="AF389" s="2" t="s">
        <v>230</v>
      </c>
      <c r="AG389" s="2" t="s">
        <v>542</v>
      </c>
    </row>
    <row r="390" spans="1:33" ht="14.25" customHeight="1">
      <c r="A390" s="2">
        <v>381</v>
      </c>
      <c r="B390" s="2" t="s">
        <v>78</v>
      </c>
      <c r="C390" s="2" t="s">
        <v>2091</v>
      </c>
      <c r="D390" s="2" t="s">
        <v>120</v>
      </c>
      <c r="E390" s="2" t="s">
        <v>23</v>
      </c>
      <c r="F390" s="4" t="s">
        <v>3</v>
      </c>
      <c r="G390" s="2">
        <f t="shared" si="22"/>
        <v>7</v>
      </c>
      <c r="H390" s="2" t="s">
        <v>977</v>
      </c>
      <c r="I390" s="2" t="s">
        <v>978</v>
      </c>
      <c r="J390" s="21" t="str">
        <f>IF(ISERROR(MATCH(H390,core_japan!M:M,0)),"",INDEX(core_japan!S:S,MATCH(H390,core_japan!M:M,0),1))</f>
        <v/>
      </c>
      <c r="K390" s="2" t="str">
        <f>IF(LEN(J390)&gt;1,INDEX('JP PINT 1.0'!G:G,MATCH(J390,'JP PINT 1.0'!C:C,0),1),"")</f>
        <v/>
      </c>
      <c r="R390" t="s">
        <v>121</v>
      </c>
      <c r="X390" s="2" t="str">
        <f t="shared" si="23"/>
        <v>CI_ Trade_ Party. Details</v>
      </c>
      <c r="Y390" s="3" t="str">
        <f t="shared" si="27"/>
        <v>ram:CITradePartyType</v>
      </c>
      <c r="AA390" s="4" t="s">
        <v>4</v>
      </c>
      <c r="AB390" s="2" t="s">
        <v>27</v>
      </c>
      <c r="AC390" s="2" t="s">
        <v>27</v>
      </c>
      <c r="AD390" s="2" t="s">
        <v>27</v>
      </c>
      <c r="AE390" s="2" t="s">
        <v>230</v>
      </c>
      <c r="AF390" s="2" t="s">
        <v>230</v>
      </c>
      <c r="AG390" s="2" t="s">
        <v>27</v>
      </c>
    </row>
    <row r="391" spans="1:33" ht="14.25" customHeight="1">
      <c r="A391" s="2">
        <v>382</v>
      </c>
      <c r="B391" s="2" t="s">
        <v>78</v>
      </c>
      <c r="C391" s="2" t="s">
        <v>2091</v>
      </c>
      <c r="D391" s="2" t="s">
        <v>123</v>
      </c>
      <c r="E391" s="2" t="s">
        <v>12</v>
      </c>
      <c r="F391" s="4" t="s">
        <v>17</v>
      </c>
      <c r="G391" s="2">
        <f t="shared" si="22"/>
        <v>8</v>
      </c>
      <c r="H391" s="2" t="s">
        <v>979</v>
      </c>
      <c r="I391" s="2" t="s">
        <v>980</v>
      </c>
      <c r="J391" s="21" t="str">
        <f>IF(ISERROR(MATCH(H391,core_japan!M:M,0)),"",INDEX(core_japan!S:S,MATCH(H391,core_japan!M:M,0),1))</f>
        <v>IBT-071</v>
      </c>
      <c r="K391" s="2" t="str">
        <f>IF(LEN(J391)&gt;1,INDEX('JP PINT 1.0'!G:G,MATCH(J391,'JP PINT 1.0'!C:C,0),1),"")</f>
        <v>納入先ID</v>
      </c>
      <c r="S391" t="s">
        <v>124</v>
      </c>
      <c r="X391" s="2" t="str">
        <f t="shared" si="23"/>
        <v>CI_ Trade_ Party. Identification. Identifier</v>
      </c>
      <c r="Y391" s="3" t="str">
        <f t="shared" si="27"/>
        <v>ram:ID</v>
      </c>
      <c r="Z391" s="3" t="str">
        <f>Z389&amp;"/"&amp;Y391</f>
        <v>rsm:CIIHSupplyChainTradeTransaction/ram:IncludedCIILSupplyChainTradeLineItem/ram:SpecifiedCIILSupplyChainTradeDelivery/ram:ShipToCITradeParty/ram:ID</v>
      </c>
      <c r="AA391" s="4" t="s">
        <v>4</v>
      </c>
      <c r="AB391" s="2" t="s">
        <v>27</v>
      </c>
      <c r="AC391" s="2" t="s">
        <v>27</v>
      </c>
      <c r="AD391" s="2" t="s">
        <v>56</v>
      </c>
      <c r="AE391" s="2" t="s">
        <v>56</v>
      </c>
      <c r="AF391" s="2" t="s">
        <v>230</v>
      </c>
      <c r="AG391" s="2" t="s">
        <v>230</v>
      </c>
    </row>
    <row r="392" spans="1:33" ht="14.25" customHeight="1">
      <c r="A392" s="2">
        <v>383</v>
      </c>
      <c r="B392" s="2" t="s">
        <v>78</v>
      </c>
      <c r="C392" s="2" t="s">
        <v>2091</v>
      </c>
      <c r="D392" s="2" t="s">
        <v>126</v>
      </c>
      <c r="E392" s="2" t="s">
        <v>12</v>
      </c>
      <c r="F392" s="4" t="s">
        <v>17</v>
      </c>
      <c r="G392" s="2">
        <f t="shared" si="22"/>
        <v>8</v>
      </c>
      <c r="H392" s="2" t="s">
        <v>981</v>
      </c>
      <c r="I392" s="2" t="s">
        <v>982</v>
      </c>
      <c r="J392" s="21">
        <f>IF(ISERROR(MATCH(H392,core_japan!M:M,0)),"",INDEX(core_japan!S:S,MATCH(H392,core_japan!M:M,0),1))</f>
        <v>0</v>
      </c>
      <c r="K392" s="2" t="str">
        <f>IF(LEN(J392)&gt;1,INDEX('JP PINT 1.0'!G:G,MATCH(J392,'JP PINT 1.0'!C:C,0),1),"")</f>
        <v/>
      </c>
      <c r="S392" t="s">
        <v>127</v>
      </c>
      <c r="X392" s="2" t="str">
        <f t="shared" si="23"/>
        <v>CI_ Trade_ Party. Global_ Identification. Identifier</v>
      </c>
      <c r="Y392" s="3" t="str">
        <f t="shared" si="27"/>
        <v>ram:GlobalID</v>
      </c>
      <c r="Z392" s="3" t="str">
        <f>Z$389&amp;"/"&amp;Y392</f>
        <v>rsm:CIIHSupplyChainTradeTransaction/ram:IncludedCIILSupplyChainTradeLineItem/ram:SpecifiedCIILSupplyChainTradeDelivery/ram:ShipToCITradeParty/ram:GlobalID</v>
      </c>
      <c r="AA392" s="4" t="s">
        <v>4</v>
      </c>
      <c r="AB392" s="2" t="s">
        <v>0</v>
      </c>
      <c r="AC392" s="2" t="s">
        <v>128</v>
      </c>
      <c r="AD392" s="2" t="s">
        <v>56</v>
      </c>
      <c r="AE392" s="2" t="s">
        <v>56</v>
      </c>
      <c r="AF392" s="2" t="s">
        <v>230</v>
      </c>
      <c r="AG392" s="2" t="s">
        <v>27</v>
      </c>
    </row>
    <row r="393" spans="1:33" ht="14.25" customHeight="1">
      <c r="A393" s="2">
        <v>384</v>
      </c>
      <c r="B393" s="2" t="s">
        <v>78</v>
      </c>
      <c r="C393" s="2" t="s">
        <v>2091</v>
      </c>
      <c r="D393" s="2" t="s">
        <v>129</v>
      </c>
      <c r="E393" s="2" t="s">
        <v>12</v>
      </c>
      <c r="F393" s="4" t="s">
        <v>17</v>
      </c>
      <c r="G393" s="2">
        <f t="shared" si="22"/>
        <v>8</v>
      </c>
      <c r="H393" s="2" t="s">
        <v>983</v>
      </c>
      <c r="I393" s="2" t="s">
        <v>984</v>
      </c>
      <c r="J393" s="21" t="str">
        <f>IF(ISERROR(MATCH(H393,core_japan!M:M,0)),"",INDEX(core_japan!S:S,MATCH(H393,core_japan!M:M,0),1))</f>
        <v>IBT-070</v>
      </c>
      <c r="K393" s="2" t="str">
        <f>IF(LEN(J393)&gt;1,INDEX('JP PINT 1.0'!G:G,MATCH(J393,'JP PINT 1.0'!C:C,0),1),"")</f>
        <v>納入先名称</v>
      </c>
      <c r="S393" t="s">
        <v>164</v>
      </c>
      <c r="X393" s="2" t="str">
        <f t="shared" si="23"/>
        <v>CI_ Trade_ Party. Name. Text</v>
      </c>
      <c r="Y393" s="3" t="str">
        <f t="shared" si="27"/>
        <v>ram:Name</v>
      </c>
      <c r="Z393" s="3" t="str">
        <f>Z$389&amp;"/"&amp;Y393</f>
        <v>rsm:CIIHSupplyChainTradeTransaction/ram:IncludedCIILSupplyChainTradeLineItem/ram:SpecifiedCIILSupplyChainTradeDelivery/ram:ShipToCITradeParty/ram:Name</v>
      </c>
      <c r="AA393" s="4" t="s">
        <v>4</v>
      </c>
      <c r="AB393" s="2" t="s">
        <v>41</v>
      </c>
      <c r="AC393" s="2" t="s">
        <v>42</v>
      </c>
      <c r="AD393" s="2" t="s">
        <v>56</v>
      </c>
      <c r="AE393" s="2" t="s">
        <v>56</v>
      </c>
      <c r="AF393" s="2" t="s">
        <v>230</v>
      </c>
      <c r="AG393" s="2" t="s">
        <v>542</v>
      </c>
    </row>
    <row r="394" spans="1:33" ht="14.25" customHeight="1">
      <c r="A394" s="2">
        <v>385</v>
      </c>
      <c r="B394" s="2" t="s">
        <v>78</v>
      </c>
      <c r="C394" s="2" t="s">
        <v>2091</v>
      </c>
      <c r="D394" s="2" t="s">
        <v>151</v>
      </c>
      <c r="E394" s="2" t="s">
        <v>20</v>
      </c>
      <c r="F394" s="4" t="s">
        <v>17</v>
      </c>
      <c r="G394" s="2">
        <f t="shared" ref="G394:G457" si="28">IF(LEN(L394)&gt;0,1,
  IF(LEN(M394)&gt;0,2,
    IF(LEN(N394)&gt;0,3,
      IF(LEN(O394)&gt;0,4,
        IF(LEN(P394)&gt;0,5,
          IF(LEN(Q394)&gt;0,6,
            IF(LEN(R394)&gt;0,7,
              IF(LEN(S394)&gt;0,8,
                IF(LEN(T394)&gt;0,9,
                  IF(LEN(U394)&gt;0,10,"")
)))))))))</f>
        <v>8</v>
      </c>
      <c r="H394" s="2" t="s">
        <v>985</v>
      </c>
      <c r="I394" s="2" t="s">
        <v>986</v>
      </c>
      <c r="J394" s="21" t="str">
        <f>IF(ISERROR(MATCH(H394,core_japan!M:M,0)),"",INDEX(core_japan!S:S,MATCH(H394,core_japan!M:M,0),1))</f>
        <v>IBG-15</v>
      </c>
      <c r="K394" s="2" t="str">
        <f>IF(LEN(J394)&gt;1,INDEX('JP PINT 1.0'!G:G,MATCH(J394,'JP PINT 1.0'!C:C,0),1),"")</f>
        <v>納入先住所</v>
      </c>
      <c r="S394" t="s">
        <v>358</v>
      </c>
      <c r="X394" s="2" t="str">
        <f t="shared" ref="X394:X457" si="29">L394&amp;M394&amp;N394&amp;O394&amp;P394&amp;Q394&amp;R394&amp;S394&amp;T394&amp;U394</f>
        <v>CI_ Trade_ Party. Postal. CI_ Trade_ Address</v>
      </c>
      <c r="Y394" s="3" t="str">
        <f t="shared" si="27"/>
        <v>ram:PostalCITradeAddress</v>
      </c>
      <c r="Z394" s="3" t="str">
        <f>Z$389&amp;"/"&amp;Y394</f>
        <v>rsm:CIIHSupplyChainTradeTransaction/ram:IncludedCIILSupplyChainTradeLineItem/ram:SpecifiedCIILSupplyChainTradeDelivery/ram:ShipToCITradeParty/ram:PostalCITradeAddress</v>
      </c>
      <c r="AA394" s="4" t="s">
        <v>4</v>
      </c>
      <c r="AB394" s="2" t="s">
        <v>27</v>
      </c>
      <c r="AC394" s="2" t="s">
        <v>27</v>
      </c>
      <c r="AD394" s="2" t="s">
        <v>27</v>
      </c>
      <c r="AE394" s="2" t="s">
        <v>230</v>
      </c>
      <c r="AF394" s="2" t="s">
        <v>230</v>
      </c>
      <c r="AG394" s="2" t="s">
        <v>542</v>
      </c>
    </row>
    <row r="395" spans="1:33" ht="14.25" customHeight="1">
      <c r="A395" s="2">
        <v>386</v>
      </c>
      <c r="B395" s="2" t="s">
        <v>78</v>
      </c>
      <c r="C395" s="2" t="s">
        <v>2091</v>
      </c>
      <c r="D395" s="2" t="s">
        <v>167</v>
      </c>
      <c r="E395" s="2" t="s">
        <v>23</v>
      </c>
      <c r="F395" s="4" t="s">
        <v>3</v>
      </c>
      <c r="G395" s="2">
        <f t="shared" si="28"/>
        <v>9</v>
      </c>
      <c r="H395" s="2" t="s">
        <v>987</v>
      </c>
      <c r="I395" s="2" t="s">
        <v>360</v>
      </c>
      <c r="J395" s="21" t="str">
        <f>IF(ISERROR(MATCH(H395,core_japan!M:M,0)),"",INDEX(core_japan!S:S,MATCH(H395,core_japan!M:M,0),1))</f>
        <v/>
      </c>
      <c r="K395" s="2" t="str">
        <f>IF(LEN(J395)&gt;1,INDEX('JP PINT 1.0'!G:G,MATCH(J395,'JP PINT 1.0'!C:C,0),1),"")</f>
        <v/>
      </c>
      <c r="T395" t="s">
        <v>359</v>
      </c>
      <c r="X395" s="2" t="str">
        <f t="shared" si="29"/>
        <v>CI_ Trade_ Address. Details</v>
      </c>
      <c r="Y395" s="3" t="str">
        <f t="shared" si="27"/>
        <v>ram:CITradeAddressType</v>
      </c>
      <c r="AA395" s="4" t="s">
        <v>4</v>
      </c>
      <c r="AB395" s="2" t="s">
        <v>27</v>
      </c>
      <c r="AC395" s="2" t="s">
        <v>27</v>
      </c>
      <c r="AD395" s="2" t="s">
        <v>27</v>
      </c>
      <c r="AE395" s="2" t="s">
        <v>230</v>
      </c>
      <c r="AF395" s="2" t="s">
        <v>230</v>
      </c>
      <c r="AG395" s="2" t="s">
        <v>27</v>
      </c>
    </row>
    <row r="396" spans="1:33" ht="14.25" customHeight="1">
      <c r="A396" s="2">
        <v>387</v>
      </c>
      <c r="B396" s="2" t="s">
        <v>78</v>
      </c>
      <c r="C396" s="2" t="s">
        <v>2091</v>
      </c>
      <c r="D396" s="2" t="s">
        <v>152</v>
      </c>
      <c r="E396" s="2" t="s">
        <v>12</v>
      </c>
      <c r="F396" s="4" t="s">
        <v>17</v>
      </c>
      <c r="G396" s="2">
        <f t="shared" si="28"/>
        <v>10</v>
      </c>
      <c r="H396" s="2" t="s">
        <v>988</v>
      </c>
      <c r="I396" s="2" t="s">
        <v>989</v>
      </c>
      <c r="J396" s="21" t="str">
        <f>IF(ISERROR(MATCH(H396,core_japan!M:M,0)),"",INDEX(core_japan!S:S,MATCH(H396,core_japan!M:M,0),1))</f>
        <v>IBT-078</v>
      </c>
      <c r="K396" s="2" t="str">
        <f>IF(LEN(J396)&gt;1,INDEX('JP PINT 1.0'!G:G,MATCH(J396,'JP PINT 1.0'!C:C,0),1),"")</f>
        <v>納入先郵便番号</v>
      </c>
      <c r="U396" t="s">
        <v>361</v>
      </c>
      <c r="X396" s="2" t="str">
        <f t="shared" si="29"/>
        <v>CI_ Trade_ Address. Postcode. Code</v>
      </c>
      <c r="Y396" s="3" t="str">
        <f t="shared" si="27"/>
        <v>ram:PostcodeCode</v>
      </c>
      <c r="Z396" s="3" t="str">
        <f t="shared" ref="Z396" si="30">Z394&amp;"/"&amp;Y396</f>
        <v>rsm:CIIHSupplyChainTradeTransaction/ram:IncludedCIILSupplyChainTradeLineItem/ram:SpecifiedCIILSupplyChainTradeDelivery/ram:ShipToCITradeParty/ram:PostalCITradeAddress/ram:PostcodeCode</v>
      </c>
      <c r="AA396" s="4" t="s">
        <v>4</v>
      </c>
      <c r="AB396" s="2" t="s">
        <v>27</v>
      </c>
      <c r="AC396" s="2" t="s">
        <v>27</v>
      </c>
      <c r="AD396" s="2" t="s">
        <v>56</v>
      </c>
      <c r="AE396" s="2" t="s">
        <v>56</v>
      </c>
      <c r="AF396" s="2" t="s">
        <v>230</v>
      </c>
      <c r="AG396" s="2" t="s">
        <v>542</v>
      </c>
    </row>
    <row r="397" spans="1:33" ht="14.25" customHeight="1">
      <c r="A397" s="2">
        <v>388</v>
      </c>
      <c r="B397" s="2" t="s">
        <v>78</v>
      </c>
      <c r="C397" s="2" t="s">
        <v>2091</v>
      </c>
      <c r="D397" s="2" t="s">
        <v>153</v>
      </c>
      <c r="E397" s="2" t="s">
        <v>12</v>
      </c>
      <c r="F397" s="4" t="s">
        <v>17</v>
      </c>
      <c r="G397" s="2">
        <f t="shared" si="28"/>
        <v>10</v>
      </c>
      <c r="H397" s="2" t="s">
        <v>990</v>
      </c>
      <c r="I397" s="2" t="s">
        <v>991</v>
      </c>
      <c r="J397" s="21" t="str">
        <f>IF(ISERROR(MATCH(H397,core_japan!M:M,0)),"",INDEX(core_japan!S:S,MATCH(H397,core_japan!M:M,0),1))</f>
        <v>IBT-075</v>
      </c>
      <c r="K397" s="2" t="str">
        <f>IF(LEN(J397)&gt;1,INDEX('JP PINT 1.0'!G:G,MATCH(J397,'JP PINT 1.0'!C:C,0),1),"")</f>
        <v>納入先住所欄1</v>
      </c>
      <c r="U397" t="s">
        <v>362</v>
      </c>
      <c r="X397" s="2" t="str">
        <f t="shared" si="29"/>
        <v>CI_ Trade_ Address. Line One. Text</v>
      </c>
      <c r="Y397" s="3" t="str">
        <f t="shared" si="27"/>
        <v>ram:LineOne</v>
      </c>
      <c r="Z397" s="3" t="str">
        <f>Z$394&amp;"/"&amp;Y397</f>
        <v>rsm:CIIHSupplyChainTradeTransaction/ram:IncludedCIILSupplyChainTradeLineItem/ram:SpecifiedCIILSupplyChainTradeDelivery/ram:ShipToCITradeParty/ram:PostalCITradeAddress/ram:LineOne</v>
      </c>
      <c r="AA397" s="4" t="s">
        <v>4</v>
      </c>
      <c r="AB397" s="2" t="s">
        <v>41</v>
      </c>
      <c r="AC397" s="2" t="s">
        <v>42</v>
      </c>
      <c r="AD397" s="2" t="s">
        <v>56</v>
      </c>
      <c r="AE397" s="2" t="s">
        <v>56</v>
      </c>
      <c r="AF397" s="2" t="s">
        <v>230</v>
      </c>
      <c r="AG397" s="2" t="s">
        <v>542</v>
      </c>
    </row>
    <row r="398" spans="1:33" ht="14.25" customHeight="1">
      <c r="A398" s="2">
        <v>389</v>
      </c>
      <c r="B398" s="2" t="s">
        <v>78</v>
      </c>
      <c r="C398" s="2" t="s">
        <v>2091</v>
      </c>
      <c r="D398" s="2" t="s">
        <v>154</v>
      </c>
      <c r="E398" s="2" t="s">
        <v>12</v>
      </c>
      <c r="F398" s="4" t="s">
        <v>17</v>
      </c>
      <c r="G398" s="2">
        <f t="shared" si="28"/>
        <v>10</v>
      </c>
      <c r="H398" s="2" t="s">
        <v>992</v>
      </c>
      <c r="I398" s="2" t="s">
        <v>993</v>
      </c>
      <c r="J398" s="21" t="str">
        <f>IF(ISERROR(MATCH(H398,core_japan!M:M,0)),"",INDEX(core_japan!S:S,MATCH(H398,core_japan!M:M,0),1))</f>
        <v>IBT-076</v>
      </c>
      <c r="K398" s="2" t="str">
        <f>IF(LEN(J398)&gt;1,INDEX('JP PINT 1.0'!G:G,MATCH(J398,'JP PINT 1.0'!C:C,0),1),"")</f>
        <v>納入先住所欄2</v>
      </c>
      <c r="U398" t="s">
        <v>155</v>
      </c>
      <c r="X398" s="2" t="str">
        <f t="shared" si="29"/>
        <v>CI_ Trade_ Address. Line Two. Text</v>
      </c>
      <c r="Y398" s="3" t="str">
        <f t="shared" si="27"/>
        <v>ram:LineTwo</v>
      </c>
      <c r="Z398" s="3" t="str">
        <f>Z$394&amp;"/"&amp;Y398</f>
        <v>rsm:CIIHSupplyChainTradeTransaction/ram:IncludedCIILSupplyChainTradeLineItem/ram:SpecifiedCIILSupplyChainTradeDelivery/ram:ShipToCITradeParty/ram:PostalCITradeAddress/ram:LineTwo</v>
      </c>
      <c r="AA398" s="4" t="s">
        <v>4</v>
      </c>
      <c r="AB398" s="2" t="s">
        <v>41</v>
      </c>
      <c r="AC398" s="2" t="s">
        <v>42</v>
      </c>
      <c r="AD398" s="2" t="s">
        <v>56</v>
      </c>
      <c r="AE398" s="2" t="s">
        <v>56</v>
      </c>
      <c r="AF398" s="2" t="s">
        <v>230</v>
      </c>
      <c r="AG398" s="2" t="s">
        <v>542</v>
      </c>
    </row>
    <row r="399" spans="1:33" ht="14.25" customHeight="1">
      <c r="A399" s="2">
        <v>390</v>
      </c>
      <c r="B399" s="2" t="s">
        <v>78</v>
      </c>
      <c r="C399" s="2" t="s">
        <v>2091</v>
      </c>
      <c r="D399" s="2" t="s">
        <v>156</v>
      </c>
      <c r="E399" s="2" t="s">
        <v>12</v>
      </c>
      <c r="F399" s="4" t="s">
        <v>17</v>
      </c>
      <c r="G399" s="2">
        <f t="shared" si="28"/>
        <v>10</v>
      </c>
      <c r="H399" s="2" t="s">
        <v>994</v>
      </c>
      <c r="I399" s="2" t="s">
        <v>995</v>
      </c>
      <c r="J399" s="21" t="str">
        <f>IF(ISERROR(MATCH(H399,core_japan!M:M,0)),"",INDEX(core_japan!S:S,MATCH(H399,core_japan!M:M,0),1))</f>
        <v>IBT-165</v>
      </c>
      <c r="K399" s="2" t="str">
        <f>IF(LEN(J399)&gt;1,INDEX('JP PINT 1.0'!G:G,MATCH(J399,'JP PINT 1.0'!C:C,0),1),"")</f>
        <v>納入先住所欄3</v>
      </c>
      <c r="U399" t="s">
        <v>157</v>
      </c>
      <c r="X399" s="2" t="str">
        <f t="shared" si="29"/>
        <v>CI_ Trade_ Address. Line Three. Text</v>
      </c>
      <c r="Y399" s="3" t="str">
        <f t="shared" si="27"/>
        <v>ram:LineThree</v>
      </c>
      <c r="Z399" s="3" t="str">
        <f>Z$394&amp;"/"&amp;Y399</f>
        <v>rsm:CIIHSupplyChainTradeTransaction/ram:IncludedCIILSupplyChainTradeLineItem/ram:SpecifiedCIILSupplyChainTradeDelivery/ram:ShipToCITradeParty/ram:PostalCITradeAddress/ram:LineThree</v>
      </c>
      <c r="AA399" s="4" t="s">
        <v>4</v>
      </c>
      <c r="AB399" s="2" t="s">
        <v>41</v>
      </c>
      <c r="AC399" s="2" t="s">
        <v>42</v>
      </c>
      <c r="AD399" s="2" t="s">
        <v>56</v>
      </c>
      <c r="AE399" s="2" t="s">
        <v>56</v>
      </c>
      <c r="AF399" s="2" t="s">
        <v>230</v>
      </c>
      <c r="AG399" s="2" t="s">
        <v>542</v>
      </c>
    </row>
    <row r="400" spans="1:33" ht="14.25" customHeight="1">
      <c r="A400" s="2">
        <v>391</v>
      </c>
      <c r="B400" s="2" t="s">
        <v>78</v>
      </c>
      <c r="C400" s="2" t="s">
        <v>2091</v>
      </c>
      <c r="D400" s="2" t="s">
        <v>158</v>
      </c>
      <c r="E400" s="2" t="s">
        <v>12</v>
      </c>
      <c r="F400" s="4" t="s">
        <v>22</v>
      </c>
      <c r="G400" s="2">
        <f t="shared" si="28"/>
        <v>10</v>
      </c>
      <c r="H400" s="2" t="s">
        <v>996</v>
      </c>
      <c r="I400" s="2" t="s">
        <v>997</v>
      </c>
      <c r="J400" s="21" t="str">
        <f>IF(ISERROR(MATCH(H400,core_japan!M:M,0)),"",INDEX(core_japan!S:S,MATCH(H400,core_japan!M:M,0),1))</f>
        <v>IBT-080</v>
      </c>
      <c r="K400" s="2" t="str">
        <f>IF(LEN(J400)&gt;1,INDEX('JP PINT 1.0'!G:G,MATCH(J400,'JP PINT 1.0'!C:C,0),1),"")</f>
        <v>納入先国コード</v>
      </c>
      <c r="U400" t="s">
        <v>159</v>
      </c>
      <c r="X400" s="2" t="str">
        <f t="shared" si="29"/>
        <v>CI_ Trade_ Address. Country. Identifier</v>
      </c>
      <c r="Y400" s="3" t="str">
        <f t="shared" si="27"/>
        <v>ram:CountryID</v>
      </c>
      <c r="Z400" s="3" t="str">
        <f>Z$394&amp;"/"&amp;Y400</f>
        <v>rsm:CIIHSupplyChainTradeTransaction/ram:IncludedCIILSupplyChainTradeLineItem/ram:SpecifiedCIILSupplyChainTradeDelivery/ram:ShipToCITradeParty/ram:PostalCITradeAddress/ram:CountryID</v>
      </c>
      <c r="AA400" s="4" t="s">
        <v>4</v>
      </c>
      <c r="AB400" s="2" t="s">
        <v>168</v>
      </c>
      <c r="AC400" s="2" t="s">
        <v>42</v>
      </c>
      <c r="AD400" s="2" t="s">
        <v>56</v>
      </c>
      <c r="AE400" s="2" t="s">
        <v>56</v>
      </c>
      <c r="AF400" s="2" t="s">
        <v>230</v>
      </c>
      <c r="AG400" s="2" t="s">
        <v>542</v>
      </c>
    </row>
    <row r="401" spans="1:33" ht="14.25" customHeight="1">
      <c r="A401" s="2">
        <v>392</v>
      </c>
      <c r="B401" s="2" t="s">
        <v>78</v>
      </c>
      <c r="C401" s="2" t="s">
        <v>2091</v>
      </c>
      <c r="D401" s="2" t="s">
        <v>998</v>
      </c>
      <c r="E401" s="2" t="s">
        <v>20</v>
      </c>
      <c r="F401" s="4" t="s">
        <v>17</v>
      </c>
      <c r="G401" s="2">
        <f t="shared" si="28"/>
        <v>6</v>
      </c>
      <c r="H401" s="2" t="s">
        <v>999</v>
      </c>
      <c r="I401" s="2" t="s">
        <v>1000</v>
      </c>
      <c r="J401" s="21" t="str">
        <f>IF(ISERROR(MATCH(H401,core_japan!M:M,0)),"",INDEX(core_japan!S:S,MATCH(H401,core_japan!M:M,0),1))</f>
        <v/>
      </c>
      <c r="K401" s="2" t="str">
        <f>IF(LEN(J401)&gt;1,INDEX('JP PINT 1.0'!G:G,MATCH(J401,'JP PINT 1.0'!C:C,0),1),"")</f>
        <v/>
      </c>
      <c r="Q401" t="s">
        <v>363</v>
      </c>
      <c r="X401" s="2" t="str">
        <f t="shared" si="29"/>
        <v>CIIL_ Supply Chain_ Trade Delivery. Actual_ Delivery. CI_ Supply Chain_ Event</v>
      </c>
      <c r="Y401" s="3" t="str">
        <f t="shared" si="27"/>
        <v>ram:ActualDeliveryCISupplyChainEvent</v>
      </c>
      <c r="Z401" s="3" t="str">
        <f>Z$387&amp;"/"&amp;Y401</f>
        <v>rsm:CIIHSupplyChainTradeTransaction/ram:IncludedCIILSupplyChainTradeLineItem/ram:SpecifiedCIILSupplyChainTradeDelivery/ram:ActualDeliveryCISupplyChainEvent</v>
      </c>
      <c r="AA401" s="4" t="s">
        <v>4</v>
      </c>
      <c r="AB401" s="2" t="s">
        <v>27</v>
      </c>
      <c r="AC401" s="2" t="s">
        <v>27</v>
      </c>
      <c r="AD401" s="2" t="s">
        <v>27</v>
      </c>
      <c r="AE401" s="2" t="s">
        <v>230</v>
      </c>
      <c r="AF401" s="2" t="s">
        <v>230</v>
      </c>
      <c r="AG401" s="2" t="s">
        <v>27</v>
      </c>
    </row>
    <row r="402" spans="1:33" ht="14.25" customHeight="1">
      <c r="A402" s="2">
        <v>393</v>
      </c>
      <c r="B402" s="2" t="s">
        <v>78</v>
      </c>
      <c r="C402" s="2" t="s">
        <v>2091</v>
      </c>
      <c r="D402" s="2" t="s">
        <v>364</v>
      </c>
      <c r="E402" s="2" t="s">
        <v>23</v>
      </c>
      <c r="F402" s="4" t="s">
        <v>3</v>
      </c>
      <c r="G402" s="2">
        <f t="shared" si="28"/>
        <v>7</v>
      </c>
      <c r="H402" s="2" t="s">
        <v>1001</v>
      </c>
      <c r="I402" s="2" t="s">
        <v>1002</v>
      </c>
      <c r="J402" s="21" t="str">
        <f>IF(ISERROR(MATCH(H402,core_japan!M:M,0)),"",INDEX(core_japan!S:S,MATCH(H402,core_japan!M:M,0),1))</f>
        <v/>
      </c>
      <c r="K402" s="2" t="str">
        <f>IF(LEN(J402)&gt;1,INDEX('JP PINT 1.0'!G:G,MATCH(J402,'JP PINT 1.0'!C:C,0),1),"")</f>
        <v/>
      </c>
      <c r="R402" t="s">
        <v>365</v>
      </c>
      <c r="X402" s="2" t="str">
        <f t="shared" si="29"/>
        <v>CI_ Supply Chain_ Event. Details</v>
      </c>
      <c r="Y402" s="3" t="str">
        <f t="shared" si="27"/>
        <v>ram:CISupplyChainEventType</v>
      </c>
      <c r="AA402" s="4" t="s">
        <v>4</v>
      </c>
      <c r="AB402" s="2" t="s">
        <v>27</v>
      </c>
      <c r="AC402" s="2" t="s">
        <v>27</v>
      </c>
      <c r="AD402" s="2" t="s">
        <v>27</v>
      </c>
      <c r="AE402" s="2" t="s">
        <v>230</v>
      </c>
      <c r="AF402" s="2" t="s">
        <v>230</v>
      </c>
      <c r="AG402" s="2" t="s">
        <v>27</v>
      </c>
    </row>
    <row r="403" spans="1:33" ht="14.25" customHeight="1">
      <c r="A403" s="2">
        <v>394</v>
      </c>
      <c r="B403" s="2" t="s">
        <v>78</v>
      </c>
      <c r="C403" s="2" t="s">
        <v>2091</v>
      </c>
      <c r="D403" s="2" t="s">
        <v>366</v>
      </c>
      <c r="E403" s="2" t="s">
        <v>12</v>
      </c>
      <c r="F403" s="4" t="s">
        <v>17</v>
      </c>
      <c r="G403" s="2">
        <f t="shared" si="28"/>
        <v>8</v>
      </c>
      <c r="H403" s="2" t="s">
        <v>1003</v>
      </c>
      <c r="I403" s="2" t="s">
        <v>1004</v>
      </c>
      <c r="J403" s="21" t="str">
        <f>IF(ISERROR(MATCH(H403,core_japan!M:M,0)),"",INDEX(core_japan!S:S,MATCH(H403,core_japan!M:M,0),1))</f>
        <v>IBT-072</v>
      </c>
      <c r="K403" s="2" t="str">
        <f>IF(LEN(J403)&gt;1,INDEX('JP PINT 1.0'!G:G,MATCH(J403,'JP PINT 1.0'!C:C,0),1),"")</f>
        <v>実際納入日</v>
      </c>
      <c r="S403" t="s">
        <v>367</v>
      </c>
      <c r="X403" s="2" t="str">
        <f t="shared" si="29"/>
        <v>CI_ Supply Chain_ Event. Occurrence. Date Time</v>
      </c>
      <c r="Y403" s="3" t="str">
        <f t="shared" si="27"/>
        <v>ram:OccurrenceDateTime</v>
      </c>
      <c r="Z403" s="3" t="str">
        <f>Z401&amp;"/"&amp;Y403</f>
        <v>rsm:CIIHSupplyChainTradeTransaction/ram:IncludedCIILSupplyChainTradeLineItem/ram:SpecifiedCIILSupplyChainTradeDelivery/ram:ActualDeliveryCISupplyChainEvent/ram:OccurrenceDateTime</v>
      </c>
      <c r="AA403" s="4" t="s">
        <v>4</v>
      </c>
      <c r="AB403" s="2" t="s">
        <v>84</v>
      </c>
      <c r="AC403" s="2" t="s">
        <v>27</v>
      </c>
      <c r="AD403" s="2" t="s">
        <v>56</v>
      </c>
      <c r="AE403" s="2" t="s">
        <v>56</v>
      </c>
      <c r="AF403" s="2" t="s">
        <v>230</v>
      </c>
      <c r="AG403" s="2" t="s">
        <v>542</v>
      </c>
    </row>
    <row r="404" spans="1:33" ht="14.25" customHeight="1">
      <c r="A404" s="2">
        <v>395</v>
      </c>
      <c r="B404" s="2" t="s">
        <v>78</v>
      </c>
      <c r="C404" s="2" t="s">
        <v>2091</v>
      </c>
      <c r="D404" s="2" t="s">
        <v>1005</v>
      </c>
      <c r="E404" s="2" t="s">
        <v>20</v>
      </c>
      <c r="F404" s="4" t="s">
        <v>71</v>
      </c>
      <c r="G404" s="2">
        <f t="shared" si="28"/>
        <v>6</v>
      </c>
      <c r="H404" s="2" t="s">
        <v>1006</v>
      </c>
      <c r="I404" s="2" t="s">
        <v>1007</v>
      </c>
      <c r="J404" s="21" t="str">
        <f>IF(ISERROR(MATCH(H404,core_japan!M:M,0)),"",INDEX(core_japan!S:S,MATCH(H404,core_japan!M:M,0),1))</f>
        <v/>
      </c>
      <c r="K404" s="2" t="str">
        <f>IF(LEN(J404)&gt;1,INDEX('JP PINT 1.0'!G:G,MATCH(J404,'JP PINT 1.0'!C:C,0),1),"")</f>
        <v/>
      </c>
      <c r="Q404" t="s">
        <v>368</v>
      </c>
      <c r="X404" s="2" t="str">
        <f t="shared" si="29"/>
        <v>CIIL_ Supply Chain_ Trade Delivery. Delivery Note_ Referenced. CI_ Referenced_ Document</v>
      </c>
      <c r="Y404" s="3" t="str">
        <f t="shared" si="27"/>
        <v>ram:DeliveryNoteReferencedCIReferencedDocument</v>
      </c>
      <c r="Z404" s="3" t="str">
        <f>Z$387&amp;"/"&amp;Y404</f>
        <v>rsm:CIIHSupplyChainTradeTransaction/ram:IncludedCIILSupplyChainTradeLineItem/ram:SpecifiedCIILSupplyChainTradeDelivery/ram:DeliveryNoteReferencedCIReferencedDocument</v>
      </c>
      <c r="AA404" s="4" t="s">
        <v>4</v>
      </c>
      <c r="AB404" s="2" t="s">
        <v>27</v>
      </c>
      <c r="AC404" s="2" t="s">
        <v>27</v>
      </c>
      <c r="AD404" s="2" t="s">
        <v>27</v>
      </c>
      <c r="AE404" s="2" t="s">
        <v>230</v>
      </c>
      <c r="AF404" s="2" t="s">
        <v>230</v>
      </c>
      <c r="AG404" s="2" t="s">
        <v>27</v>
      </c>
    </row>
    <row r="405" spans="1:33" ht="14.25" customHeight="1">
      <c r="A405" s="2">
        <v>396</v>
      </c>
      <c r="B405" s="2" t="s">
        <v>78</v>
      </c>
      <c r="C405" s="2" t="s">
        <v>2091</v>
      </c>
      <c r="D405" s="2" t="s">
        <v>416</v>
      </c>
      <c r="E405" s="2" t="s">
        <v>23</v>
      </c>
      <c r="F405" s="4" t="s">
        <v>3</v>
      </c>
      <c r="G405" s="2">
        <f t="shared" si="28"/>
        <v>7</v>
      </c>
      <c r="H405" s="2" t="s">
        <v>1008</v>
      </c>
      <c r="I405" s="2" t="s">
        <v>1009</v>
      </c>
      <c r="J405" s="21" t="str">
        <f>IF(ISERROR(MATCH(H405,core_japan!M:M,0)),"",INDEX(core_japan!S:S,MATCH(H405,core_japan!M:M,0),1))</f>
        <v/>
      </c>
      <c r="K405" s="2" t="str">
        <f>IF(LEN(J405)&gt;1,INDEX('JP PINT 1.0'!G:G,MATCH(J405,'JP PINT 1.0'!C:C,0),1),"")</f>
        <v/>
      </c>
      <c r="R405" t="s">
        <v>79</v>
      </c>
      <c r="X405" s="2" t="str">
        <f t="shared" si="29"/>
        <v>CI_ Referenced_ Document. Details</v>
      </c>
      <c r="Y405" s="3" t="str">
        <f t="shared" si="27"/>
        <v>ram:CIReferencedDocumentType</v>
      </c>
      <c r="AA405" s="4" t="s">
        <v>4</v>
      </c>
      <c r="AB405" s="2" t="s">
        <v>27</v>
      </c>
      <c r="AC405" s="2" t="s">
        <v>27</v>
      </c>
      <c r="AD405" s="2" t="s">
        <v>27</v>
      </c>
      <c r="AE405" s="2" t="s">
        <v>230</v>
      </c>
      <c r="AF405" s="2" t="s">
        <v>230</v>
      </c>
      <c r="AG405" s="2" t="s">
        <v>27</v>
      </c>
    </row>
    <row r="406" spans="1:33" ht="14.25" customHeight="1">
      <c r="A406" s="2">
        <v>397</v>
      </c>
      <c r="B406" s="2" t="s">
        <v>78</v>
      </c>
      <c r="C406" s="2" t="s">
        <v>2091</v>
      </c>
      <c r="D406" s="2" t="s">
        <v>80</v>
      </c>
      <c r="E406" s="2" t="s">
        <v>12</v>
      </c>
      <c r="F406" s="4" t="s">
        <v>22</v>
      </c>
      <c r="G406" s="2">
        <f t="shared" si="28"/>
        <v>8</v>
      </c>
      <c r="H406" s="2" t="s">
        <v>1010</v>
      </c>
      <c r="I406" s="2" t="s">
        <v>1011</v>
      </c>
      <c r="J406" s="21" t="str">
        <f>IF(ISERROR(MATCH(H406,core_japan!M:M,0)),"",INDEX(core_japan!S:S,MATCH(H406,core_japan!M:M,0),1))</f>
        <v>IBT-184</v>
      </c>
      <c r="K406" s="2" t="str">
        <f>IF(LEN(J406)&gt;1,INDEX('JP PINT 1.0'!G:G,MATCH(J406,'JP PINT 1.0'!C:C,0),1),"")</f>
        <v>出荷案内書参照</v>
      </c>
      <c r="S406" t="s">
        <v>81</v>
      </c>
      <c r="X406" s="2" t="str">
        <f t="shared" si="29"/>
        <v>CI_ Referenced_ Document. Issuer Assigned_ Identification. Identifier</v>
      </c>
      <c r="Y406" s="3" t="str">
        <f t="shared" si="27"/>
        <v>ram:IssuerAssignedID</v>
      </c>
      <c r="Z406" s="3" t="str">
        <f>Z$404&amp;"/"&amp;Y406</f>
        <v>rsm:CIIHSupplyChainTradeTransaction/ram:IncludedCIILSupplyChainTradeLineItem/ram:SpecifiedCIILSupplyChainTradeDelivery/ram:DeliveryNoteReferencedCIReferencedDocument/ram:IssuerAssignedID</v>
      </c>
      <c r="AA406" s="4" t="s">
        <v>4</v>
      </c>
      <c r="AB406" s="2" t="s">
        <v>27</v>
      </c>
      <c r="AC406" s="2" t="s">
        <v>27</v>
      </c>
      <c r="AD406" s="2" t="s">
        <v>56</v>
      </c>
      <c r="AE406" s="2" t="s">
        <v>56</v>
      </c>
      <c r="AF406" s="2" t="s">
        <v>230</v>
      </c>
      <c r="AG406" s="2" t="s">
        <v>542</v>
      </c>
    </row>
    <row r="407" spans="1:33" ht="14.25" customHeight="1">
      <c r="A407" s="2">
        <v>398</v>
      </c>
      <c r="B407" s="2" t="s">
        <v>78</v>
      </c>
      <c r="C407" s="2" t="s">
        <v>2091</v>
      </c>
      <c r="D407" s="2" t="s">
        <v>85</v>
      </c>
      <c r="E407" s="2" t="s">
        <v>12</v>
      </c>
      <c r="F407" s="4" t="s">
        <v>17</v>
      </c>
      <c r="G407" s="2">
        <f t="shared" si="28"/>
        <v>8</v>
      </c>
      <c r="H407" s="2" t="s">
        <v>1396</v>
      </c>
      <c r="I407" s="2" t="s">
        <v>1397</v>
      </c>
      <c r="J407" s="21">
        <f>IF(ISERROR(MATCH(H407,core_japan!M:M,0)),"",INDEX(core_japan!S:S,MATCH(H407,core_japan!M:M,0),1))</f>
        <v>0</v>
      </c>
      <c r="K407" s="2" t="str">
        <f>IF(LEN(J407)&gt;1,INDEX('JP PINT 1.0'!G:G,MATCH(J407,'JP PINT 1.0'!C:C,0),1),"")</f>
        <v/>
      </c>
      <c r="S407" t="s">
        <v>86</v>
      </c>
      <c r="X407" s="2" t="str">
        <f t="shared" si="29"/>
        <v>CI_ Referenced_ Document. Revision_ Identification. Identifier</v>
      </c>
      <c r="Y407" s="3" t="str">
        <f t="shared" si="27"/>
        <v>ram:RevisionID</v>
      </c>
      <c r="Z407" s="3" t="str">
        <f>Z$404&amp;"/"&amp;Y407</f>
        <v>rsm:CIIHSupplyChainTradeTransaction/ram:IncludedCIILSupplyChainTradeLineItem/ram:SpecifiedCIILSupplyChainTradeDelivery/ram:DeliveryNoteReferencedCIReferencedDocument/ram:RevisionID</v>
      </c>
      <c r="AA407" s="4" t="s">
        <v>4</v>
      </c>
      <c r="AD407" s="2" t="s">
        <v>56</v>
      </c>
      <c r="AE407" s="2" t="s">
        <v>56</v>
      </c>
      <c r="AF407" s="2" t="s">
        <v>27</v>
      </c>
      <c r="AG407" s="2" t="s">
        <v>27</v>
      </c>
    </row>
    <row r="408" spans="1:33" ht="14.25" customHeight="1">
      <c r="A408" s="2">
        <v>399</v>
      </c>
      <c r="B408" s="2" t="s">
        <v>78</v>
      </c>
      <c r="C408" s="2" t="s">
        <v>2091</v>
      </c>
      <c r="D408" s="2" t="s">
        <v>89</v>
      </c>
      <c r="E408" s="2" t="s">
        <v>12</v>
      </c>
      <c r="F408" s="4" t="s">
        <v>22</v>
      </c>
      <c r="G408" s="2">
        <f t="shared" si="28"/>
        <v>8</v>
      </c>
      <c r="H408" s="2" t="s">
        <v>1012</v>
      </c>
      <c r="I408" s="2" t="s">
        <v>1013</v>
      </c>
      <c r="J408" s="21">
        <f>IF(ISERROR(MATCH(H408,core_japan!M:M,0)),"",INDEX(core_japan!S:S,MATCH(H408,core_japan!M:M,0),1))</f>
        <v>0</v>
      </c>
      <c r="K408" s="2" t="str">
        <f>IF(LEN(J408)&gt;1,INDEX('JP PINT 1.0'!G:G,MATCH(J408,'JP PINT 1.0'!C:C,0),1),"")</f>
        <v/>
      </c>
      <c r="S408" t="s">
        <v>90</v>
      </c>
      <c r="X408" s="2" t="str">
        <f t="shared" si="29"/>
        <v>CI_ Referenced_ Document. Type. Code</v>
      </c>
      <c r="Y408" s="3" t="str">
        <f t="shared" si="27"/>
        <v>ram:TypeCode</v>
      </c>
      <c r="Z408" s="3" t="str">
        <f>Z$404&amp;"/"&amp;Y408</f>
        <v>rsm:CIIHSupplyChainTradeTransaction/ram:IncludedCIILSupplyChainTradeLineItem/ram:SpecifiedCIILSupplyChainTradeDelivery/ram:DeliveryNoteReferencedCIReferencedDocument/ram:TypeCode</v>
      </c>
      <c r="AA408" s="4" t="s">
        <v>4</v>
      </c>
      <c r="AB408" s="2" t="s">
        <v>91</v>
      </c>
      <c r="AC408" s="2" t="s">
        <v>59</v>
      </c>
      <c r="AD408" s="2" t="s">
        <v>56</v>
      </c>
      <c r="AE408" s="2" t="s">
        <v>56</v>
      </c>
      <c r="AF408" s="2" t="s">
        <v>230</v>
      </c>
      <c r="AG408" s="2" t="s">
        <v>27</v>
      </c>
    </row>
    <row r="409" spans="1:33" ht="14.25" customHeight="1">
      <c r="A409" s="2">
        <v>400</v>
      </c>
      <c r="B409" s="2" t="s">
        <v>78</v>
      </c>
      <c r="C409" s="2" t="s">
        <v>2091</v>
      </c>
      <c r="D409" s="2" t="s">
        <v>369</v>
      </c>
      <c r="E409" s="2" t="s">
        <v>12</v>
      </c>
      <c r="F409" s="4" t="s">
        <v>22</v>
      </c>
      <c r="G409" s="2">
        <f t="shared" si="28"/>
        <v>8</v>
      </c>
      <c r="H409" s="2" t="s">
        <v>1014</v>
      </c>
      <c r="I409" s="2" t="s">
        <v>1015</v>
      </c>
      <c r="J409" s="21">
        <f>IF(ISERROR(MATCH(H409,core_japan!M:M,0)),"",INDEX(core_japan!S:S,MATCH(H409,core_japan!M:M,0),1))</f>
        <v>0</v>
      </c>
      <c r="K409" s="2" t="str">
        <f>IF(LEN(J409)&gt;1,INDEX('JP PINT 1.0'!G:G,MATCH(J409,'JP PINT 1.0'!C:C,0),1),"")</f>
        <v/>
      </c>
      <c r="S409" t="s">
        <v>370</v>
      </c>
      <c r="X409" s="2" t="str">
        <f t="shared" si="29"/>
        <v>CI_ Referenced_ Document. Category. Code</v>
      </c>
      <c r="Y409" s="3" t="str">
        <f t="shared" si="27"/>
        <v>ram:CategoryCode</v>
      </c>
      <c r="Z409" s="3" t="str">
        <f>Z$404&amp;"/"&amp;Y409</f>
        <v>rsm:CIIHSupplyChainTradeTransaction/ram:IncludedCIILSupplyChainTradeLineItem/ram:SpecifiedCIILSupplyChainTradeDelivery/ram:DeliveryNoteReferencedCIReferencedDocument/ram:CategoryCode</v>
      </c>
      <c r="AA409" s="4" t="s">
        <v>4</v>
      </c>
      <c r="AB409" s="2" t="s">
        <v>34</v>
      </c>
      <c r="AC409" s="2" t="s">
        <v>35</v>
      </c>
      <c r="AD409" s="2" t="s">
        <v>56</v>
      </c>
      <c r="AE409" s="2" t="s">
        <v>56</v>
      </c>
      <c r="AF409" s="2" t="s">
        <v>230</v>
      </c>
      <c r="AG409" s="2" t="s">
        <v>27</v>
      </c>
    </row>
    <row r="410" spans="1:33" ht="14.25" customHeight="1">
      <c r="A410" s="2">
        <v>401</v>
      </c>
      <c r="B410" s="2" t="s">
        <v>78</v>
      </c>
      <c r="C410" s="2" t="s">
        <v>2091</v>
      </c>
      <c r="D410" s="2" t="s">
        <v>96</v>
      </c>
      <c r="E410" s="2" t="s">
        <v>12</v>
      </c>
      <c r="F410" s="4" t="s">
        <v>22</v>
      </c>
      <c r="G410" s="2">
        <f t="shared" si="28"/>
        <v>8</v>
      </c>
      <c r="H410" s="2" t="s">
        <v>1016</v>
      </c>
      <c r="I410" s="2" t="s">
        <v>1017</v>
      </c>
      <c r="J410" s="21">
        <f>IF(ISERROR(MATCH(H410,core_japan!M:M,0)),"",INDEX(core_japan!S:S,MATCH(H410,core_japan!M:M,0),1))</f>
        <v>0</v>
      </c>
      <c r="K410" s="2" t="str">
        <f>IF(LEN(J410)&gt;1,INDEX('JP PINT 1.0'!G:G,MATCH(J410,'JP PINT 1.0'!C:C,0),1),"")</f>
        <v/>
      </c>
      <c r="S410" t="s">
        <v>97</v>
      </c>
      <c r="X410" s="2" t="str">
        <f t="shared" si="29"/>
        <v>CI_ Referenced_ Document. Subtype. Code</v>
      </c>
      <c r="Y410" s="3" t="str">
        <f t="shared" si="27"/>
        <v>ram:SubtypeCode</v>
      </c>
      <c r="Z410" s="3" t="str">
        <f>Z$404&amp;"/"&amp;Y410</f>
        <v>rsm:CIIHSupplyChainTradeTransaction/ram:IncludedCIILSupplyChainTradeLineItem/ram:SpecifiedCIILSupplyChainTradeDelivery/ram:DeliveryNoteReferencedCIReferencedDocument/ram:SubtypeCode</v>
      </c>
      <c r="AA410" s="4" t="s">
        <v>4</v>
      </c>
      <c r="AB410" s="2" t="s">
        <v>34</v>
      </c>
      <c r="AC410" s="2" t="s">
        <v>35</v>
      </c>
      <c r="AD410" s="2" t="s">
        <v>56</v>
      </c>
      <c r="AE410" s="2" t="s">
        <v>56</v>
      </c>
      <c r="AF410" s="2" t="s">
        <v>230</v>
      </c>
      <c r="AG410" s="2" t="s">
        <v>27</v>
      </c>
    </row>
    <row r="411" spans="1:33" ht="14.25" customHeight="1">
      <c r="A411" s="2">
        <v>402</v>
      </c>
      <c r="B411" s="2" t="s">
        <v>78</v>
      </c>
      <c r="C411" s="2" t="s">
        <v>2091</v>
      </c>
      <c r="D411" s="2" t="s">
        <v>1398</v>
      </c>
      <c r="E411" s="2" t="s">
        <v>20</v>
      </c>
      <c r="F411" s="4" t="s">
        <v>17</v>
      </c>
      <c r="G411" s="2">
        <f t="shared" si="28"/>
        <v>4</v>
      </c>
      <c r="H411" s="2" t="s">
        <v>371</v>
      </c>
      <c r="I411" s="2" t="s">
        <v>1400</v>
      </c>
      <c r="J411" s="21" t="str">
        <f>IF(ISERROR(MATCH(H411,core_japan!M:M,0)),"",INDEX(core_japan!S:S,MATCH(H411,core_japan!M:M,0),1))</f>
        <v/>
      </c>
      <c r="K411" s="2" t="str">
        <f>IF(LEN(J411)&gt;1,INDEX('JP PINT 1.0'!G:G,MATCH(J411,'JP PINT 1.0'!C:C,0),1),"")</f>
        <v/>
      </c>
      <c r="O411" t="s">
        <v>1399</v>
      </c>
      <c r="X411" s="3" t="str">
        <f t="shared" si="29"/>
        <v>CIIL_ Supply Chain_ Trade Line Item. Specified. CIIL_ Supply Chain_ Trade Settlement</v>
      </c>
      <c r="Y411" s="3" t="str">
        <f t="shared" si="27"/>
        <v>ram:SpecifiedCIILSupplyChainTradeSettlement</v>
      </c>
      <c r="Z411" s="3" t="str">
        <f>Z$355&amp;"/"&amp;Y411</f>
        <v>rsm:CIIHSupplyChainTradeTransaction/ram:IncludedCIILSupplyChainTradeLineItem/ram:SpecifiedCIILSupplyChainTradeSettlement</v>
      </c>
      <c r="AA411" s="4" t="s">
        <v>4</v>
      </c>
      <c r="AB411" s="2" t="s">
        <v>27</v>
      </c>
      <c r="AC411" s="2" t="s">
        <v>27</v>
      </c>
      <c r="AD411" s="2" t="s">
        <v>27</v>
      </c>
      <c r="AE411" s="2" t="s">
        <v>230</v>
      </c>
      <c r="AF411" s="2" t="s">
        <v>230</v>
      </c>
      <c r="AG411" s="2" t="s">
        <v>27</v>
      </c>
    </row>
    <row r="412" spans="1:33" ht="14.25" customHeight="1">
      <c r="A412" s="2">
        <v>403</v>
      </c>
      <c r="B412" s="2" t="s">
        <v>78</v>
      </c>
      <c r="C412" s="2" t="s">
        <v>2091</v>
      </c>
      <c r="D412" s="2" t="s">
        <v>1401</v>
      </c>
      <c r="E412" s="2" t="s">
        <v>23</v>
      </c>
      <c r="F412" s="4" t="s">
        <v>3</v>
      </c>
      <c r="G412" s="2">
        <f t="shared" si="28"/>
        <v>5</v>
      </c>
      <c r="H412" s="2" t="s">
        <v>372</v>
      </c>
      <c r="I412" s="2" t="s">
        <v>373</v>
      </c>
      <c r="J412" s="21" t="str">
        <f>IF(ISERROR(MATCH(H412,core_japan!M:M,0)),"",INDEX(core_japan!S:S,MATCH(H412,core_japan!M:M,0),1))</f>
        <v/>
      </c>
      <c r="K412" s="2" t="str">
        <f>IF(LEN(J412)&gt;1,INDEX('JP PINT 1.0'!G:G,MATCH(J412,'JP PINT 1.0'!C:C,0),1),"")</f>
        <v/>
      </c>
      <c r="P412" t="s">
        <v>1402</v>
      </c>
      <c r="X412" s="2" t="str">
        <f t="shared" si="29"/>
        <v>CIIL_ Supply Chain_ Trade Settlement. Details</v>
      </c>
      <c r="Y412" s="3" t="str">
        <f t="shared" si="27"/>
        <v>ram:CIILSupplyChainTradeSettlementType</v>
      </c>
      <c r="AA412" s="4" t="s">
        <v>4</v>
      </c>
      <c r="AB412" s="2" t="s">
        <v>27</v>
      </c>
      <c r="AC412" s="2" t="s">
        <v>27</v>
      </c>
      <c r="AD412" s="2" t="s">
        <v>27</v>
      </c>
      <c r="AE412" s="2" t="s">
        <v>230</v>
      </c>
      <c r="AF412" s="2" t="s">
        <v>230</v>
      </c>
      <c r="AG412" s="2" t="s">
        <v>27</v>
      </c>
    </row>
    <row r="413" spans="1:33" ht="14.25" customHeight="1">
      <c r="A413" s="2">
        <v>404</v>
      </c>
      <c r="B413" s="2" t="s">
        <v>78</v>
      </c>
      <c r="C413" s="2" t="s">
        <v>2091</v>
      </c>
      <c r="D413" s="2" t="s">
        <v>374</v>
      </c>
      <c r="E413" s="2" t="s">
        <v>12</v>
      </c>
      <c r="F413" s="4" t="s">
        <v>22</v>
      </c>
      <c r="G413" s="2">
        <f t="shared" si="28"/>
        <v>6</v>
      </c>
      <c r="H413" s="2" t="s">
        <v>1404</v>
      </c>
      <c r="I413" s="2" t="s">
        <v>1405</v>
      </c>
      <c r="J413" s="21" t="str">
        <f>IF(ISERROR(MATCH(H413,core_japan!M:M,0)),"",INDEX(core_japan!S:S,MATCH(H413,core_japan!M:M,0),1))</f>
        <v/>
      </c>
      <c r="K413" s="2" t="str">
        <f>IF(LEN(J413)&gt;1,INDEX('JP PINT 1.0'!G:G,MATCH(J413,'JP PINT 1.0'!C:C,0),1),"")</f>
        <v/>
      </c>
      <c r="Q413" t="s">
        <v>1403</v>
      </c>
      <c r="X413" s="2" t="str">
        <f t="shared" si="29"/>
        <v>CIIL_ Supply Chain_ Trade Settlement. Direction. Code</v>
      </c>
      <c r="Y413" s="3" t="str">
        <f t="shared" si="27"/>
        <v>ram:DirectionCode</v>
      </c>
      <c r="Z413" s="3" t="str">
        <f>Z$411&amp;"/"&amp;Y413</f>
        <v>rsm:CIIHSupplyChainTradeTransaction/ram:IncludedCIILSupplyChainTradeLineItem/ram:SpecifiedCIILSupplyChainTradeSettlement/ram:DirectionCode</v>
      </c>
      <c r="AA413" s="4" t="s">
        <v>4</v>
      </c>
      <c r="AB413" s="2" t="s">
        <v>34</v>
      </c>
      <c r="AC413" s="2" t="s">
        <v>35</v>
      </c>
      <c r="AD413" s="2" t="s">
        <v>56</v>
      </c>
      <c r="AE413" s="2" t="s">
        <v>230</v>
      </c>
      <c r="AF413" s="2" t="s">
        <v>230</v>
      </c>
      <c r="AG413" s="2" t="s">
        <v>27</v>
      </c>
    </row>
    <row r="414" spans="1:33" ht="14.25" customHeight="1">
      <c r="A414" s="2">
        <v>405</v>
      </c>
      <c r="B414" s="2" t="s">
        <v>78</v>
      </c>
      <c r="C414" s="2" t="s">
        <v>2091</v>
      </c>
      <c r="D414" s="2" t="s">
        <v>375</v>
      </c>
      <c r="E414" s="2" t="s">
        <v>20</v>
      </c>
      <c r="F414" s="4" t="s">
        <v>71</v>
      </c>
      <c r="G414" s="2">
        <f t="shared" si="28"/>
        <v>6</v>
      </c>
      <c r="H414" s="2" t="s">
        <v>1406</v>
      </c>
      <c r="I414" s="2" t="s">
        <v>1407</v>
      </c>
      <c r="J414" s="21" t="str">
        <f>IF(ISERROR(MATCH(H414,core_japan!M:M,0)),"",INDEX(core_japan!S:S,MATCH(H414,core_japan!M:M,0),1))</f>
        <v/>
      </c>
      <c r="K414" s="2" t="str">
        <f>IF(LEN(J414)&gt;1,INDEX('JP PINT 1.0'!G:G,MATCH(J414,'JP PINT 1.0'!C:C,0),1),"")</f>
        <v/>
      </c>
      <c r="Q414" t="s">
        <v>376</v>
      </c>
      <c r="X414" s="2" t="str">
        <f t="shared" si="29"/>
        <v>CIIL_ Supply Chain_ Trade Settlement. Specified. CI_ Trade_ Allowance Charge</v>
      </c>
      <c r="Y414" s="3" t="str">
        <f t="shared" si="27"/>
        <v>ram:SpecifiedCITradeAllowanceCharge</v>
      </c>
      <c r="Z414" s="3" t="str">
        <f>Z$411&amp;"/"&amp;Y414</f>
        <v>rsm:CIIHSupplyChainTradeTransaction/ram:IncludedCIILSupplyChainTradeLineItem/ram:SpecifiedCIILSupplyChainTradeSettlement/ram:SpecifiedCITradeAllowanceCharge</v>
      </c>
      <c r="AA414" s="4" t="s">
        <v>4</v>
      </c>
      <c r="AB414" s="2" t="s">
        <v>27</v>
      </c>
      <c r="AC414" s="2" t="s">
        <v>27</v>
      </c>
      <c r="AD414" s="2" t="s">
        <v>27</v>
      </c>
      <c r="AE414" s="2" t="s">
        <v>230</v>
      </c>
      <c r="AF414" s="2" t="s">
        <v>230</v>
      </c>
      <c r="AG414" s="2" t="s">
        <v>27</v>
      </c>
    </row>
    <row r="415" spans="1:33" ht="14.25" customHeight="1">
      <c r="A415" s="2">
        <v>406</v>
      </c>
      <c r="B415" s="2" t="s">
        <v>78</v>
      </c>
      <c r="C415" s="2" t="s">
        <v>2091</v>
      </c>
      <c r="D415" s="2" t="s">
        <v>260</v>
      </c>
      <c r="E415" s="2" t="s">
        <v>23</v>
      </c>
      <c r="F415" s="4" t="s">
        <v>74</v>
      </c>
      <c r="G415" s="2">
        <f t="shared" si="28"/>
        <v>7</v>
      </c>
      <c r="H415" s="2" t="s">
        <v>1408</v>
      </c>
      <c r="I415" s="2" t="s">
        <v>377</v>
      </c>
      <c r="J415" s="21" t="str">
        <f>IF(ISERROR(MATCH(H415,core_japan!M:M,0)),"",INDEX(core_japan!S:S,MATCH(H415,core_japan!M:M,0),1))</f>
        <v/>
      </c>
      <c r="K415" s="2" t="str">
        <f>IF(LEN(J415)&gt;1,INDEX('JP PINT 1.0'!G:G,MATCH(J415,'JP PINT 1.0'!C:C,0),1),"")</f>
        <v/>
      </c>
      <c r="R415" t="s">
        <v>261</v>
      </c>
      <c r="X415" s="2" t="str">
        <f t="shared" si="29"/>
        <v>CI_ Trade_ Allowance Charge. Details</v>
      </c>
      <c r="Y415" s="3" t="str">
        <f t="shared" si="27"/>
        <v>ram:CITradeAllowanceChargeType</v>
      </c>
      <c r="AA415" s="4" t="s">
        <v>4</v>
      </c>
      <c r="AB415" s="2" t="s">
        <v>27</v>
      </c>
      <c r="AC415" s="2" t="s">
        <v>27</v>
      </c>
      <c r="AD415" s="2" t="s">
        <v>27</v>
      </c>
      <c r="AE415" s="2" t="s">
        <v>230</v>
      </c>
      <c r="AF415" s="2" t="s">
        <v>230</v>
      </c>
      <c r="AG415" s="2" t="s">
        <v>27</v>
      </c>
    </row>
    <row r="416" spans="1:33" ht="14.25" customHeight="1">
      <c r="A416" s="2">
        <v>407</v>
      </c>
      <c r="B416" s="2" t="s">
        <v>78</v>
      </c>
      <c r="C416" s="2" t="s">
        <v>2091</v>
      </c>
      <c r="D416" s="2" t="s">
        <v>378</v>
      </c>
      <c r="E416" s="2" t="s">
        <v>12</v>
      </c>
      <c r="F416" s="4" t="s">
        <v>22</v>
      </c>
      <c r="G416" s="2">
        <f t="shared" si="28"/>
        <v>8</v>
      </c>
      <c r="H416" s="2" t="s">
        <v>1409</v>
      </c>
      <c r="I416" s="2" t="s">
        <v>380</v>
      </c>
      <c r="J416" s="21" t="str">
        <f>IF(ISERROR(MATCH(H416,core_japan!M:M,0)),"",INDEX(core_japan!S:S,MATCH(H416,core_japan!M:M,0),1))</f>
        <v/>
      </c>
      <c r="K416" s="2" t="str">
        <f>IF(LEN(J416)&gt;1,INDEX('JP PINT 1.0'!G:G,MATCH(J416,'JP PINT 1.0'!C:C,0),1),"")</f>
        <v/>
      </c>
      <c r="S416" t="s">
        <v>379</v>
      </c>
      <c r="X416" s="2" t="str">
        <f t="shared" si="29"/>
        <v>CI_ Trade_ Allowance Charge. Charge. Indicator</v>
      </c>
      <c r="Y416" s="3" t="str">
        <f t="shared" si="27"/>
        <v>ram:ChargeIndicator</v>
      </c>
      <c r="Z416" s="3" t="str">
        <f>Z$414&amp;"/"&amp;Y416</f>
        <v>rsm:CIIHSupplyChainTradeTransaction/ram:IncludedCIILSupplyChainTradeLineItem/ram:SpecifiedCIILSupplyChainTradeSettlement/ram:SpecifiedCITradeAllowanceCharge/ram:ChargeIndicator</v>
      </c>
      <c r="AA416" s="4" t="s">
        <v>4</v>
      </c>
      <c r="AB416" s="2" t="s">
        <v>27</v>
      </c>
      <c r="AC416" s="2" t="s">
        <v>27</v>
      </c>
      <c r="AD416" s="2" t="s">
        <v>56</v>
      </c>
      <c r="AE416" s="2" t="s">
        <v>230</v>
      </c>
      <c r="AF416" s="2" t="s">
        <v>230</v>
      </c>
      <c r="AG416" s="2" t="s">
        <v>27</v>
      </c>
    </row>
    <row r="417" spans="1:33" ht="14.25" customHeight="1">
      <c r="A417" s="2">
        <v>408</v>
      </c>
      <c r="B417" s="2" t="s">
        <v>78</v>
      </c>
      <c r="C417" s="2" t="s">
        <v>2091</v>
      </c>
      <c r="D417" s="2" t="s">
        <v>262</v>
      </c>
      <c r="E417" s="2" t="s">
        <v>20</v>
      </c>
      <c r="F417" s="4" t="s">
        <v>71</v>
      </c>
      <c r="G417" s="2">
        <f t="shared" si="28"/>
        <v>8</v>
      </c>
      <c r="H417" s="2" t="s">
        <v>381</v>
      </c>
      <c r="I417" s="2" t="s">
        <v>382</v>
      </c>
      <c r="J417" s="21" t="str">
        <f>IF(ISERROR(MATCH(H417,core_japan!M:M,0)),"",INDEX(core_japan!S:S,MATCH(H417,core_japan!M:M,0),1))</f>
        <v/>
      </c>
      <c r="K417" s="2" t="str">
        <f>IF(LEN(J417)&gt;1,INDEX('JP PINT 1.0'!G:G,MATCH(J417,'JP PINT 1.0'!C:C,0),1),"")</f>
        <v/>
      </c>
      <c r="S417" t="s">
        <v>263</v>
      </c>
      <c r="X417" s="2" t="str">
        <f t="shared" si="29"/>
        <v>CI_ Trade_ Allowance Charge. Category. CI_ Trade_ Tax</v>
      </c>
      <c r="Y417" s="3" t="str">
        <f t="shared" si="27"/>
        <v>ram:CategoryCITradeTax</v>
      </c>
      <c r="Z417" s="3" t="str">
        <f>Z$414&amp;"/"&amp;Y417</f>
        <v>rsm:CIIHSupplyChainTradeTransaction/ram:IncludedCIILSupplyChainTradeLineItem/ram:SpecifiedCIILSupplyChainTradeSettlement/ram:SpecifiedCITradeAllowanceCharge/ram:CategoryCITradeTax</v>
      </c>
      <c r="AA417" s="4" t="s">
        <v>4</v>
      </c>
      <c r="AB417" s="2" t="s">
        <v>27</v>
      </c>
      <c r="AC417" s="2" t="s">
        <v>27</v>
      </c>
      <c r="AD417" s="2" t="s">
        <v>27</v>
      </c>
      <c r="AE417" s="2" t="s">
        <v>230</v>
      </c>
      <c r="AF417" s="2" t="s">
        <v>230</v>
      </c>
      <c r="AG417" s="2" t="s">
        <v>27</v>
      </c>
    </row>
    <row r="418" spans="1:33" ht="14.25" customHeight="1">
      <c r="A418" s="2">
        <v>409</v>
      </c>
      <c r="B418" s="2" t="s">
        <v>78</v>
      </c>
      <c r="C418" s="2" t="s">
        <v>2091</v>
      </c>
      <c r="D418" s="2" t="s">
        <v>264</v>
      </c>
      <c r="E418" s="2" t="s">
        <v>23</v>
      </c>
      <c r="F418" s="4" t="s">
        <v>3</v>
      </c>
      <c r="G418" s="2">
        <f t="shared" si="28"/>
        <v>9</v>
      </c>
      <c r="H418" s="2" t="s">
        <v>1410</v>
      </c>
      <c r="I418" s="2" t="s">
        <v>383</v>
      </c>
      <c r="J418" s="21" t="str">
        <f>IF(ISERROR(MATCH(H418,core_japan!M:M,0)),"",INDEX(core_japan!S:S,MATCH(H418,core_japan!M:M,0),1))</f>
        <v/>
      </c>
      <c r="K418" s="2" t="str">
        <f>IF(LEN(J418)&gt;1,INDEX('JP PINT 1.0'!G:G,MATCH(J418,'JP PINT 1.0'!C:C,0),1),"")</f>
        <v/>
      </c>
      <c r="T418" t="s">
        <v>265</v>
      </c>
      <c r="X418" s="2" t="str">
        <f t="shared" si="29"/>
        <v>CI_ Trade_ Tax. Details</v>
      </c>
      <c r="Y418" s="3" t="str">
        <f t="shared" si="27"/>
        <v>ram:CITradeTaxType</v>
      </c>
      <c r="AA418" s="4" t="s">
        <v>4</v>
      </c>
      <c r="AB418" s="2" t="s">
        <v>27</v>
      </c>
      <c r="AC418" s="2" t="s">
        <v>27</v>
      </c>
      <c r="AD418" s="2" t="s">
        <v>27</v>
      </c>
      <c r="AE418" s="2" t="s">
        <v>230</v>
      </c>
      <c r="AF418" s="2" t="s">
        <v>230</v>
      </c>
      <c r="AG418" s="2" t="s">
        <v>27</v>
      </c>
    </row>
    <row r="419" spans="1:33" ht="14.25" customHeight="1">
      <c r="A419" s="2">
        <v>410</v>
      </c>
      <c r="B419" s="2" t="s">
        <v>78</v>
      </c>
      <c r="C419" s="2" t="s">
        <v>2091</v>
      </c>
      <c r="D419" s="2" t="s">
        <v>266</v>
      </c>
      <c r="E419" s="2" t="s">
        <v>12</v>
      </c>
      <c r="F419" s="4" t="s">
        <v>22</v>
      </c>
      <c r="G419" s="2">
        <f t="shared" si="28"/>
        <v>10</v>
      </c>
      <c r="H419" s="2" t="s">
        <v>384</v>
      </c>
      <c r="I419" s="2" t="s">
        <v>385</v>
      </c>
      <c r="J419" s="21" t="str">
        <f>IF(ISERROR(MATCH(H419,core_japan!M:M,0)),"",INDEX(core_japan!S:S,MATCH(H419,core_japan!M:M,0),1))</f>
        <v/>
      </c>
      <c r="K419" s="2" t="str">
        <f>IF(LEN(J419)&gt;1,INDEX('JP PINT 1.0'!G:G,MATCH(J419,'JP PINT 1.0'!C:C,0),1),"")</f>
        <v/>
      </c>
      <c r="U419" t="s">
        <v>267</v>
      </c>
      <c r="X419" s="2" t="str">
        <f t="shared" si="29"/>
        <v>CI_ Trade_ Tax. Calculated. Amount</v>
      </c>
      <c r="Y419" s="3" t="str">
        <f t="shared" si="27"/>
        <v>ram:CalculatedAmount</v>
      </c>
      <c r="Z419" s="3" t="str">
        <f>Z417&amp;"/"&amp;Y419</f>
        <v>rsm:CIIHSupplyChainTradeTransaction/ram:IncludedCIILSupplyChainTradeLineItem/ram:SpecifiedCIILSupplyChainTradeSettlement/ram:SpecifiedCITradeAllowanceCharge/ram:CategoryCITradeTax/ram:CalculatedAmount</v>
      </c>
      <c r="AA419" s="4" t="s">
        <v>4</v>
      </c>
      <c r="AB419" s="2" t="s">
        <v>304</v>
      </c>
      <c r="AC419" s="2" t="s">
        <v>42</v>
      </c>
      <c r="AD419" s="2" t="s">
        <v>56</v>
      </c>
      <c r="AE419" s="2" t="s">
        <v>230</v>
      </c>
      <c r="AF419" s="2" t="s">
        <v>230</v>
      </c>
      <c r="AG419" s="2" t="s">
        <v>27</v>
      </c>
    </row>
    <row r="420" spans="1:33" ht="14.25" customHeight="1">
      <c r="A420" s="2">
        <v>411</v>
      </c>
      <c r="B420" s="2" t="s">
        <v>78</v>
      </c>
      <c r="C420" s="2" t="s">
        <v>2091</v>
      </c>
      <c r="D420" s="2" t="s">
        <v>268</v>
      </c>
      <c r="E420" s="2" t="s">
        <v>12</v>
      </c>
      <c r="F420" s="4" t="s">
        <v>22</v>
      </c>
      <c r="G420" s="2">
        <f t="shared" si="28"/>
        <v>10</v>
      </c>
      <c r="H420" s="2" t="s">
        <v>386</v>
      </c>
      <c r="I420" s="2" t="s">
        <v>387</v>
      </c>
      <c r="J420" s="21" t="str">
        <f>IF(ISERROR(MATCH(H420,core_japan!M:M,0)),"",INDEX(core_japan!S:S,MATCH(H420,core_japan!M:M,0),1))</f>
        <v/>
      </c>
      <c r="K420" s="2" t="str">
        <f>IF(LEN(J420)&gt;1,INDEX('JP PINT 1.0'!G:G,MATCH(J420,'JP PINT 1.0'!C:C,0),1),"")</f>
        <v/>
      </c>
      <c r="U420" t="s">
        <v>269</v>
      </c>
      <c r="X420" s="2" t="str">
        <f t="shared" si="29"/>
        <v>CI_ Trade_ Tax. Calculated. Rate</v>
      </c>
      <c r="Y420" s="3" t="str">
        <f t="shared" si="27"/>
        <v>ram:CalculatedRate</v>
      </c>
      <c r="Z420" s="3" t="str">
        <f>Z$417&amp;"/"&amp;Y420</f>
        <v>rsm:CIIHSupplyChainTradeTransaction/ram:IncludedCIILSupplyChainTradeLineItem/ram:SpecifiedCIILSupplyChainTradeSettlement/ram:SpecifiedCITradeAllowanceCharge/ram:CategoryCITradeTax/ram:CalculatedRate</v>
      </c>
      <c r="AA420" s="4" t="s">
        <v>4</v>
      </c>
      <c r="AB420" s="2" t="s">
        <v>27</v>
      </c>
      <c r="AC420" s="2" t="s">
        <v>27</v>
      </c>
      <c r="AD420" s="2" t="s">
        <v>56</v>
      </c>
      <c r="AE420" s="2" t="s">
        <v>230</v>
      </c>
      <c r="AF420" s="2" t="s">
        <v>230</v>
      </c>
      <c r="AG420" s="2" t="s">
        <v>27</v>
      </c>
    </row>
    <row r="421" spans="1:33" ht="14.25" customHeight="1">
      <c r="A421" s="2">
        <v>412</v>
      </c>
      <c r="B421" s="2" t="s">
        <v>78</v>
      </c>
      <c r="C421" s="2" t="s">
        <v>2091</v>
      </c>
      <c r="D421" s="2" t="s">
        <v>271</v>
      </c>
      <c r="E421" s="2" t="s">
        <v>12</v>
      </c>
      <c r="F421" s="4" t="s">
        <v>22</v>
      </c>
      <c r="G421" s="2">
        <f t="shared" si="28"/>
        <v>10</v>
      </c>
      <c r="H421" s="2" t="s">
        <v>388</v>
      </c>
      <c r="I421" s="2" t="s">
        <v>389</v>
      </c>
      <c r="J421" s="21" t="str">
        <f>IF(ISERROR(MATCH(H421,core_japan!M:M,0)),"",INDEX(core_japan!S:S,MATCH(H421,core_japan!M:M,0),1))</f>
        <v/>
      </c>
      <c r="K421" s="2" t="str">
        <f>IF(LEN(J421)&gt;1,INDEX('JP PINT 1.0'!G:G,MATCH(J421,'JP PINT 1.0'!C:C,0),1),"")</f>
        <v/>
      </c>
      <c r="U421" t="s">
        <v>272</v>
      </c>
      <c r="X421" s="2" t="str">
        <f t="shared" si="29"/>
        <v>CI_ Trade_ Tax. Basis. Amount</v>
      </c>
      <c r="Y421" s="3" t="str">
        <f t="shared" si="27"/>
        <v>ram:BasisAmount</v>
      </c>
      <c r="Z421" s="3" t="str">
        <f>Z$417&amp;"/"&amp;Y421</f>
        <v>rsm:CIIHSupplyChainTradeTransaction/ram:IncludedCIILSupplyChainTradeLineItem/ram:SpecifiedCIILSupplyChainTradeSettlement/ram:SpecifiedCITradeAllowanceCharge/ram:CategoryCITradeTax/ram:BasisAmount</v>
      </c>
      <c r="AA421" s="4" t="s">
        <v>4</v>
      </c>
      <c r="AB421" s="2" t="s">
        <v>304</v>
      </c>
      <c r="AC421" s="2" t="s">
        <v>42</v>
      </c>
      <c r="AD421" s="2" t="s">
        <v>56</v>
      </c>
      <c r="AE421" s="2" t="s">
        <v>230</v>
      </c>
      <c r="AF421" s="2" t="s">
        <v>230</v>
      </c>
      <c r="AG421" s="2" t="s">
        <v>27</v>
      </c>
    </row>
    <row r="422" spans="1:33" ht="14.25" customHeight="1">
      <c r="A422" s="2">
        <v>413</v>
      </c>
      <c r="B422" s="2" t="s">
        <v>78</v>
      </c>
      <c r="C422" s="2" t="s">
        <v>2091</v>
      </c>
      <c r="D422" s="2" t="s">
        <v>273</v>
      </c>
      <c r="E422" s="2" t="s">
        <v>12</v>
      </c>
      <c r="F422" s="4" t="s">
        <v>22</v>
      </c>
      <c r="G422" s="2">
        <f t="shared" si="28"/>
        <v>10</v>
      </c>
      <c r="H422" s="2" t="s">
        <v>390</v>
      </c>
      <c r="I422" s="2" t="s">
        <v>391</v>
      </c>
      <c r="J422" s="21" t="str">
        <f>IF(ISERROR(MATCH(H422,core_japan!M:M,0)),"",INDEX(core_japan!S:S,MATCH(H422,core_japan!M:M,0),1))</f>
        <v/>
      </c>
      <c r="K422" s="2" t="str">
        <f>IF(LEN(J422)&gt;1,INDEX('JP PINT 1.0'!G:G,MATCH(J422,'JP PINT 1.0'!C:C,0),1),"")</f>
        <v/>
      </c>
      <c r="U422" t="s">
        <v>274</v>
      </c>
      <c r="X422" s="2" t="str">
        <f t="shared" si="29"/>
        <v>CI_ Trade_ Tax. Category. Code</v>
      </c>
      <c r="Y422" s="3" t="str">
        <f t="shared" si="27"/>
        <v>ram:CategoryCode</v>
      </c>
      <c r="Z422" s="3" t="str">
        <f>Z$417&amp;"/"&amp;Y422</f>
        <v>rsm:CIIHSupplyChainTradeTransaction/ram:IncludedCIILSupplyChainTradeLineItem/ram:SpecifiedCIILSupplyChainTradeSettlement/ram:SpecifiedCITradeAllowanceCharge/ram:CategoryCITradeTax/ram:CategoryCode</v>
      </c>
      <c r="AA422" s="4" t="s">
        <v>4</v>
      </c>
      <c r="AB422" s="2" t="s">
        <v>280</v>
      </c>
      <c r="AC422" s="2" t="s">
        <v>59</v>
      </c>
      <c r="AD422" s="2" t="s">
        <v>56</v>
      </c>
      <c r="AE422" s="2" t="s">
        <v>230</v>
      </c>
      <c r="AF422" s="2" t="s">
        <v>230</v>
      </c>
      <c r="AG422" s="2" t="s">
        <v>27</v>
      </c>
    </row>
    <row r="423" spans="1:33" ht="14.25" customHeight="1">
      <c r="A423" s="2">
        <v>414</v>
      </c>
      <c r="B423" s="2" t="s">
        <v>78</v>
      </c>
      <c r="C423" s="2" t="s">
        <v>2091</v>
      </c>
      <c r="D423" s="2" t="s">
        <v>1411</v>
      </c>
      <c r="E423" s="2" t="s">
        <v>20</v>
      </c>
      <c r="F423" s="4" t="s">
        <v>17</v>
      </c>
      <c r="G423" s="2">
        <f t="shared" si="28"/>
        <v>6</v>
      </c>
      <c r="H423" s="2" t="s">
        <v>1413</v>
      </c>
      <c r="I423" s="2" t="s">
        <v>1414</v>
      </c>
      <c r="J423" s="21" t="str">
        <f>IF(ISERROR(MATCH(H423,core_japan!M:M,0)),"",INDEX(core_japan!S:S,MATCH(H423,core_japan!M:M,0),1))</f>
        <v/>
      </c>
      <c r="K423" s="2" t="str">
        <f>IF(LEN(J423)&gt;1,INDEX('JP PINT 1.0'!G:G,MATCH(J423,'JP PINT 1.0'!C:C,0),1),"")</f>
        <v/>
      </c>
      <c r="Q423" t="s">
        <v>1412</v>
      </c>
      <c r="X423" s="2" t="str">
        <f t="shared" si="29"/>
        <v>CIIL_ Supply Chain_ Trade Settlement. Applicable. CI_ Trade_ Tax</v>
      </c>
      <c r="Y423" s="3" t="str">
        <f t="shared" si="27"/>
        <v>ram:ApplicableCITradeTax</v>
      </c>
      <c r="Z423" s="3" t="str">
        <f>Z$411&amp;"/"&amp;Y423</f>
        <v>rsm:CIIHSupplyChainTradeTransaction/ram:IncludedCIILSupplyChainTradeLineItem/ram:SpecifiedCIILSupplyChainTradeSettlement/ram:ApplicableCITradeTax</v>
      </c>
      <c r="AA423" s="4" t="s">
        <v>4</v>
      </c>
      <c r="AB423" s="2" t="s">
        <v>27</v>
      </c>
      <c r="AC423" s="2" t="s">
        <v>27</v>
      </c>
      <c r="AD423" s="2" t="s">
        <v>27</v>
      </c>
      <c r="AE423" s="2" t="s">
        <v>230</v>
      </c>
      <c r="AF423" s="2" t="s">
        <v>230</v>
      </c>
      <c r="AG423" s="2" t="s">
        <v>27</v>
      </c>
    </row>
    <row r="424" spans="1:33" ht="14.25" customHeight="1">
      <c r="A424" s="2">
        <v>415</v>
      </c>
      <c r="B424" s="2" t="s">
        <v>78</v>
      </c>
      <c r="C424" s="2" t="s">
        <v>2091</v>
      </c>
      <c r="D424" s="2" t="s">
        <v>264</v>
      </c>
      <c r="E424" s="2" t="s">
        <v>23</v>
      </c>
      <c r="F424" s="4" t="s">
        <v>74</v>
      </c>
      <c r="G424" s="2">
        <f t="shared" si="28"/>
        <v>7</v>
      </c>
      <c r="H424" s="2" t="s">
        <v>1415</v>
      </c>
      <c r="I424" s="2" t="s">
        <v>1416</v>
      </c>
      <c r="J424" s="21" t="str">
        <f>IF(ISERROR(MATCH(H424,core_japan!M:M,0)),"",INDEX(core_japan!S:S,MATCH(H424,core_japan!M:M,0),1))</f>
        <v/>
      </c>
      <c r="K424" s="2" t="str">
        <f>IF(LEN(J424)&gt;1,INDEX('JP PINT 1.0'!G:G,MATCH(J424,'JP PINT 1.0'!C:C,0),1),"")</f>
        <v/>
      </c>
      <c r="R424" t="s">
        <v>265</v>
      </c>
      <c r="X424" s="2" t="str">
        <f t="shared" si="29"/>
        <v>CI_ Trade_ Tax. Details</v>
      </c>
      <c r="Y424" s="3" t="str">
        <f t="shared" si="27"/>
        <v>ram:CITradeTaxType</v>
      </c>
      <c r="AA424" s="4" t="s">
        <v>4</v>
      </c>
      <c r="AB424" s="2" t="s">
        <v>27</v>
      </c>
      <c r="AC424" s="2" t="s">
        <v>27</v>
      </c>
      <c r="AD424" s="2" t="s">
        <v>27</v>
      </c>
      <c r="AE424" s="2" t="s">
        <v>230</v>
      </c>
      <c r="AF424" s="2" t="s">
        <v>230</v>
      </c>
      <c r="AG424" s="2" t="s">
        <v>27</v>
      </c>
    </row>
    <row r="425" spans="1:33" ht="14.25" customHeight="1">
      <c r="A425" s="2">
        <v>416</v>
      </c>
      <c r="B425" s="2" t="s">
        <v>78</v>
      </c>
      <c r="C425" s="2" t="s">
        <v>2091</v>
      </c>
      <c r="D425" s="2" t="s">
        <v>266</v>
      </c>
      <c r="E425" s="2" t="s">
        <v>12</v>
      </c>
      <c r="F425" s="4" t="s">
        <v>22</v>
      </c>
      <c r="G425" s="2">
        <f t="shared" si="28"/>
        <v>8</v>
      </c>
      <c r="H425" s="2" t="s">
        <v>1417</v>
      </c>
      <c r="I425" s="2" t="s">
        <v>392</v>
      </c>
      <c r="J425" s="21" t="str">
        <f>IF(ISERROR(MATCH(H425,core_japan!M:M,0)),"",INDEX(core_japan!S:S,MATCH(H425,core_japan!M:M,0),1))</f>
        <v/>
      </c>
      <c r="K425" s="2" t="str">
        <f>IF(LEN(J425)&gt;1,INDEX('JP PINT 1.0'!G:G,MATCH(J425,'JP PINT 1.0'!C:C,0),1),"")</f>
        <v/>
      </c>
      <c r="S425" t="s">
        <v>267</v>
      </c>
      <c r="X425" s="2" t="str">
        <f t="shared" si="29"/>
        <v>CI_ Trade_ Tax. Calculated. Amount</v>
      </c>
      <c r="Y425" s="3" t="str">
        <f t="shared" si="27"/>
        <v>ram:CalculatedAmount</v>
      </c>
      <c r="Z425" s="3" t="str">
        <f t="shared" ref="Z425:Z433" si="31">Z$423&amp;"/"&amp;Y425</f>
        <v>rsm:CIIHSupplyChainTradeTransaction/ram:IncludedCIILSupplyChainTradeLineItem/ram:SpecifiedCIILSupplyChainTradeSettlement/ram:ApplicableCITradeTax/ram:CalculatedAmount</v>
      </c>
      <c r="AA425" s="4" t="s">
        <v>4</v>
      </c>
      <c r="AB425" s="2" t="s">
        <v>304</v>
      </c>
      <c r="AC425" s="2" t="s">
        <v>42</v>
      </c>
      <c r="AD425" s="2" t="s">
        <v>130</v>
      </c>
      <c r="AE425" s="2" t="s">
        <v>230</v>
      </c>
      <c r="AF425" s="2" t="s">
        <v>230</v>
      </c>
      <c r="AG425" s="2" t="s">
        <v>27</v>
      </c>
    </row>
    <row r="426" spans="1:33" ht="14.25" customHeight="1">
      <c r="A426" s="2">
        <v>417</v>
      </c>
      <c r="B426" s="2" t="s">
        <v>78</v>
      </c>
      <c r="C426" s="2" t="s">
        <v>2091</v>
      </c>
      <c r="D426" s="2" t="s">
        <v>393</v>
      </c>
      <c r="E426" s="2" t="s">
        <v>12</v>
      </c>
      <c r="F426" s="4" t="s">
        <v>17</v>
      </c>
      <c r="G426" s="2">
        <f t="shared" si="28"/>
        <v>8</v>
      </c>
      <c r="H426" s="2" t="s">
        <v>1418</v>
      </c>
      <c r="I426" s="2" t="s">
        <v>813</v>
      </c>
      <c r="J426" s="21" t="str">
        <f>IF(ISERROR(MATCH(H426,core_japan!M:M,0)),"",INDEX(core_japan!S:S,MATCH(H426,core_japan!M:M,0),1))</f>
        <v/>
      </c>
      <c r="K426" s="2" t="str">
        <f>IF(LEN(J426)&gt;1,INDEX('JP PINT 1.0'!G:G,MATCH(J426,'JP PINT 1.0'!C:C,0),1),"")</f>
        <v/>
      </c>
      <c r="S426" t="s">
        <v>394</v>
      </c>
      <c r="X426" s="2" t="str">
        <f t="shared" si="29"/>
        <v>CI_ Trade_ Tax. Type. Code</v>
      </c>
      <c r="Y426" s="3" t="str">
        <f t="shared" si="27"/>
        <v>ram:TypeCode</v>
      </c>
      <c r="Z426" s="3" t="str">
        <f t="shared" si="31"/>
        <v>rsm:CIIHSupplyChainTradeTransaction/ram:IncludedCIILSupplyChainTradeLineItem/ram:SpecifiedCIILSupplyChainTradeSettlement/ram:ApplicableCITradeTax/ram:TypeCode</v>
      </c>
      <c r="AA426" s="4" t="s">
        <v>4</v>
      </c>
      <c r="AB426" s="2" t="s">
        <v>395</v>
      </c>
      <c r="AC426" s="2" t="s">
        <v>59</v>
      </c>
      <c r="AD426" s="2" t="s">
        <v>56</v>
      </c>
      <c r="AE426" s="2" t="s">
        <v>230</v>
      </c>
      <c r="AF426" s="2" t="s">
        <v>230</v>
      </c>
      <c r="AG426" s="2" t="s">
        <v>27</v>
      </c>
    </row>
    <row r="427" spans="1:33" ht="14.25" customHeight="1">
      <c r="A427" s="2">
        <v>418</v>
      </c>
      <c r="B427" s="2" t="s">
        <v>78</v>
      </c>
      <c r="C427" s="2" t="s">
        <v>2091</v>
      </c>
      <c r="D427" s="2" t="s">
        <v>271</v>
      </c>
      <c r="E427" s="2" t="s">
        <v>12</v>
      </c>
      <c r="F427" s="4" t="s">
        <v>22</v>
      </c>
      <c r="G427" s="2">
        <f t="shared" si="28"/>
        <v>8</v>
      </c>
      <c r="H427" s="2" t="s">
        <v>1419</v>
      </c>
      <c r="I427" s="2" t="s">
        <v>1420</v>
      </c>
      <c r="J427" s="21" t="str">
        <f>IF(ISERROR(MATCH(H427,core_japan!M:M,0)),"",INDEX(core_japan!S:S,MATCH(H427,core_japan!M:M,0),1))</f>
        <v/>
      </c>
      <c r="K427" s="2" t="str">
        <f>IF(LEN(J427)&gt;1,INDEX('JP PINT 1.0'!G:G,MATCH(J427,'JP PINT 1.0'!C:C,0),1),"")</f>
        <v/>
      </c>
      <c r="S427" t="s">
        <v>272</v>
      </c>
      <c r="X427" s="2" t="str">
        <f t="shared" si="29"/>
        <v>CI_ Trade_ Tax. Basis. Amount</v>
      </c>
      <c r="Y427" s="3" t="str">
        <f t="shared" si="27"/>
        <v>ram:BasisAmount</v>
      </c>
      <c r="Z427" s="3" t="str">
        <f t="shared" si="31"/>
        <v>rsm:CIIHSupplyChainTradeTransaction/ram:IncludedCIILSupplyChainTradeLineItem/ram:SpecifiedCIILSupplyChainTradeSettlement/ram:ApplicableCITradeTax/ram:BasisAmount</v>
      </c>
      <c r="AA427" s="4" t="s">
        <v>4</v>
      </c>
      <c r="AB427" s="2" t="s">
        <v>304</v>
      </c>
      <c r="AC427" s="2" t="s">
        <v>42</v>
      </c>
      <c r="AD427" s="2" t="s">
        <v>278</v>
      </c>
      <c r="AE427" s="2" t="s">
        <v>230</v>
      </c>
      <c r="AF427" s="2" t="s">
        <v>230</v>
      </c>
      <c r="AG427" s="2" t="s">
        <v>27</v>
      </c>
    </row>
    <row r="428" spans="1:33" ht="14.25" customHeight="1">
      <c r="A428" s="2">
        <v>419</v>
      </c>
      <c r="B428" s="2" t="s">
        <v>78</v>
      </c>
      <c r="C428" s="2" t="s">
        <v>2091</v>
      </c>
      <c r="D428" s="2" t="s">
        <v>273</v>
      </c>
      <c r="E428" s="2" t="s">
        <v>12</v>
      </c>
      <c r="F428" s="4" t="s">
        <v>22</v>
      </c>
      <c r="G428" s="2">
        <f t="shared" si="28"/>
        <v>8</v>
      </c>
      <c r="H428" s="2" t="s">
        <v>1421</v>
      </c>
      <c r="I428" s="2" t="s">
        <v>1422</v>
      </c>
      <c r="J428" s="21" t="str">
        <f>IF(ISERROR(MATCH(H428,core_japan!M:M,0)),"",INDEX(core_japan!S:S,MATCH(H428,core_japan!M:M,0),1))</f>
        <v/>
      </c>
      <c r="K428" s="2" t="str">
        <f>IF(LEN(J428)&gt;1,INDEX('JP PINT 1.0'!G:G,MATCH(J428,'JP PINT 1.0'!C:C,0),1),"")</f>
        <v/>
      </c>
      <c r="S428" t="s">
        <v>274</v>
      </c>
      <c r="X428" s="2" t="str">
        <f t="shared" si="29"/>
        <v>CI_ Trade_ Tax. Category. Code</v>
      </c>
      <c r="Y428" s="3" t="str">
        <f t="shared" si="27"/>
        <v>ram:CategoryCode</v>
      </c>
      <c r="Z428" s="3" t="str">
        <f t="shared" si="31"/>
        <v>rsm:CIIHSupplyChainTradeTransaction/ram:IncludedCIILSupplyChainTradeLineItem/ram:SpecifiedCIILSupplyChainTradeSettlement/ram:ApplicableCITradeTax/ram:CategoryCode</v>
      </c>
      <c r="AA428" s="4" t="s">
        <v>4</v>
      </c>
      <c r="AB428" s="2" t="s">
        <v>280</v>
      </c>
      <c r="AC428" s="2" t="s">
        <v>59</v>
      </c>
      <c r="AD428" s="2" t="s">
        <v>130</v>
      </c>
      <c r="AE428" s="2" t="s">
        <v>230</v>
      </c>
      <c r="AF428" s="2" t="s">
        <v>230</v>
      </c>
      <c r="AG428" s="2" t="s">
        <v>27</v>
      </c>
    </row>
    <row r="429" spans="1:33" ht="14.25" customHeight="1">
      <c r="A429" s="2">
        <v>420</v>
      </c>
      <c r="B429" s="2" t="s">
        <v>78</v>
      </c>
      <c r="C429" s="2" t="s">
        <v>2091</v>
      </c>
      <c r="D429" s="2" t="s">
        <v>820</v>
      </c>
      <c r="E429" s="2" t="s">
        <v>12</v>
      </c>
      <c r="F429" s="4" t="s">
        <v>17</v>
      </c>
      <c r="G429" s="2">
        <f t="shared" si="28"/>
        <v>8</v>
      </c>
      <c r="H429" s="2" t="s">
        <v>1423</v>
      </c>
      <c r="I429" s="2" t="s">
        <v>1424</v>
      </c>
      <c r="J429" s="21" t="str">
        <f>IF(ISERROR(MATCH(H429,core_japan!M:M,0)),"",INDEX(core_japan!S:S,MATCH(H429,core_japan!M:M,0),1))</f>
        <v/>
      </c>
      <c r="K429" s="2" t="str">
        <f>IF(LEN(J429)&gt;1,INDEX('JP PINT 1.0'!G:G,MATCH(J429,'JP PINT 1.0'!C:C,0),1),"")</f>
        <v/>
      </c>
      <c r="S429" t="s">
        <v>283</v>
      </c>
      <c r="X429" s="2" t="str">
        <f t="shared" si="29"/>
        <v>CI_ Trade_ Tax. Category Name. Text</v>
      </c>
      <c r="Y429" s="3" t="str">
        <f t="shared" si="27"/>
        <v>ram:CategoryName</v>
      </c>
      <c r="Z429" s="3" t="str">
        <f t="shared" si="31"/>
        <v>rsm:CIIHSupplyChainTradeTransaction/ram:IncludedCIILSupplyChainTradeLineItem/ram:SpecifiedCIILSupplyChainTradeSettlement/ram:ApplicableCITradeTax/ram:CategoryName</v>
      </c>
      <c r="AA429" s="4" t="s">
        <v>4</v>
      </c>
      <c r="AB429" s="2" t="s">
        <v>41</v>
      </c>
      <c r="AC429" s="2" t="s">
        <v>42</v>
      </c>
      <c r="AD429" s="2" t="s">
        <v>56</v>
      </c>
      <c r="AE429" s="2" t="s">
        <v>230</v>
      </c>
      <c r="AF429" s="2" t="s">
        <v>230</v>
      </c>
      <c r="AG429" s="2" t="s">
        <v>27</v>
      </c>
    </row>
    <row r="430" spans="1:33" ht="14.25" customHeight="1">
      <c r="A430" s="2">
        <v>421</v>
      </c>
      <c r="B430" s="2" t="s">
        <v>78</v>
      </c>
      <c r="C430" s="2" t="s">
        <v>2091</v>
      </c>
      <c r="D430" s="2" t="s">
        <v>396</v>
      </c>
      <c r="E430" s="2" t="s">
        <v>12</v>
      </c>
      <c r="F430" s="4" t="s">
        <v>22</v>
      </c>
      <c r="G430" s="2">
        <f t="shared" si="28"/>
        <v>8</v>
      </c>
      <c r="H430" s="2" t="s">
        <v>1425</v>
      </c>
      <c r="I430" s="2" t="s">
        <v>1426</v>
      </c>
      <c r="J430" s="21" t="str">
        <f>IF(ISERROR(MATCH(H430,core_japan!M:M,0)),"",INDEX(core_japan!S:S,MATCH(H430,core_japan!M:M,0),1))</f>
        <v/>
      </c>
      <c r="K430" s="2" t="str">
        <f>IF(LEN(J430)&gt;1,INDEX('JP PINT 1.0'!G:G,MATCH(J430,'JP PINT 1.0'!C:C,0),1),"")</f>
        <v/>
      </c>
      <c r="S430" t="s">
        <v>1331</v>
      </c>
      <c r="X430" s="2" t="str">
        <f t="shared" si="29"/>
        <v>CI_ Trade_ Tax. Rate_ Applicable. Percent</v>
      </c>
      <c r="Y430" s="3" t="str">
        <f t="shared" si="27"/>
        <v>ram:RateApplicablePercent</v>
      </c>
      <c r="Z430" s="3" t="str">
        <f t="shared" si="31"/>
        <v>rsm:CIIHSupplyChainTradeTransaction/ram:IncludedCIILSupplyChainTradeLineItem/ram:SpecifiedCIILSupplyChainTradeSettlement/ram:ApplicableCITradeTax/ram:RateApplicablePercent</v>
      </c>
      <c r="AA430" s="4" t="s">
        <v>4</v>
      </c>
      <c r="AD430" s="2" t="s">
        <v>130</v>
      </c>
      <c r="AE430" s="2" t="s">
        <v>230</v>
      </c>
      <c r="AF430" s="2" t="s">
        <v>230</v>
      </c>
      <c r="AG430" s="2" t="s">
        <v>27</v>
      </c>
    </row>
    <row r="431" spans="1:33" ht="14.25" customHeight="1">
      <c r="A431" s="2">
        <v>422</v>
      </c>
      <c r="B431" s="2" t="s">
        <v>78</v>
      </c>
      <c r="C431" s="2" t="s">
        <v>2091</v>
      </c>
      <c r="D431" s="2" t="s">
        <v>825</v>
      </c>
      <c r="E431" s="2" t="s">
        <v>12</v>
      </c>
      <c r="F431" s="4" t="s">
        <v>22</v>
      </c>
      <c r="G431" s="2">
        <f t="shared" si="28"/>
        <v>8</v>
      </c>
      <c r="H431" s="2" t="s">
        <v>1427</v>
      </c>
      <c r="I431" s="2" t="s">
        <v>1428</v>
      </c>
      <c r="J431" s="21" t="str">
        <f>IF(ISERROR(MATCH(H431,core_japan!M:M,0)),"",INDEX(core_japan!S:S,MATCH(H431,core_japan!M:M,0),1))</f>
        <v/>
      </c>
      <c r="K431" s="2" t="str">
        <f>IF(LEN(J431)&gt;1,INDEX('JP PINT 1.0'!G:G,MATCH(J431,'JP PINT 1.0'!C:C,0),1),"")</f>
        <v/>
      </c>
      <c r="S431" t="s">
        <v>1332</v>
      </c>
      <c r="X431" s="2" t="str">
        <f t="shared" si="29"/>
        <v>CI_ Trade_ Tax. Grand Total. Amount</v>
      </c>
      <c r="Y431" s="3" t="str">
        <f t="shared" si="27"/>
        <v>ram:GrandTotalAmount</v>
      </c>
      <c r="Z431" s="3" t="str">
        <f t="shared" si="31"/>
        <v>rsm:CIIHSupplyChainTradeTransaction/ram:IncludedCIILSupplyChainTradeLineItem/ram:SpecifiedCIILSupplyChainTradeSettlement/ram:ApplicableCITradeTax/ram:GrandTotalAmount</v>
      </c>
      <c r="AA431" s="4" t="s">
        <v>4</v>
      </c>
      <c r="AB431" s="2" t="s">
        <v>304</v>
      </c>
      <c r="AC431" s="2" t="s">
        <v>42</v>
      </c>
      <c r="AD431" s="2" t="s">
        <v>278</v>
      </c>
      <c r="AE431" s="2" t="s">
        <v>230</v>
      </c>
      <c r="AF431" s="2" t="s">
        <v>230</v>
      </c>
      <c r="AG431" s="2" t="s">
        <v>27</v>
      </c>
    </row>
    <row r="432" spans="1:33" ht="14.25" customHeight="1">
      <c r="A432" s="2">
        <v>423</v>
      </c>
      <c r="B432" s="2" t="s">
        <v>78</v>
      </c>
      <c r="C432" s="2" t="s">
        <v>2091</v>
      </c>
      <c r="D432" s="2" t="s">
        <v>284</v>
      </c>
      <c r="E432" s="2" t="s">
        <v>12</v>
      </c>
      <c r="F432" s="4" t="s">
        <v>22</v>
      </c>
      <c r="G432" s="2">
        <f t="shared" si="28"/>
        <v>8</v>
      </c>
      <c r="H432" s="2" t="s">
        <v>1429</v>
      </c>
      <c r="I432" s="2" t="s">
        <v>1430</v>
      </c>
      <c r="J432" s="21" t="str">
        <f>IF(ISERROR(MATCH(H432,core_japan!M:M,0)),"",INDEX(core_japan!S:S,MATCH(H432,core_japan!M:M,0),1))</f>
        <v/>
      </c>
      <c r="K432" s="2" t="str">
        <f>IF(LEN(J432)&gt;1,INDEX('JP PINT 1.0'!G:G,MATCH(J432,'JP PINT 1.0'!C:C,0),1),"")</f>
        <v/>
      </c>
      <c r="S432" t="s">
        <v>397</v>
      </c>
      <c r="X432" s="2" t="str">
        <f t="shared" si="29"/>
        <v>CI_ Trade_ Tax. Calculation Method. Code</v>
      </c>
      <c r="Y432" s="3" t="str">
        <f t="shared" si="27"/>
        <v>ram:CalculationMethodCode</v>
      </c>
      <c r="Z432" s="3" t="str">
        <f t="shared" si="31"/>
        <v>rsm:CIIHSupplyChainTradeTransaction/ram:IncludedCIILSupplyChainTradeLineItem/ram:SpecifiedCIILSupplyChainTradeSettlement/ram:ApplicableCITradeTax/ram:CalculationMethodCode</v>
      </c>
      <c r="AA432" s="4" t="s">
        <v>4</v>
      </c>
      <c r="AB432" s="2" t="s">
        <v>34</v>
      </c>
      <c r="AC432" s="2" t="s">
        <v>35</v>
      </c>
      <c r="AD432" s="2" t="s">
        <v>125</v>
      </c>
      <c r="AE432" s="2" t="s">
        <v>230</v>
      </c>
      <c r="AF432" s="2" t="s">
        <v>230</v>
      </c>
      <c r="AG432" s="2" t="s">
        <v>27</v>
      </c>
    </row>
    <row r="433" spans="1:33" ht="14.25" customHeight="1">
      <c r="A433" s="2">
        <v>424</v>
      </c>
      <c r="B433" s="2" t="s">
        <v>78</v>
      </c>
      <c r="C433" s="2" t="s">
        <v>2091</v>
      </c>
      <c r="D433" s="2" t="s">
        <v>285</v>
      </c>
      <c r="E433" s="2" t="s">
        <v>12</v>
      </c>
      <c r="F433" s="4" t="s">
        <v>17</v>
      </c>
      <c r="G433" s="2">
        <f t="shared" si="28"/>
        <v>8</v>
      </c>
      <c r="H433" s="2" t="s">
        <v>1431</v>
      </c>
      <c r="I433" s="2" t="s">
        <v>831</v>
      </c>
      <c r="J433" s="21" t="str">
        <f>IF(ISERROR(MATCH(H433,core_japan!M:M,0)),"",INDEX(core_japan!S:S,MATCH(H433,core_japan!M:M,0),1))</f>
        <v/>
      </c>
      <c r="K433" s="2" t="str">
        <f>IF(LEN(J433)&gt;1,INDEX('JP PINT 1.0'!G:G,MATCH(J433,'JP PINT 1.0'!C:C,0),1),"")</f>
        <v/>
      </c>
      <c r="S433" t="s">
        <v>398</v>
      </c>
      <c r="X433" s="2" t="str">
        <f t="shared" si="29"/>
        <v>CI_ Trade_ Tax. Local Tax System. Identifier</v>
      </c>
      <c r="Y433" s="3" t="str">
        <f t="shared" si="27"/>
        <v>ram:LocalTaxSystemID</v>
      </c>
      <c r="Z433" s="3" t="str">
        <f t="shared" si="31"/>
        <v>rsm:CIIHSupplyChainTradeTransaction/ram:IncludedCIILSupplyChainTradeLineItem/ram:SpecifiedCIILSupplyChainTradeSettlement/ram:ApplicableCITradeTax/ram:LocalTaxSystemID</v>
      </c>
      <c r="AA433" s="4" t="s">
        <v>4</v>
      </c>
      <c r="AB433" s="2" t="s">
        <v>34</v>
      </c>
      <c r="AC433" s="2" t="s">
        <v>35</v>
      </c>
      <c r="AD433" s="2" t="s">
        <v>56</v>
      </c>
      <c r="AE433" s="2" t="s">
        <v>230</v>
      </c>
      <c r="AF433" s="2" t="s">
        <v>230</v>
      </c>
      <c r="AG433" s="2" t="s">
        <v>27</v>
      </c>
    </row>
    <row r="434" spans="1:33" ht="14.25" customHeight="1">
      <c r="A434" s="2">
        <v>425</v>
      </c>
      <c r="B434" s="2" t="s">
        <v>78</v>
      </c>
      <c r="C434" s="2" t="s">
        <v>2091</v>
      </c>
      <c r="D434" s="2" t="s">
        <v>1432</v>
      </c>
      <c r="E434" s="2" t="s">
        <v>20</v>
      </c>
      <c r="F434" s="4" t="s">
        <v>17</v>
      </c>
      <c r="G434" s="2">
        <f t="shared" si="28"/>
        <v>6</v>
      </c>
      <c r="H434" s="2" t="s">
        <v>1433</v>
      </c>
      <c r="I434" s="2" t="s">
        <v>1434</v>
      </c>
      <c r="J434" s="21" t="str">
        <f>IF(ISERROR(MATCH(H434,core_japan!M:M,0)),"",INDEX(core_japan!S:S,MATCH(H434,core_japan!M:M,0),1))</f>
        <v/>
      </c>
      <c r="K434" s="2" t="str">
        <f>IF(LEN(J434)&gt;1,INDEX('JP PINT 1.0'!G:G,MATCH(J434,'JP PINT 1.0'!C:C,0),1),"")</f>
        <v/>
      </c>
      <c r="Q434" t="s">
        <v>399</v>
      </c>
      <c r="X434" s="2" t="str">
        <f t="shared" si="29"/>
        <v>CIIL_ Supply Chain_ Trade Settlement. Billing. CI_ Specified_ Period</v>
      </c>
      <c r="Y434" s="3" t="str">
        <f t="shared" si="27"/>
        <v>ram:BillingCISpecifiedPeriod</v>
      </c>
      <c r="Z434" s="3" t="str">
        <f>Z$411&amp;"/"&amp;Y434</f>
        <v>rsm:CIIHSupplyChainTradeTransaction/ram:IncludedCIILSupplyChainTradeLineItem/ram:SpecifiedCIILSupplyChainTradeSettlement/ram:BillingCISpecifiedPeriod</v>
      </c>
      <c r="AA434" s="4" t="s">
        <v>4</v>
      </c>
      <c r="AB434" s="2" t="s">
        <v>27</v>
      </c>
      <c r="AC434" s="2" t="s">
        <v>27</v>
      </c>
      <c r="AD434" s="2" t="s">
        <v>27</v>
      </c>
      <c r="AE434" s="2" t="s">
        <v>230</v>
      </c>
      <c r="AF434" s="2" t="s">
        <v>230</v>
      </c>
      <c r="AG434" s="2" t="s">
        <v>27</v>
      </c>
    </row>
    <row r="435" spans="1:33" ht="14.25" customHeight="1">
      <c r="A435" s="2">
        <v>426</v>
      </c>
      <c r="B435" s="2" t="s">
        <v>78</v>
      </c>
      <c r="C435" s="2" t="s">
        <v>2091</v>
      </c>
      <c r="D435" s="2" t="s">
        <v>287</v>
      </c>
      <c r="E435" s="2" t="s">
        <v>23</v>
      </c>
      <c r="F435" s="4" t="s">
        <v>3</v>
      </c>
      <c r="G435" s="2">
        <f t="shared" si="28"/>
        <v>7</v>
      </c>
      <c r="H435" s="2" t="s">
        <v>1435</v>
      </c>
      <c r="I435" s="2" t="s">
        <v>1436</v>
      </c>
      <c r="J435" s="21" t="str">
        <f>IF(ISERROR(MATCH(H435,core_japan!M:M,0)),"",INDEX(core_japan!S:S,MATCH(H435,core_japan!M:M,0),1))</f>
        <v/>
      </c>
      <c r="K435" s="2" t="str">
        <f>IF(LEN(J435)&gt;1,INDEX('JP PINT 1.0'!G:G,MATCH(J435,'JP PINT 1.0'!C:C,0),1),"")</f>
        <v/>
      </c>
      <c r="R435" t="s">
        <v>288</v>
      </c>
      <c r="X435" s="2" t="str">
        <f t="shared" si="29"/>
        <v>CI_ Specified_ Period. Details</v>
      </c>
      <c r="Y435" s="3" t="str">
        <f t="shared" si="27"/>
        <v>ram:CISpecifiedPeriodType</v>
      </c>
      <c r="AA435" s="4" t="s">
        <v>4</v>
      </c>
      <c r="AB435" s="2" t="s">
        <v>27</v>
      </c>
      <c r="AC435" s="2" t="s">
        <v>27</v>
      </c>
      <c r="AD435" s="2" t="s">
        <v>27</v>
      </c>
      <c r="AE435" s="2" t="s">
        <v>230</v>
      </c>
      <c r="AF435" s="2" t="s">
        <v>230</v>
      </c>
      <c r="AG435" s="2" t="s">
        <v>27</v>
      </c>
    </row>
    <row r="436" spans="1:33" ht="14.25" customHeight="1">
      <c r="A436" s="2">
        <v>427</v>
      </c>
      <c r="B436" s="2" t="s">
        <v>78</v>
      </c>
      <c r="C436" s="2" t="s">
        <v>2091</v>
      </c>
      <c r="D436" s="2" t="s">
        <v>289</v>
      </c>
      <c r="E436" s="2" t="s">
        <v>12</v>
      </c>
      <c r="F436" s="4" t="s">
        <v>22</v>
      </c>
      <c r="G436" s="2">
        <f t="shared" si="28"/>
        <v>8</v>
      </c>
      <c r="H436" s="2" t="s">
        <v>1437</v>
      </c>
      <c r="I436" s="2" t="s">
        <v>1438</v>
      </c>
      <c r="J436" s="21" t="str">
        <f>IF(ISERROR(MATCH(H436,core_japan!M:M,0)),"",INDEX(core_japan!S:S,MATCH(H436,core_japan!M:M,0),1))</f>
        <v/>
      </c>
      <c r="K436" s="2" t="str">
        <f>IF(LEN(J436)&gt;1,INDEX('JP PINT 1.0'!G:G,MATCH(J436,'JP PINT 1.0'!C:C,0),1),"")</f>
        <v/>
      </c>
      <c r="S436" t="s">
        <v>290</v>
      </c>
      <c r="X436" s="2" t="str">
        <f t="shared" si="29"/>
        <v>CI_ Specified_ Period. Start. Date Time</v>
      </c>
      <c r="Y436" s="3" t="str">
        <f t="shared" si="27"/>
        <v>ram:StartDateTime</v>
      </c>
      <c r="Z436" s="3" t="str">
        <f>Z434&amp;"/"&amp;Y436</f>
        <v>rsm:CIIHSupplyChainTradeTransaction/ram:IncludedCIILSupplyChainTradeLineItem/ram:SpecifiedCIILSupplyChainTradeSettlement/ram:BillingCISpecifiedPeriod/ram:StartDateTime</v>
      </c>
      <c r="AA436" s="4" t="s">
        <v>4</v>
      </c>
      <c r="AB436" s="2" t="s">
        <v>84</v>
      </c>
      <c r="AC436" s="2" t="s">
        <v>65</v>
      </c>
      <c r="AD436" s="2" t="s">
        <v>56</v>
      </c>
      <c r="AE436" s="2" t="s">
        <v>230</v>
      </c>
      <c r="AF436" s="2" t="s">
        <v>230</v>
      </c>
      <c r="AG436" s="2" t="s">
        <v>27</v>
      </c>
    </row>
    <row r="437" spans="1:33" ht="14.25" customHeight="1">
      <c r="A437" s="2">
        <v>428</v>
      </c>
      <c r="B437" s="2" t="s">
        <v>78</v>
      </c>
      <c r="C437" s="2" t="s">
        <v>2091</v>
      </c>
      <c r="D437" s="2" t="s">
        <v>291</v>
      </c>
      <c r="E437" s="2" t="s">
        <v>12</v>
      </c>
      <c r="F437" s="4" t="s">
        <v>22</v>
      </c>
      <c r="G437" s="2">
        <f t="shared" si="28"/>
        <v>8</v>
      </c>
      <c r="H437" s="2" t="s">
        <v>1439</v>
      </c>
      <c r="I437" s="2" t="s">
        <v>1440</v>
      </c>
      <c r="J437" s="21" t="str">
        <f>IF(ISERROR(MATCH(H437,core_japan!M:M,0)),"",INDEX(core_japan!S:S,MATCH(H437,core_japan!M:M,0),1))</f>
        <v/>
      </c>
      <c r="K437" s="2" t="str">
        <f>IF(LEN(J437)&gt;1,INDEX('JP PINT 1.0'!G:G,MATCH(J437,'JP PINT 1.0'!C:C,0),1),"")</f>
        <v/>
      </c>
      <c r="S437" t="s">
        <v>292</v>
      </c>
      <c r="X437" s="2" t="str">
        <f t="shared" si="29"/>
        <v>CI_ Specified_ Period. End. Date Time</v>
      </c>
      <c r="Y437" s="3" t="str">
        <f t="shared" si="27"/>
        <v>ram:EndDateTime</v>
      </c>
      <c r="Z437" s="3" t="str">
        <f>Z434&amp;"/"&amp;Y437</f>
        <v>rsm:CIIHSupplyChainTradeTransaction/ram:IncludedCIILSupplyChainTradeLineItem/ram:SpecifiedCIILSupplyChainTradeSettlement/ram:BillingCISpecifiedPeriod/ram:EndDateTime</v>
      </c>
      <c r="AA437" s="4" t="s">
        <v>4</v>
      </c>
      <c r="AB437" s="2" t="s">
        <v>84</v>
      </c>
      <c r="AC437" s="2" t="s">
        <v>65</v>
      </c>
      <c r="AD437" s="2" t="s">
        <v>56</v>
      </c>
      <c r="AE437" s="2" t="s">
        <v>230</v>
      </c>
      <c r="AF437" s="2" t="s">
        <v>230</v>
      </c>
      <c r="AG437" s="2" t="s">
        <v>27</v>
      </c>
    </row>
    <row r="438" spans="1:33" ht="14.25" customHeight="1">
      <c r="A438" s="2">
        <v>429</v>
      </c>
      <c r="B438" s="2" t="s">
        <v>78</v>
      </c>
      <c r="C438" s="2" t="s">
        <v>2091</v>
      </c>
      <c r="D438" s="2" t="s">
        <v>400</v>
      </c>
      <c r="E438" s="2" t="s">
        <v>20</v>
      </c>
      <c r="F438" s="4" t="s">
        <v>17</v>
      </c>
      <c r="G438" s="2">
        <f t="shared" si="28"/>
        <v>6</v>
      </c>
      <c r="H438" s="2" t="s">
        <v>1441</v>
      </c>
      <c r="I438" s="2" t="s">
        <v>1442</v>
      </c>
      <c r="J438" s="21" t="str">
        <f>IF(ISERROR(MATCH(H438,core_japan!M:M,0)),"",INDEX(core_japan!S:S,MATCH(H438,core_japan!M:M,0),1))</f>
        <v/>
      </c>
      <c r="K438" s="2" t="str">
        <f>IF(LEN(J438)&gt;1,INDEX('JP PINT 1.0'!G:G,MATCH(J438,'JP PINT 1.0'!C:C,0),1),"")</f>
        <v/>
      </c>
      <c r="Q438" t="s">
        <v>401</v>
      </c>
      <c r="X438" s="2" t="str">
        <f t="shared" si="29"/>
        <v>CIIL_ Supply Chain_ Trade Settlement. Specified. CIIL_ Trade Settlement_ Monetary Summation</v>
      </c>
      <c r="Y438" s="3" t="str">
        <f t="shared" si="27"/>
        <v>ram:SpecifiedCIILTradeSettlementMonetarySummation</v>
      </c>
      <c r="Z438" s="3" t="str">
        <f>Z$411&amp;"/"&amp;Y438</f>
        <v>rsm:CIIHSupplyChainTradeTransaction/ram:IncludedCIILSupplyChainTradeLineItem/ram:SpecifiedCIILSupplyChainTradeSettlement/ram:SpecifiedCIILTradeSettlementMonetarySummation</v>
      </c>
      <c r="AA438" s="4" t="s">
        <v>4</v>
      </c>
      <c r="AB438" s="2" t="s">
        <v>27</v>
      </c>
      <c r="AC438" s="2" t="s">
        <v>27</v>
      </c>
      <c r="AD438" s="2" t="s">
        <v>27</v>
      </c>
      <c r="AE438" s="2" t="s">
        <v>230</v>
      </c>
      <c r="AF438" s="2" t="s">
        <v>230</v>
      </c>
      <c r="AG438" s="2" t="s">
        <v>27</v>
      </c>
    </row>
    <row r="439" spans="1:33" ht="14.25" customHeight="1">
      <c r="A439" s="2">
        <v>430</v>
      </c>
      <c r="B439" s="2" t="s">
        <v>78</v>
      </c>
      <c r="C439" s="2" t="s">
        <v>2091</v>
      </c>
      <c r="D439" s="2" t="s">
        <v>1443</v>
      </c>
      <c r="E439" s="2" t="s">
        <v>23</v>
      </c>
      <c r="F439" s="4" t="s">
        <v>3</v>
      </c>
      <c r="G439" s="2">
        <f t="shared" si="28"/>
        <v>7</v>
      </c>
      <c r="H439" s="2" t="s">
        <v>403</v>
      </c>
      <c r="I439" s="2" t="s">
        <v>1444</v>
      </c>
      <c r="J439" s="21" t="str">
        <f>IF(ISERROR(MATCH(H439,core_japan!M:M,0)),"",INDEX(core_japan!S:S,MATCH(H439,core_japan!M:M,0),1))</f>
        <v/>
      </c>
      <c r="K439" s="2" t="str">
        <f>IF(LEN(J439)&gt;1,INDEX('JP PINT 1.0'!G:G,MATCH(J439,'JP PINT 1.0'!C:C,0),1),"")</f>
        <v/>
      </c>
      <c r="R439" t="s">
        <v>402</v>
      </c>
      <c r="X439" s="2" t="str">
        <f t="shared" si="29"/>
        <v>CIIL_ Trade Settlement_ Monetary Summation. Details</v>
      </c>
      <c r="Y439" s="3" t="str">
        <f t="shared" si="27"/>
        <v>ram:CIILTradeSettlementMonetarySummationType</v>
      </c>
      <c r="AA439" s="4" t="s">
        <v>4</v>
      </c>
      <c r="AB439" s="2" t="s">
        <v>27</v>
      </c>
      <c r="AC439" s="2" t="s">
        <v>27</v>
      </c>
      <c r="AD439" s="2" t="s">
        <v>27</v>
      </c>
      <c r="AE439" s="2" t="s">
        <v>230</v>
      </c>
      <c r="AF439" s="2" t="s">
        <v>230</v>
      </c>
      <c r="AG439" s="2" t="s">
        <v>27</v>
      </c>
    </row>
    <row r="440" spans="1:33" ht="14.25" customHeight="1">
      <c r="A440" s="2">
        <v>431</v>
      </c>
      <c r="B440" s="2" t="s">
        <v>78</v>
      </c>
      <c r="C440" s="2" t="s">
        <v>2091</v>
      </c>
      <c r="D440" s="2" t="s">
        <v>404</v>
      </c>
      <c r="E440" s="2" t="s">
        <v>12</v>
      </c>
      <c r="F440" s="4" t="s">
        <v>17</v>
      </c>
      <c r="G440" s="2">
        <f t="shared" si="28"/>
        <v>8</v>
      </c>
      <c r="H440" s="2" t="s">
        <v>1445</v>
      </c>
      <c r="I440" s="2" t="s">
        <v>1446</v>
      </c>
      <c r="J440" s="21" t="str">
        <f>IF(ISERROR(MATCH(H440,core_japan!M:M,0)),"",INDEX(core_japan!S:S,MATCH(H440,core_japan!M:M,0),1))</f>
        <v/>
      </c>
      <c r="K440" s="2" t="str">
        <f>IF(LEN(J440)&gt;1,INDEX('JP PINT 1.0'!G:G,MATCH(J440,'JP PINT 1.0'!C:C,0),1),"")</f>
        <v/>
      </c>
      <c r="S440" t="s">
        <v>405</v>
      </c>
      <c r="X440" s="2" t="str">
        <f t="shared" si="29"/>
        <v>CIIL_ Trade Settlement_ Monetary Summation. Tax Total. Amount</v>
      </c>
      <c r="Y440" s="3" t="str">
        <f t="shared" si="27"/>
        <v>ram:TaxTotalAmount</v>
      </c>
      <c r="Z440" s="3" t="str">
        <f>Z$438&amp;"/"&amp;Y440</f>
        <v>rsm:CIIHSupplyChainTradeTransaction/ram:IncludedCIILSupplyChainTradeLineItem/ram:SpecifiedCIILSupplyChainTradeSettlement/ram:SpecifiedCIILTradeSettlementMonetarySummation/ram:TaxTotalAmount</v>
      </c>
      <c r="AA440" s="4" t="s">
        <v>4</v>
      </c>
      <c r="AB440" s="2" t="s">
        <v>304</v>
      </c>
      <c r="AC440" s="2" t="s">
        <v>42</v>
      </c>
      <c r="AD440" s="2" t="s">
        <v>56</v>
      </c>
      <c r="AE440" s="2" t="s">
        <v>230</v>
      </c>
      <c r="AF440" s="2" t="s">
        <v>230</v>
      </c>
      <c r="AG440" s="2" t="s">
        <v>27</v>
      </c>
    </row>
    <row r="441" spans="1:33" ht="14.25" customHeight="1">
      <c r="A441" s="2">
        <v>432</v>
      </c>
      <c r="B441" s="2" t="s">
        <v>78</v>
      </c>
      <c r="C441" s="2" t="s">
        <v>2091</v>
      </c>
      <c r="D441" s="2" t="s">
        <v>406</v>
      </c>
      <c r="E441" s="2" t="s">
        <v>12</v>
      </c>
      <c r="F441" s="4" t="s">
        <v>22</v>
      </c>
      <c r="G441" s="2">
        <f t="shared" si="28"/>
        <v>8</v>
      </c>
      <c r="H441" s="2" t="s">
        <v>1447</v>
      </c>
      <c r="I441" s="2" t="s">
        <v>1448</v>
      </c>
      <c r="J441" s="21" t="str">
        <f>IF(ISERROR(MATCH(H441,core_japan!M:M,0)),"",INDEX(core_japan!S:S,MATCH(H441,core_japan!M:M,0),1))</f>
        <v/>
      </c>
      <c r="K441" s="2" t="str">
        <f>IF(LEN(J441)&gt;1,INDEX('JP PINT 1.0'!G:G,MATCH(J441,'JP PINT 1.0'!C:C,0),1),"")</f>
        <v/>
      </c>
      <c r="S441" t="s">
        <v>407</v>
      </c>
      <c r="X441" s="2" t="str">
        <f t="shared" si="29"/>
        <v>CIIL_ Trade Settlement_ Monetary Summation. Net_ Line Total. Amount</v>
      </c>
      <c r="Y441" s="3" t="str">
        <f t="shared" si="27"/>
        <v>ram:NetLineTotalAmount</v>
      </c>
      <c r="Z441" s="3" t="str">
        <f>Z$438&amp;"/"&amp;Y441</f>
        <v>rsm:CIIHSupplyChainTradeTransaction/ram:IncludedCIILSupplyChainTradeLineItem/ram:SpecifiedCIILSupplyChainTradeSettlement/ram:SpecifiedCIILTradeSettlementMonetarySummation/ram:NetLineTotalAmount</v>
      </c>
      <c r="AA441" s="4" t="s">
        <v>4</v>
      </c>
      <c r="AB441" s="2" t="s">
        <v>304</v>
      </c>
      <c r="AC441" s="2" t="s">
        <v>42</v>
      </c>
      <c r="AD441" s="2" t="s">
        <v>56</v>
      </c>
      <c r="AE441" s="2" t="s">
        <v>230</v>
      </c>
      <c r="AF441" s="2" t="s">
        <v>230</v>
      </c>
      <c r="AG441" s="2" t="s">
        <v>27</v>
      </c>
    </row>
    <row r="442" spans="1:33" ht="14.25" customHeight="1">
      <c r="A442" s="2">
        <v>433</v>
      </c>
      <c r="B442" s="2" t="s">
        <v>78</v>
      </c>
      <c r="C442" s="2" t="s">
        <v>2091</v>
      </c>
      <c r="D442" s="2" t="s">
        <v>408</v>
      </c>
      <c r="E442" s="2" t="s">
        <v>12</v>
      </c>
      <c r="F442" s="4" t="s">
        <v>17</v>
      </c>
      <c r="G442" s="2">
        <f t="shared" si="28"/>
        <v>8</v>
      </c>
      <c r="H442" s="2" t="s">
        <v>1449</v>
      </c>
      <c r="I442" s="2" t="s">
        <v>1450</v>
      </c>
      <c r="J442" s="21" t="str">
        <f>IF(ISERROR(MATCH(H442,core_japan!M:M,0)),"",INDEX(core_japan!S:S,MATCH(H442,core_japan!M:M,0),1))</f>
        <v/>
      </c>
      <c r="K442" s="2" t="str">
        <f>IF(LEN(J442)&gt;1,INDEX('JP PINT 1.0'!G:G,MATCH(J442,'JP PINT 1.0'!C:C,0),1),"")</f>
        <v/>
      </c>
      <c r="S442" t="s">
        <v>409</v>
      </c>
      <c r="X442" s="2" t="str">
        <f t="shared" si="29"/>
        <v>CIIL_ Trade Settlement_ Monetary Summation. Net Including Taxes_ Line Total. Amount</v>
      </c>
      <c r="Y442" s="3" t="str">
        <f t="shared" si="27"/>
        <v>ram:NetIncludingTaxesLineTotalAmount</v>
      </c>
      <c r="Z442" s="3" t="str">
        <f>Z$438&amp;"/"&amp;Y442</f>
        <v>rsm:CIIHSupplyChainTradeTransaction/ram:IncludedCIILSupplyChainTradeLineItem/ram:SpecifiedCIILSupplyChainTradeSettlement/ram:SpecifiedCIILTradeSettlementMonetarySummation/ram:NetIncludingTaxesLineTotalAmount</v>
      </c>
      <c r="AA442" s="4" t="s">
        <v>4</v>
      </c>
      <c r="AB442" s="2" t="s">
        <v>304</v>
      </c>
      <c r="AC442" s="2" t="s">
        <v>42</v>
      </c>
      <c r="AD442" s="2" t="s">
        <v>56</v>
      </c>
      <c r="AE442" s="2" t="s">
        <v>230</v>
      </c>
      <c r="AF442" s="2" t="s">
        <v>230</v>
      </c>
      <c r="AG442" s="2" t="s">
        <v>27</v>
      </c>
    </row>
    <row r="443" spans="1:33" ht="14.25" customHeight="1">
      <c r="A443" s="2">
        <v>434</v>
      </c>
      <c r="B443" s="2" t="s">
        <v>78</v>
      </c>
      <c r="C443" s="2" t="s">
        <v>2091</v>
      </c>
      <c r="D443" s="2" t="s">
        <v>410</v>
      </c>
      <c r="E443" s="2" t="s">
        <v>12</v>
      </c>
      <c r="F443" s="4" t="s">
        <v>22</v>
      </c>
      <c r="G443" s="2">
        <f t="shared" si="28"/>
        <v>8</v>
      </c>
      <c r="H443" s="2" t="s">
        <v>1452</v>
      </c>
      <c r="I443" s="2" t="s">
        <v>1453</v>
      </c>
      <c r="J443" s="21" t="str">
        <f>IF(ISERROR(MATCH(H443,core_japan!M:M,0)),"",INDEX(core_japan!S:S,MATCH(H443,core_japan!M:M,0),1))</f>
        <v/>
      </c>
      <c r="K443" s="2" t="str">
        <f>IF(LEN(J443)&gt;1,INDEX('JP PINT 1.0'!G:G,MATCH(J443,'JP PINT 1.0'!C:C,0),1),"")</f>
        <v/>
      </c>
      <c r="S443" t="s">
        <v>1451</v>
      </c>
      <c r="X443" s="2" t="str">
        <f t="shared" si="29"/>
        <v>CIIL_ Trade Settlement_ Monetary Summation. Grand Total. Amount</v>
      </c>
      <c r="Y443" s="3" t="str">
        <f t="shared" si="27"/>
        <v>ram:GrandTotalAmount</v>
      </c>
      <c r="Z443" s="3" t="str">
        <f>Z$438&amp;"/"&amp;Y443</f>
        <v>rsm:CIIHSupplyChainTradeTransaction/ram:IncludedCIILSupplyChainTradeLineItem/ram:SpecifiedCIILSupplyChainTradeSettlement/ram:SpecifiedCIILTradeSettlementMonetarySummation/ram:GrandTotalAmount</v>
      </c>
      <c r="AA443" s="4" t="s">
        <v>4</v>
      </c>
      <c r="AB443" s="2" t="s">
        <v>304</v>
      </c>
      <c r="AC443" s="2" t="s">
        <v>42</v>
      </c>
      <c r="AD443" s="2" t="s">
        <v>56</v>
      </c>
      <c r="AE443" s="2" t="s">
        <v>230</v>
      </c>
      <c r="AF443" s="2" t="s">
        <v>230</v>
      </c>
      <c r="AG443" s="2" t="s">
        <v>27</v>
      </c>
    </row>
    <row r="444" spans="1:33" ht="14.25" customHeight="1">
      <c r="A444" s="2">
        <v>435</v>
      </c>
      <c r="B444" s="2" t="s">
        <v>78</v>
      </c>
      <c r="C444" s="2" t="s">
        <v>2091</v>
      </c>
      <c r="D444" s="2" t="s">
        <v>1454</v>
      </c>
      <c r="E444" s="2" t="s">
        <v>20</v>
      </c>
      <c r="F444" s="4" t="s">
        <v>71</v>
      </c>
      <c r="G444" s="2">
        <f t="shared" si="28"/>
        <v>6</v>
      </c>
      <c r="H444" s="2" t="s">
        <v>1455</v>
      </c>
      <c r="I444" s="2" t="s">
        <v>1456</v>
      </c>
      <c r="J444" s="21" t="str">
        <f>IF(ISERROR(MATCH(H444,core_japan!M:M,0)),"",INDEX(core_japan!S:S,MATCH(H444,core_japan!M:M,0),1))</f>
        <v/>
      </c>
      <c r="K444" s="2" t="str">
        <f>IF(LEN(J444)&gt;1,INDEX('JP PINT 1.0'!G:G,MATCH(J444,'JP PINT 1.0'!C:C,0),1),"")</f>
        <v/>
      </c>
      <c r="Q444" t="s">
        <v>411</v>
      </c>
      <c r="X444" s="2" t="str">
        <f t="shared" si="29"/>
        <v>CIIL_ Supply Chain_ Trade Settlement. Specified. CI_ Financial_ Adjustment</v>
      </c>
      <c r="Y444" s="3" t="str">
        <f t="shared" si="27"/>
        <v>ram:SpecifiedCIFinancialAdjustment</v>
      </c>
      <c r="Z444" s="3" t="str">
        <f>Z$411&amp;"/"&amp;Y444</f>
        <v>rsm:CIIHSupplyChainTradeTransaction/ram:IncludedCIILSupplyChainTradeLineItem/ram:SpecifiedCIILSupplyChainTradeSettlement/ram:SpecifiedCIFinancialAdjustment</v>
      </c>
      <c r="AA444" s="4" t="s">
        <v>4</v>
      </c>
      <c r="AB444" s="2" t="s">
        <v>27</v>
      </c>
      <c r="AC444" s="2" t="s">
        <v>27</v>
      </c>
      <c r="AD444" s="2" t="s">
        <v>27</v>
      </c>
      <c r="AE444" s="2" t="s">
        <v>230</v>
      </c>
      <c r="AF444" s="2" t="s">
        <v>230</v>
      </c>
      <c r="AG444" s="2" t="s">
        <v>27</v>
      </c>
    </row>
    <row r="445" spans="1:33" ht="14.25" customHeight="1">
      <c r="A445" s="2">
        <v>436</v>
      </c>
      <c r="B445" s="2" t="s">
        <v>78</v>
      </c>
      <c r="C445" s="2" t="s">
        <v>2091</v>
      </c>
      <c r="D445" s="2" t="s">
        <v>877</v>
      </c>
      <c r="E445" s="2" t="s">
        <v>23</v>
      </c>
      <c r="F445" s="4" t="s">
        <v>3</v>
      </c>
      <c r="G445" s="2">
        <f t="shared" si="28"/>
        <v>7</v>
      </c>
      <c r="H445" s="2" t="s">
        <v>1457</v>
      </c>
      <c r="I445" s="2" t="s">
        <v>1458</v>
      </c>
      <c r="J445" s="21" t="str">
        <f>IF(ISERROR(MATCH(H445,core_japan!M:M,0)),"",INDEX(core_japan!S:S,MATCH(H445,core_japan!M:M,0),1))</f>
        <v/>
      </c>
      <c r="K445" s="2" t="str">
        <f>IF(LEN(J445)&gt;1,INDEX('JP PINT 1.0'!G:G,MATCH(J445,'JP PINT 1.0'!C:C,0),1),"")</f>
        <v/>
      </c>
      <c r="R445" t="s">
        <v>1343</v>
      </c>
      <c r="X445" s="2" t="str">
        <f t="shared" si="29"/>
        <v>CI_ Financial_ Adjustment. Details</v>
      </c>
      <c r="Y445" s="3" t="str">
        <f t="shared" si="27"/>
        <v>ram:CIFinancialAdjustmentType</v>
      </c>
      <c r="AA445" s="4" t="s">
        <v>4</v>
      </c>
      <c r="AB445" s="2" t="s">
        <v>27</v>
      </c>
      <c r="AC445" s="2" t="s">
        <v>27</v>
      </c>
      <c r="AD445" s="2" t="s">
        <v>27</v>
      </c>
      <c r="AE445" s="2" t="s">
        <v>230</v>
      </c>
      <c r="AF445" s="2" t="s">
        <v>230</v>
      </c>
      <c r="AG445" s="2" t="s">
        <v>27</v>
      </c>
    </row>
    <row r="446" spans="1:33" ht="14.25" customHeight="1">
      <c r="A446" s="2">
        <v>437</v>
      </c>
      <c r="B446" s="2" t="s">
        <v>78</v>
      </c>
      <c r="C446" s="2" t="s">
        <v>2091</v>
      </c>
      <c r="D446" s="2" t="s">
        <v>412</v>
      </c>
      <c r="E446" s="2" t="s">
        <v>12</v>
      </c>
      <c r="F446" s="4" t="s">
        <v>17</v>
      </c>
      <c r="G446" s="2">
        <f t="shared" si="28"/>
        <v>8</v>
      </c>
      <c r="H446" s="2" t="s">
        <v>1459</v>
      </c>
      <c r="I446" s="2" t="s">
        <v>1460</v>
      </c>
      <c r="J446" s="21" t="str">
        <f>IF(ISERROR(MATCH(H446,core_japan!M:M,0)),"",INDEX(core_japan!S:S,MATCH(H446,core_japan!M:M,0),1))</f>
        <v/>
      </c>
      <c r="K446" s="2" t="str">
        <f>IF(LEN(J446)&gt;1,INDEX('JP PINT 1.0'!G:G,MATCH(J446,'JP PINT 1.0'!C:C,0),1),"")</f>
        <v/>
      </c>
      <c r="S446" t="s">
        <v>318</v>
      </c>
      <c r="X446" s="2" t="str">
        <f t="shared" si="29"/>
        <v>CI_ Financial_ Adjustment. Reason. Code</v>
      </c>
      <c r="Y446" s="3" t="str">
        <f t="shared" si="27"/>
        <v>ram:ReasonCode</v>
      </c>
      <c r="Z446" s="3" t="str">
        <f>Z$444&amp;"/"&amp;Y446</f>
        <v>rsm:CIIHSupplyChainTradeTransaction/ram:IncludedCIILSupplyChainTradeLineItem/ram:SpecifiedCIILSupplyChainTradeSettlement/ram:SpecifiedCIFinancialAdjustment/ram:ReasonCode</v>
      </c>
      <c r="AA446" s="4" t="s">
        <v>4</v>
      </c>
      <c r="AB446" s="2" t="s">
        <v>882</v>
      </c>
      <c r="AC446" s="2" t="s">
        <v>59</v>
      </c>
      <c r="AD446" s="2" t="s">
        <v>56</v>
      </c>
      <c r="AE446" s="2" t="s">
        <v>230</v>
      </c>
      <c r="AF446" s="2" t="s">
        <v>230</v>
      </c>
      <c r="AG446" s="2" t="s">
        <v>27</v>
      </c>
    </row>
    <row r="447" spans="1:33" ht="14.25" customHeight="1">
      <c r="A447" s="2">
        <v>438</v>
      </c>
      <c r="B447" s="2" t="s">
        <v>78</v>
      </c>
      <c r="C447" s="2" t="s">
        <v>2091</v>
      </c>
      <c r="D447" s="2" t="s">
        <v>319</v>
      </c>
      <c r="E447" s="2" t="s">
        <v>12</v>
      </c>
      <c r="F447" s="4" t="s">
        <v>17</v>
      </c>
      <c r="G447" s="2">
        <f t="shared" si="28"/>
        <v>8</v>
      </c>
      <c r="H447" s="2" t="s">
        <v>1461</v>
      </c>
      <c r="I447" s="2" t="s">
        <v>1462</v>
      </c>
      <c r="J447" s="21" t="str">
        <f>IF(ISERROR(MATCH(H447,core_japan!M:M,0)),"",INDEX(core_japan!S:S,MATCH(H447,core_japan!M:M,0),1))</f>
        <v/>
      </c>
      <c r="K447" s="2" t="str">
        <f>IF(LEN(J447)&gt;1,INDEX('JP PINT 1.0'!G:G,MATCH(J447,'JP PINT 1.0'!C:C,0),1),"")</f>
        <v/>
      </c>
      <c r="S447" t="s">
        <v>1344</v>
      </c>
      <c r="X447" s="2" t="str">
        <f t="shared" si="29"/>
        <v>CI_ Financial_ Adjustment. Reason. Text</v>
      </c>
      <c r="Y447" s="3" t="str">
        <f t="shared" si="27"/>
        <v>ram:Reason</v>
      </c>
      <c r="Z447" s="3" t="str">
        <f>Z$444&amp;"/"&amp;Y447</f>
        <v>rsm:CIIHSupplyChainTradeTransaction/ram:IncludedCIILSupplyChainTradeLineItem/ram:SpecifiedCIILSupplyChainTradeSettlement/ram:SpecifiedCIFinancialAdjustment/ram:Reason</v>
      </c>
      <c r="AA447" s="4" t="s">
        <v>4</v>
      </c>
      <c r="AB447" s="2" t="s">
        <v>41</v>
      </c>
      <c r="AC447" s="2" t="s">
        <v>42</v>
      </c>
      <c r="AD447" s="2" t="s">
        <v>56</v>
      </c>
      <c r="AE447" s="2" t="s">
        <v>230</v>
      </c>
      <c r="AF447" s="2" t="s">
        <v>230</v>
      </c>
      <c r="AG447" s="2" t="s">
        <v>27</v>
      </c>
    </row>
    <row r="448" spans="1:33" ht="14.25" customHeight="1">
      <c r="A448" s="2">
        <v>439</v>
      </c>
      <c r="B448" s="2" t="s">
        <v>78</v>
      </c>
      <c r="C448" s="2" t="s">
        <v>2091</v>
      </c>
      <c r="D448" s="2" t="s">
        <v>320</v>
      </c>
      <c r="E448" s="2" t="s">
        <v>12</v>
      </c>
      <c r="F448" s="4" t="s">
        <v>22</v>
      </c>
      <c r="G448" s="2">
        <f t="shared" si="28"/>
        <v>8</v>
      </c>
      <c r="H448" s="2" t="s">
        <v>1463</v>
      </c>
      <c r="I448" s="2" t="s">
        <v>1464</v>
      </c>
      <c r="J448" s="21" t="str">
        <f>IF(ISERROR(MATCH(H448,core_japan!M:M,0)),"",INDEX(core_japan!S:S,MATCH(H448,core_japan!M:M,0),1))</f>
        <v/>
      </c>
      <c r="K448" s="2" t="str">
        <f>IF(LEN(J448)&gt;1,INDEX('JP PINT 1.0'!G:G,MATCH(J448,'JP PINT 1.0'!C:C,0),1),"")</f>
        <v/>
      </c>
      <c r="S448" t="s">
        <v>463</v>
      </c>
      <c r="X448" s="2" t="str">
        <f t="shared" si="29"/>
        <v>CI_ Financial_ Adjustment. Actual. Amount</v>
      </c>
      <c r="Y448" s="3" t="str">
        <f t="shared" si="27"/>
        <v>ram:ActualAmount</v>
      </c>
      <c r="Z448" s="3" t="str">
        <f>Z$444&amp;"/"&amp;Y448</f>
        <v>rsm:CIIHSupplyChainTradeTransaction/ram:IncludedCIILSupplyChainTradeLineItem/ram:SpecifiedCIILSupplyChainTradeSettlement/ram:SpecifiedCIFinancialAdjustment/ram:ActualAmount</v>
      </c>
      <c r="AA448" s="4" t="s">
        <v>4</v>
      </c>
      <c r="AB448" s="2" t="s">
        <v>304</v>
      </c>
      <c r="AC448" s="2" t="s">
        <v>42</v>
      </c>
      <c r="AD448" s="2" t="s">
        <v>56</v>
      </c>
      <c r="AE448" s="2" t="s">
        <v>230</v>
      </c>
      <c r="AF448" s="2" t="s">
        <v>230</v>
      </c>
      <c r="AG448" s="2" t="s">
        <v>27</v>
      </c>
    </row>
    <row r="449" spans="1:33" ht="14.25" customHeight="1">
      <c r="A449" s="2">
        <v>440</v>
      </c>
      <c r="B449" s="2" t="s">
        <v>78</v>
      </c>
      <c r="C449" s="2" t="s">
        <v>2091</v>
      </c>
      <c r="D449" s="2" t="s">
        <v>321</v>
      </c>
      <c r="E449" s="2" t="s">
        <v>12</v>
      </c>
      <c r="F449" s="4" t="s">
        <v>22</v>
      </c>
      <c r="G449" s="2">
        <f t="shared" si="28"/>
        <v>8</v>
      </c>
      <c r="H449" s="2" t="s">
        <v>1465</v>
      </c>
      <c r="I449" s="2" t="s">
        <v>1466</v>
      </c>
      <c r="J449" s="21" t="str">
        <f>IF(ISERROR(MATCH(H449,core_japan!M:M,0)),"",INDEX(core_japan!S:S,MATCH(H449,core_japan!M:M,0),1))</f>
        <v/>
      </c>
      <c r="K449" s="2" t="str">
        <f>IF(LEN(J449)&gt;1,INDEX('JP PINT 1.0'!G:G,MATCH(J449,'JP PINT 1.0'!C:C,0),1),"")</f>
        <v/>
      </c>
      <c r="S449" t="s">
        <v>1345</v>
      </c>
      <c r="X449" s="2" t="str">
        <f t="shared" si="29"/>
        <v>CI_ Financial_ Adjustment. Direction. Code</v>
      </c>
      <c r="Y449" s="3" t="str">
        <f t="shared" si="27"/>
        <v>ram:DirectionCode</v>
      </c>
      <c r="Z449" s="3" t="str">
        <f>Z$444&amp;"/"&amp;Y449</f>
        <v>rsm:CIIHSupplyChainTradeTransaction/ram:IncludedCIILSupplyChainTradeLineItem/ram:SpecifiedCIILSupplyChainTradeSettlement/ram:SpecifiedCIFinancialAdjustment/ram:DirectionCode</v>
      </c>
      <c r="AA449" s="4" t="s">
        <v>4</v>
      </c>
      <c r="AB449" s="2" t="s">
        <v>34</v>
      </c>
      <c r="AC449" s="2" t="s">
        <v>35</v>
      </c>
      <c r="AD449" s="2" t="s">
        <v>56</v>
      </c>
      <c r="AE449" s="2" t="s">
        <v>230</v>
      </c>
      <c r="AF449" s="2" t="s">
        <v>230</v>
      </c>
      <c r="AG449" s="2" t="s">
        <v>27</v>
      </c>
    </row>
    <row r="450" spans="1:33" ht="14.25" customHeight="1">
      <c r="A450" s="2">
        <v>441</v>
      </c>
      <c r="B450" s="2" t="s">
        <v>78</v>
      </c>
      <c r="C450" s="2" t="s">
        <v>2091</v>
      </c>
      <c r="D450" s="2" t="s">
        <v>322</v>
      </c>
      <c r="E450" s="2" t="s">
        <v>20</v>
      </c>
      <c r="F450" s="4" t="s">
        <v>17</v>
      </c>
      <c r="G450" s="2">
        <f t="shared" si="28"/>
        <v>8</v>
      </c>
      <c r="H450" s="2" t="s">
        <v>1467</v>
      </c>
      <c r="I450" s="2" t="s">
        <v>1468</v>
      </c>
      <c r="J450" s="21" t="str">
        <f>IF(ISERROR(MATCH(H450,core_japan!M:M,0)),"",INDEX(core_japan!S:S,MATCH(H450,core_japan!M:M,0),1))</f>
        <v/>
      </c>
      <c r="K450" s="2" t="str">
        <f>IF(LEN(J450)&gt;1,INDEX('JP PINT 1.0'!G:G,MATCH(J450,'JP PINT 1.0'!C:C,0),1),"")</f>
        <v/>
      </c>
      <c r="S450" t="s">
        <v>323</v>
      </c>
      <c r="X450" s="2" t="str">
        <f t="shared" si="29"/>
        <v>CI_ Financial_ Adjustment. Invoice_ Reference. CI_ Referenced_ Document</v>
      </c>
      <c r="Y450" s="3" t="str">
        <f t="shared" si="27"/>
        <v>ram:InvoiceReferenceCIReferencedDocument</v>
      </c>
      <c r="Z450" s="3" t="str">
        <f>Z$444&amp;"/"&amp;Y450</f>
        <v>rsm:CIIHSupplyChainTradeTransaction/ram:IncludedCIILSupplyChainTradeLineItem/ram:SpecifiedCIILSupplyChainTradeSettlement/ram:SpecifiedCIFinancialAdjustment/ram:InvoiceReferenceCIReferencedDocument</v>
      </c>
      <c r="AA450" s="4" t="s">
        <v>4</v>
      </c>
      <c r="AB450" s="2" t="s">
        <v>27</v>
      </c>
      <c r="AC450" s="2" t="s">
        <v>27</v>
      </c>
      <c r="AD450" s="2" t="s">
        <v>27</v>
      </c>
      <c r="AE450" s="2" t="s">
        <v>230</v>
      </c>
      <c r="AF450" s="2" t="s">
        <v>230</v>
      </c>
      <c r="AG450" s="2" t="s">
        <v>27</v>
      </c>
    </row>
    <row r="451" spans="1:33" ht="14.25" customHeight="1">
      <c r="A451" s="2">
        <v>442</v>
      </c>
      <c r="B451" s="2" t="s">
        <v>78</v>
      </c>
      <c r="C451" s="2" t="s">
        <v>2091</v>
      </c>
      <c r="D451" s="2" t="s">
        <v>416</v>
      </c>
      <c r="E451" s="2" t="s">
        <v>23</v>
      </c>
      <c r="F451" s="4" t="s">
        <v>3</v>
      </c>
      <c r="G451" s="2">
        <f t="shared" si="28"/>
        <v>9</v>
      </c>
      <c r="H451" s="2" t="s">
        <v>1469</v>
      </c>
      <c r="I451" s="2" t="s">
        <v>1470</v>
      </c>
      <c r="J451" s="21" t="str">
        <f>IF(ISERROR(MATCH(H451,core_japan!M:M,0)),"",INDEX(core_japan!S:S,MATCH(H451,core_japan!M:M,0),1))</f>
        <v/>
      </c>
      <c r="K451" s="2" t="str">
        <f>IF(LEN(J451)&gt;1,INDEX('JP PINT 1.0'!G:G,MATCH(J451,'JP PINT 1.0'!C:C,0),1),"")</f>
        <v/>
      </c>
      <c r="T451" t="s">
        <v>79</v>
      </c>
      <c r="X451" s="2" t="str">
        <f t="shared" si="29"/>
        <v>CI_ Referenced_ Document. Details</v>
      </c>
      <c r="Y451" s="3" t="str">
        <f t="shared" ref="Y451:Y514" si="32">IF(OR("ASMA"=E451,"MA"=E451),"rsm:","ram:")&amp;
IF("ABIE"=E451,
  SUBSTITUTE(
    SUBSTITUTE(
      SUBSTITUTE(X451,". Details","Type"),
      "_",""
    ),
    " ",""
  ),
  IF("ASMA"=E451,
  SUBSTITUTE(
    SUBSTITUTE(
      SUBSTITUTE(X451,". Details",""),
      "_",""
    ),
    " ",""
  ),
  SUBSTITUTE(
    SUBSTITUTE(
      SUBSTITUTE(
        SUBSTITUTE(
          SUBSTITUTE(
            SUBSTITUTE(
              MID(X451,FIND(".",X451)+2,LEN(X451)-FIND(".",X451)-1),
              "_",""
            ),
            "Identification",""
          ),
          "Text",""
        ),
        ".",""
      ),
      " ",""
    ),
    "Identifier","ID"
  )
))</f>
        <v>ram:CIReferencedDocumentType</v>
      </c>
      <c r="AA451" s="4" t="s">
        <v>4</v>
      </c>
      <c r="AB451" s="2" t="s">
        <v>27</v>
      </c>
      <c r="AC451" s="2" t="s">
        <v>27</v>
      </c>
      <c r="AD451" s="2" t="s">
        <v>27</v>
      </c>
      <c r="AE451" s="2" t="s">
        <v>230</v>
      </c>
      <c r="AF451" s="2" t="s">
        <v>230</v>
      </c>
      <c r="AG451" s="2" t="s">
        <v>27</v>
      </c>
    </row>
    <row r="452" spans="1:33" ht="14.25" customHeight="1">
      <c r="A452" s="2">
        <v>443</v>
      </c>
      <c r="B452" s="2" t="s">
        <v>78</v>
      </c>
      <c r="C452" s="2" t="s">
        <v>2091</v>
      </c>
      <c r="D452" s="2" t="s">
        <v>80</v>
      </c>
      <c r="E452" s="2" t="s">
        <v>12</v>
      </c>
      <c r="F452" s="4" t="s">
        <v>22</v>
      </c>
      <c r="G452" s="2">
        <f t="shared" si="28"/>
        <v>10</v>
      </c>
      <c r="H452" s="2" t="s">
        <v>1471</v>
      </c>
      <c r="I452" s="2" t="s">
        <v>1472</v>
      </c>
      <c r="J452" s="21" t="str">
        <f>IF(ISERROR(MATCH(H452,core_japan!M:M,0)),"",INDEX(core_japan!S:S,MATCH(H452,core_japan!M:M,0),1))</f>
        <v/>
      </c>
      <c r="K452" s="2" t="str">
        <f>IF(LEN(J452)&gt;1,INDEX('JP PINT 1.0'!G:G,MATCH(J452,'JP PINT 1.0'!C:C,0),1),"")</f>
        <v/>
      </c>
      <c r="U452" t="s">
        <v>81</v>
      </c>
      <c r="X452" s="2" t="str">
        <f t="shared" si="29"/>
        <v>CI_ Referenced_ Document. Issuer Assigned_ Identification. Identifier</v>
      </c>
      <c r="Y452" s="3" t="str">
        <f t="shared" si="32"/>
        <v>ram:IssuerAssignedID</v>
      </c>
      <c r="Z452" s="3" t="str">
        <f>Z450&amp;"/"&amp;Y452</f>
        <v>rsm:CIIHSupplyChainTradeTransaction/ram:IncludedCIILSupplyChainTradeLineItem/ram:SpecifiedCIILSupplyChainTradeSettlement/ram:SpecifiedCIFinancialAdjustment/ram:InvoiceReferenceCIReferencedDocument/ram:IssuerAssignedID</v>
      </c>
      <c r="AA452" s="4" t="s">
        <v>4</v>
      </c>
      <c r="AB452" s="2" t="s">
        <v>27</v>
      </c>
      <c r="AC452" s="2" t="s">
        <v>27</v>
      </c>
      <c r="AD452" s="2" t="s">
        <v>56</v>
      </c>
      <c r="AE452" s="2" t="s">
        <v>230</v>
      </c>
      <c r="AF452" s="2" t="s">
        <v>230</v>
      </c>
      <c r="AG452" s="2" t="s">
        <v>27</v>
      </c>
    </row>
    <row r="453" spans="1:33" ht="14.25" customHeight="1">
      <c r="A453" s="2">
        <v>444</v>
      </c>
      <c r="B453" s="2" t="s">
        <v>78</v>
      </c>
      <c r="C453" s="2" t="s">
        <v>2091</v>
      </c>
      <c r="D453" s="2" t="s">
        <v>82</v>
      </c>
      <c r="E453" s="2" t="s">
        <v>12</v>
      </c>
      <c r="F453" s="4" t="s">
        <v>17</v>
      </c>
      <c r="G453" s="2">
        <f t="shared" si="28"/>
        <v>10</v>
      </c>
      <c r="H453" s="2" t="s">
        <v>1473</v>
      </c>
      <c r="I453" s="2" t="s">
        <v>1474</v>
      </c>
      <c r="J453" s="21" t="str">
        <f>IF(ISERROR(MATCH(H453,core_japan!M:M,0)),"",INDEX(core_japan!S:S,MATCH(H453,core_japan!M:M,0),1))</f>
        <v/>
      </c>
      <c r="K453" s="2" t="str">
        <f>IF(LEN(J453)&gt;1,INDEX('JP PINT 1.0'!G:G,MATCH(J453,'JP PINT 1.0'!C:C,0),1),"")</f>
        <v/>
      </c>
      <c r="U453" t="s">
        <v>83</v>
      </c>
      <c r="X453" s="2" t="str">
        <f t="shared" si="29"/>
        <v>CI_ Referenced_ Document. Issue. Date Time</v>
      </c>
      <c r="Y453" s="3" t="str">
        <f t="shared" si="32"/>
        <v>ram:IssueDateTime</v>
      </c>
      <c r="Z453" s="3" t="str">
        <f>Z$450&amp;"/"&amp;Y453</f>
        <v>rsm:CIIHSupplyChainTradeTransaction/ram:IncludedCIILSupplyChainTradeLineItem/ram:SpecifiedCIILSupplyChainTradeSettlement/ram:SpecifiedCIFinancialAdjustment/ram:InvoiceReferenceCIReferencedDocument/ram:IssueDateTime</v>
      </c>
      <c r="AA453" s="4" t="s">
        <v>4</v>
      </c>
      <c r="AB453" s="2" t="s">
        <v>84</v>
      </c>
      <c r="AC453" s="2" t="s">
        <v>65</v>
      </c>
      <c r="AD453" s="2" t="s">
        <v>56</v>
      </c>
      <c r="AE453" s="2" t="s">
        <v>230</v>
      </c>
      <c r="AF453" s="2" t="s">
        <v>230</v>
      </c>
      <c r="AG453" s="2" t="s">
        <v>27</v>
      </c>
    </row>
    <row r="454" spans="1:33" ht="14.25" customHeight="1">
      <c r="A454" s="2">
        <v>445</v>
      </c>
      <c r="B454" s="2" t="s">
        <v>78</v>
      </c>
      <c r="C454" s="2" t="s">
        <v>2091</v>
      </c>
      <c r="D454" s="2" t="s">
        <v>413</v>
      </c>
      <c r="E454" s="2" t="s">
        <v>12</v>
      </c>
      <c r="F454" s="4" t="s">
        <v>22</v>
      </c>
      <c r="G454" s="2">
        <f t="shared" si="28"/>
        <v>10</v>
      </c>
      <c r="H454" s="2" t="s">
        <v>1475</v>
      </c>
      <c r="I454" s="2" t="s">
        <v>1476</v>
      </c>
      <c r="J454" s="21" t="str">
        <f>IF(ISERROR(MATCH(H454,core_japan!M:M,0)),"",INDEX(core_japan!S:S,MATCH(H454,core_japan!M:M,0),1))</f>
        <v/>
      </c>
      <c r="K454" s="2" t="str">
        <f>IF(LEN(J454)&gt;1,INDEX('JP PINT 1.0'!G:G,MATCH(J454,'JP PINT 1.0'!C:C,0),1),"")</f>
        <v/>
      </c>
      <c r="U454" t="s">
        <v>414</v>
      </c>
      <c r="X454" s="2" t="str">
        <f t="shared" si="29"/>
        <v>CI_ Referenced_ Document. Reference_ Type. Code</v>
      </c>
      <c r="Y454" s="3" t="str">
        <f t="shared" si="32"/>
        <v>ram:ReferenceTypeCode</v>
      </c>
      <c r="Z454" s="3" t="str">
        <f>Z$450&amp;"/"&amp;Y454</f>
        <v>rsm:CIIHSupplyChainTradeTransaction/ram:IncludedCIILSupplyChainTradeLineItem/ram:SpecifiedCIILSupplyChainTradeSettlement/ram:SpecifiedCIFinancialAdjustment/ram:InvoiceReferenceCIReferencedDocument/ram:ReferenceTypeCode</v>
      </c>
      <c r="AA454" s="4" t="s">
        <v>4</v>
      </c>
      <c r="AB454" s="2" t="s">
        <v>1477</v>
      </c>
      <c r="AC454" s="2" t="s">
        <v>59</v>
      </c>
      <c r="AD454" s="2" t="s">
        <v>56</v>
      </c>
      <c r="AE454" s="2" t="s">
        <v>230</v>
      </c>
      <c r="AF454" s="2" t="s">
        <v>230</v>
      </c>
      <c r="AG454" s="2" t="s">
        <v>27</v>
      </c>
    </row>
    <row r="455" spans="1:33" ht="14.25" customHeight="1">
      <c r="A455" s="2">
        <v>446</v>
      </c>
      <c r="B455" s="2" t="s">
        <v>78</v>
      </c>
      <c r="C455" s="2" t="s">
        <v>2091</v>
      </c>
      <c r="D455" s="2" t="s">
        <v>85</v>
      </c>
      <c r="E455" s="2" t="s">
        <v>12</v>
      </c>
      <c r="F455" s="4" t="s">
        <v>17</v>
      </c>
      <c r="G455" s="2">
        <f t="shared" si="28"/>
        <v>10</v>
      </c>
      <c r="H455" s="2" t="s">
        <v>1478</v>
      </c>
      <c r="I455" s="2" t="s">
        <v>1479</v>
      </c>
      <c r="J455" s="21" t="str">
        <f>IF(ISERROR(MATCH(H455,core_japan!M:M,0)),"",INDEX(core_japan!S:S,MATCH(H455,core_japan!M:M,0),1))</f>
        <v/>
      </c>
      <c r="K455" s="2" t="str">
        <f>IF(LEN(J455)&gt;1,INDEX('JP PINT 1.0'!G:G,MATCH(J455,'JP PINT 1.0'!C:C,0),1),"")</f>
        <v/>
      </c>
      <c r="U455" t="s">
        <v>86</v>
      </c>
      <c r="X455" s="2" t="str">
        <f t="shared" si="29"/>
        <v>CI_ Referenced_ Document. Revision_ Identification. Identifier</v>
      </c>
      <c r="Y455" s="3" t="str">
        <f t="shared" si="32"/>
        <v>ram:RevisionID</v>
      </c>
      <c r="Z455" s="3" t="str">
        <f>Z$450&amp;"/"&amp;Y455</f>
        <v>rsm:CIIHSupplyChainTradeTransaction/ram:IncludedCIILSupplyChainTradeLineItem/ram:SpecifiedCIILSupplyChainTradeSettlement/ram:SpecifiedCIFinancialAdjustment/ram:InvoiceReferenceCIReferencedDocument/ram:RevisionID</v>
      </c>
      <c r="AA455" s="4" t="s">
        <v>4</v>
      </c>
      <c r="AD455" s="2" t="s">
        <v>56</v>
      </c>
      <c r="AE455" s="2" t="s">
        <v>230</v>
      </c>
      <c r="AF455" s="2" t="s">
        <v>27</v>
      </c>
      <c r="AG455" s="2" t="s">
        <v>230</v>
      </c>
    </row>
    <row r="456" spans="1:33" ht="14.25" customHeight="1">
      <c r="A456" s="2">
        <v>447</v>
      </c>
      <c r="B456" s="2" t="s">
        <v>78</v>
      </c>
      <c r="C456" s="2" t="s">
        <v>2091</v>
      </c>
      <c r="D456" s="2" t="s">
        <v>89</v>
      </c>
      <c r="E456" s="2" t="s">
        <v>12</v>
      </c>
      <c r="F456" s="4" t="s">
        <v>22</v>
      </c>
      <c r="G456" s="2">
        <f t="shared" si="28"/>
        <v>10</v>
      </c>
      <c r="H456" s="2" t="s">
        <v>1480</v>
      </c>
      <c r="I456" s="2" t="s">
        <v>1481</v>
      </c>
      <c r="J456" s="21" t="str">
        <f>IF(ISERROR(MATCH(H456,core_japan!M:M,0)),"",INDEX(core_japan!S:S,MATCH(H456,core_japan!M:M,0),1))</f>
        <v/>
      </c>
      <c r="K456" s="2" t="str">
        <f>IF(LEN(J456)&gt;1,INDEX('JP PINT 1.0'!G:G,MATCH(J456,'JP PINT 1.0'!C:C,0),1),"")</f>
        <v/>
      </c>
      <c r="U456" t="s">
        <v>90</v>
      </c>
      <c r="X456" s="2" t="str">
        <f t="shared" si="29"/>
        <v>CI_ Referenced_ Document. Type. Code</v>
      </c>
      <c r="Y456" s="3" t="str">
        <f t="shared" si="32"/>
        <v>ram:TypeCode</v>
      </c>
      <c r="Z456" s="3" t="str">
        <f>Z$450&amp;"/"&amp;Y456</f>
        <v>rsm:CIIHSupplyChainTradeTransaction/ram:IncludedCIILSupplyChainTradeLineItem/ram:SpecifiedCIILSupplyChainTradeSettlement/ram:SpecifiedCIFinancialAdjustment/ram:InvoiceReferenceCIReferencedDocument/ram:TypeCode</v>
      </c>
      <c r="AA456" s="4" t="s">
        <v>4</v>
      </c>
      <c r="AB456" s="2" t="s">
        <v>91</v>
      </c>
      <c r="AC456" s="2" t="s">
        <v>59</v>
      </c>
      <c r="AD456" s="2" t="s">
        <v>56</v>
      </c>
      <c r="AE456" s="2" t="s">
        <v>230</v>
      </c>
      <c r="AF456" s="2" t="s">
        <v>230</v>
      </c>
      <c r="AG456" s="2" t="s">
        <v>27</v>
      </c>
    </row>
    <row r="457" spans="1:33" ht="14.25" customHeight="1">
      <c r="A457" s="2">
        <v>448</v>
      </c>
      <c r="B457" s="2" t="s">
        <v>78</v>
      </c>
      <c r="C457" s="2" t="s">
        <v>2091</v>
      </c>
      <c r="D457" s="2" t="s">
        <v>96</v>
      </c>
      <c r="E457" s="2" t="s">
        <v>12</v>
      </c>
      <c r="F457" s="4" t="s">
        <v>22</v>
      </c>
      <c r="G457" s="2">
        <f t="shared" si="28"/>
        <v>10</v>
      </c>
      <c r="H457" s="2" t="s">
        <v>1482</v>
      </c>
      <c r="I457" s="2" t="s">
        <v>1483</v>
      </c>
      <c r="J457" s="21" t="str">
        <f>IF(ISERROR(MATCH(H457,core_japan!M:M,0)),"",INDEX(core_japan!S:S,MATCH(H457,core_japan!M:M,0),1))</f>
        <v/>
      </c>
      <c r="K457" s="2" t="str">
        <f>IF(LEN(J457)&gt;1,INDEX('JP PINT 1.0'!G:G,MATCH(J457,'JP PINT 1.0'!C:C,0),1),"")</f>
        <v/>
      </c>
      <c r="U457" t="s">
        <v>97</v>
      </c>
      <c r="X457" s="2" t="str">
        <f t="shared" si="29"/>
        <v>CI_ Referenced_ Document. Subtype. Code</v>
      </c>
      <c r="Y457" s="3" t="str">
        <f t="shared" si="32"/>
        <v>ram:SubtypeCode</v>
      </c>
      <c r="Z457" s="3" t="str">
        <f>Z$450&amp;"/"&amp;Y457</f>
        <v>rsm:CIIHSupplyChainTradeTransaction/ram:IncludedCIILSupplyChainTradeLineItem/ram:SpecifiedCIILSupplyChainTradeSettlement/ram:SpecifiedCIFinancialAdjustment/ram:InvoiceReferenceCIReferencedDocument/ram:SubtypeCode</v>
      </c>
      <c r="AA457" s="4" t="s">
        <v>4</v>
      </c>
      <c r="AB457" s="2" t="s">
        <v>34</v>
      </c>
      <c r="AC457" s="2" t="s">
        <v>35</v>
      </c>
      <c r="AD457" s="2" t="s">
        <v>56</v>
      </c>
      <c r="AE457" s="2" t="s">
        <v>230</v>
      </c>
      <c r="AF457" s="2" t="s">
        <v>230</v>
      </c>
      <c r="AG457" s="2" t="s">
        <v>27</v>
      </c>
    </row>
    <row r="458" spans="1:33" ht="14.25" customHeight="1">
      <c r="A458" s="2">
        <v>449</v>
      </c>
      <c r="B458" s="2" t="s">
        <v>78</v>
      </c>
      <c r="C458" s="2" t="s">
        <v>2091</v>
      </c>
      <c r="D458" s="2" t="s">
        <v>325</v>
      </c>
      <c r="E458" s="2" t="s">
        <v>20</v>
      </c>
      <c r="F458" s="4" t="s">
        <v>71</v>
      </c>
      <c r="G458" s="2">
        <f t="shared" ref="G458:G521" si="33">IF(LEN(L458)&gt;0,1,
  IF(LEN(M458)&gt;0,2,
    IF(LEN(N458)&gt;0,3,
      IF(LEN(O458)&gt;0,4,
        IF(LEN(P458)&gt;0,5,
          IF(LEN(Q458)&gt;0,6,
            IF(LEN(R458)&gt;0,7,
              IF(LEN(S458)&gt;0,8,
                IF(LEN(T458)&gt;0,9,
                  IF(LEN(U458)&gt;0,10,"")
)))))))))</f>
        <v>8</v>
      </c>
      <c r="H458" s="2" t="s">
        <v>1484</v>
      </c>
      <c r="I458" s="2" t="s">
        <v>1485</v>
      </c>
      <c r="J458" s="21" t="str">
        <f>IF(ISERROR(MATCH(H458,core_japan!M:M,0)),"",INDEX(core_japan!S:S,MATCH(H458,core_japan!M:M,0),1))</f>
        <v/>
      </c>
      <c r="K458" s="2" t="str">
        <f>IF(LEN(J458)&gt;1,INDEX('JP PINT 1.0'!G:G,MATCH(J458,'JP PINT 1.0'!C:C,0),1),"")</f>
        <v/>
      </c>
      <c r="S458" t="s">
        <v>326</v>
      </c>
      <c r="X458" s="2" t="str">
        <f t="shared" ref="X458:X521" si="34">L458&amp;M458&amp;N458&amp;O458&amp;P458&amp;Q458&amp;R458&amp;S458&amp;T458&amp;U458</f>
        <v>CI_ Financial_ Adjustment. Related. CI_ Trade_ Tax</v>
      </c>
      <c r="Y458" s="3" t="str">
        <f t="shared" si="32"/>
        <v>ram:RelatedCITradeTax</v>
      </c>
      <c r="Z458" s="3" t="str">
        <f>Z$444&amp;"/"&amp;Y458</f>
        <v>rsm:CIIHSupplyChainTradeTransaction/ram:IncludedCIILSupplyChainTradeLineItem/ram:SpecifiedCIILSupplyChainTradeSettlement/ram:SpecifiedCIFinancialAdjustment/ram:RelatedCITradeTax</v>
      </c>
      <c r="AA458" s="4" t="s">
        <v>4</v>
      </c>
      <c r="AB458" s="2" t="s">
        <v>27</v>
      </c>
      <c r="AC458" s="2" t="s">
        <v>27</v>
      </c>
      <c r="AD458" s="2" t="s">
        <v>27</v>
      </c>
      <c r="AE458" s="2" t="s">
        <v>230</v>
      </c>
      <c r="AF458" s="2" t="s">
        <v>230</v>
      </c>
      <c r="AG458" s="2" t="s">
        <v>27</v>
      </c>
    </row>
    <row r="459" spans="1:33" ht="14.25" customHeight="1">
      <c r="A459" s="2">
        <v>450</v>
      </c>
      <c r="B459" s="2" t="s">
        <v>78</v>
      </c>
      <c r="C459" s="2" t="s">
        <v>2091</v>
      </c>
      <c r="D459" s="2" t="s">
        <v>264</v>
      </c>
      <c r="E459" s="2" t="s">
        <v>23</v>
      </c>
      <c r="F459" s="4" t="s">
        <v>3</v>
      </c>
      <c r="G459" s="2">
        <f t="shared" si="33"/>
        <v>9</v>
      </c>
      <c r="H459" s="2" t="s">
        <v>1486</v>
      </c>
      <c r="I459" s="2" t="s">
        <v>1487</v>
      </c>
      <c r="J459" s="21" t="str">
        <f>IF(ISERROR(MATCH(H459,core_japan!M:M,0)),"",INDEX(core_japan!S:S,MATCH(H459,core_japan!M:M,0),1))</f>
        <v/>
      </c>
      <c r="K459" s="2" t="str">
        <f>IF(LEN(J459)&gt;1,INDEX('JP PINT 1.0'!G:G,MATCH(J459,'JP PINT 1.0'!C:C,0),1),"")</f>
        <v/>
      </c>
      <c r="T459" t="s">
        <v>265</v>
      </c>
      <c r="X459" s="2" t="str">
        <f t="shared" si="34"/>
        <v>CI_ Trade_ Tax. Details</v>
      </c>
      <c r="Y459" s="3" t="str">
        <f t="shared" si="32"/>
        <v>ram:CITradeTaxType</v>
      </c>
      <c r="AA459" s="4" t="s">
        <v>4</v>
      </c>
      <c r="AB459" s="2" t="s">
        <v>27</v>
      </c>
      <c r="AC459" s="2" t="s">
        <v>27</v>
      </c>
      <c r="AD459" s="2" t="s">
        <v>27</v>
      </c>
      <c r="AE459" s="2" t="s">
        <v>230</v>
      </c>
      <c r="AF459" s="2" t="s">
        <v>230</v>
      </c>
      <c r="AG459" s="2" t="s">
        <v>27</v>
      </c>
    </row>
    <row r="460" spans="1:33" ht="14.25" customHeight="1">
      <c r="A460" s="2">
        <v>451</v>
      </c>
      <c r="B460" s="2" t="s">
        <v>78</v>
      </c>
      <c r="C460" s="2" t="s">
        <v>2091</v>
      </c>
      <c r="D460" s="2" t="s">
        <v>266</v>
      </c>
      <c r="E460" s="2" t="s">
        <v>12</v>
      </c>
      <c r="F460" s="4" t="s">
        <v>22</v>
      </c>
      <c r="G460" s="2">
        <f t="shared" si="33"/>
        <v>10</v>
      </c>
      <c r="H460" s="2" t="s">
        <v>1488</v>
      </c>
      <c r="I460" s="2" t="s">
        <v>1489</v>
      </c>
      <c r="J460" s="21" t="str">
        <f>IF(ISERROR(MATCH(H460,core_japan!M:M,0)),"",INDEX(core_japan!S:S,MATCH(H460,core_japan!M:M,0),1))</f>
        <v/>
      </c>
      <c r="K460" s="2" t="str">
        <f>IF(LEN(J460)&gt;1,INDEX('JP PINT 1.0'!G:G,MATCH(J460,'JP PINT 1.0'!C:C,0),1),"")</f>
        <v/>
      </c>
      <c r="U460" t="s">
        <v>267</v>
      </c>
      <c r="X460" s="2" t="str">
        <f t="shared" si="34"/>
        <v>CI_ Trade_ Tax. Calculated. Amount</v>
      </c>
      <c r="Y460" s="3" t="str">
        <f t="shared" si="32"/>
        <v>ram:CalculatedAmount</v>
      </c>
      <c r="Z460" s="3" t="str">
        <f>Z$458&amp;"/"&amp;Y460</f>
        <v>rsm:CIIHSupplyChainTradeTransaction/ram:IncludedCIILSupplyChainTradeLineItem/ram:SpecifiedCIILSupplyChainTradeSettlement/ram:SpecifiedCIFinancialAdjustment/ram:RelatedCITradeTax/ram:CalculatedAmount</v>
      </c>
      <c r="AA460" s="4" t="s">
        <v>4</v>
      </c>
      <c r="AB460" s="2" t="s">
        <v>304</v>
      </c>
      <c r="AC460" s="2" t="s">
        <v>42</v>
      </c>
      <c r="AD460" s="2" t="s">
        <v>56</v>
      </c>
      <c r="AE460" s="2" t="s">
        <v>230</v>
      </c>
      <c r="AF460" s="2" t="s">
        <v>230</v>
      </c>
      <c r="AG460" s="2" t="s">
        <v>27</v>
      </c>
    </row>
    <row r="461" spans="1:33" ht="14.25" customHeight="1">
      <c r="A461" s="2">
        <v>452</v>
      </c>
      <c r="B461" s="2" t="s">
        <v>78</v>
      </c>
      <c r="C461" s="2" t="s">
        <v>2091</v>
      </c>
      <c r="D461" s="2" t="s">
        <v>268</v>
      </c>
      <c r="E461" s="2" t="s">
        <v>12</v>
      </c>
      <c r="F461" s="4" t="s">
        <v>22</v>
      </c>
      <c r="G461" s="2">
        <f t="shared" si="33"/>
        <v>10</v>
      </c>
      <c r="H461" s="2" t="s">
        <v>1490</v>
      </c>
      <c r="I461" s="2" t="s">
        <v>1491</v>
      </c>
      <c r="J461" s="21" t="str">
        <f>IF(ISERROR(MATCH(H461,core_japan!M:M,0)),"",INDEX(core_japan!S:S,MATCH(H461,core_japan!M:M,0),1))</f>
        <v/>
      </c>
      <c r="K461" s="2" t="str">
        <f>IF(LEN(J461)&gt;1,INDEX('JP PINT 1.0'!G:G,MATCH(J461,'JP PINT 1.0'!C:C,0),1),"")</f>
        <v/>
      </c>
      <c r="U461" t="s">
        <v>269</v>
      </c>
      <c r="X461" s="2" t="str">
        <f t="shared" si="34"/>
        <v>CI_ Trade_ Tax. Calculated. Rate</v>
      </c>
      <c r="Y461" s="3" t="str">
        <f t="shared" si="32"/>
        <v>ram:CalculatedRate</v>
      </c>
      <c r="Z461" s="3" t="str">
        <f>Z$458&amp;"/"&amp;Y461</f>
        <v>rsm:CIIHSupplyChainTradeTransaction/ram:IncludedCIILSupplyChainTradeLineItem/ram:SpecifiedCIILSupplyChainTradeSettlement/ram:SpecifiedCIFinancialAdjustment/ram:RelatedCITradeTax/ram:CalculatedRate</v>
      </c>
      <c r="AA461" s="4" t="s">
        <v>4</v>
      </c>
      <c r="AD461" s="2" t="s">
        <v>56</v>
      </c>
      <c r="AE461" s="2" t="s">
        <v>230</v>
      </c>
      <c r="AF461" s="2" t="s">
        <v>230</v>
      </c>
      <c r="AG461" s="2" t="s">
        <v>27</v>
      </c>
    </row>
    <row r="462" spans="1:33" ht="14.25" customHeight="1">
      <c r="A462" s="2">
        <v>453</v>
      </c>
      <c r="B462" s="2" t="s">
        <v>78</v>
      </c>
      <c r="C462" s="2" t="s">
        <v>2091</v>
      </c>
      <c r="D462" s="2" t="s">
        <v>273</v>
      </c>
      <c r="E462" s="2" t="s">
        <v>12</v>
      </c>
      <c r="F462" s="4" t="s">
        <v>22</v>
      </c>
      <c r="G462" s="2">
        <f t="shared" si="33"/>
        <v>10</v>
      </c>
      <c r="H462" s="2" t="s">
        <v>1492</v>
      </c>
      <c r="I462" s="2" t="s">
        <v>1493</v>
      </c>
      <c r="J462" s="21" t="str">
        <f>IF(ISERROR(MATCH(H462,core_japan!M:M,0)),"",INDEX(core_japan!S:S,MATCH(H462,core_japan!M:M,0),1))</f>
        <v/>
      </c>
      <c r="K462" s="2" t="str">
        <f>IF(LEN(J462)&gt;1,INDEX('JP PINT 1.0'!G:G,MATCH(J462,'JP PINT 1.0'!C:C,0),1),"")</f>
        <v/>
      </c>
      <c r="U462" t="s">
        <v>274</v>
      </c>
      <c r="X462" s="2" t="str">
        <f t="shared" si="34"/>
        <v>CI_ Trade_ Tax. Category. Code</v>
      </c>
      <c r="Y462" s="3" t="str">
        <f t="shared" si="32"/>
        <v>ram:CategoryCode</v>
      </c>
      <c r="Z462" s="3" t="str">
        <f>Z$458&amp;"/"&amp;Y462</f>
        <v>rsm:CIIHSupplyChainTradeTransaction/ram:IncludedCIILSupplyChainTradeLineItem/ram:SpecifiedCIILSupplyChainTradeSettlement/ram:SpecifiedCIFinancialAdjustment/ram:RelatedCITradeTax/ram:CategoryCode</v>
      </c>
      <c r="AA462" s="4" t="s">
        <v>4</v>
      </c>
      <c r="AB462" s="2" t="s">
        <v>280</v>
      </c>
      <c r="AC462" s="2" t="s">
        <v>59</v>
      </c>
      <c r="AD462" s="2" t="s">
        <v>56</v>
      </c>
      <c r="AE462" s="2" t="s">
        <v>230</v>
      </c>
      <c r="AF462" s="2" t="s">
        <v>230</v>
      </c>
      <c r="AG462" s="2" t="s">
        <v>27</v>
      </c>
    </row>
    <row r="463" spans="1:33" ht="14.25" customHeight="1">
      <c r="A463" s="2">
        <v>454</v>
      </c>
      <c r="B463" s="2" t="s">
        <v>78</v>
      </c>
      <c r="C463" s="2" t="s">
        <v>2091</v>
      </c>
      <c r="D463" s="2" t="s">
        <v>1494</v>
      </c>
      <c r="E463" s="2" t="s">
        <v>20</v>
      </c>
      <c r="F463" s="4" t="s">
        <v>71</v>
      </c>
      <c r="G463" s="2">
        <f t="shared" si="33"/>
        <v>6</v>
      </c>
      <c r="H463" s="2" t="s">
        <v>1495</v>
      </c>
      <c r="I463" s="2" t="s">
        <v>1496</v>
      </c>
      <c r="J463" s="21" t="str">
        <f>IF(ISERROR(MATCH(H463,core_japan!M:M,0)),"",INDEX(core_japan!S:S,MATCH(H463,core_japan!M:M,0),1))</f>
        <v/>
      </c>
      <c r="K463" s="2" t="str">
        <f>IF(LEN(J463)&gt;1,INDEX('JP PINT 1.0'!G:G,MATCH(J463,'JP PINT 1.0'!C:C,0),1),"")</f>
        <v/>
      </c>
      <c r="Q463" t="s">
        <v>415</v>
      </c>
      <c r="X463" s="2" t="str">
        <f t="shared" si="34"/>
        <v>CIIL_ Supply Chain_ Trade Settlement. Invoice_ Referenced. CI_ Referenced_ Document</v>
      </c>
      <c r="Y463" s="3" t="str">
        <f t="shared" si="32"/>
        <v>ram:InvoiceReferencedCIReferencedDocument</v>
      </c>
      <c r="Z463" s="3" t="str">
        <f>Z$411&amp;"/"&amp;Y463</f>
        <v>rsm:CIIHSupplyChainTradeTransaction/ram:IncludedCIILSupplyChainTradeLineItem/ram:SpecifiedCIILSupplyChainTradeSettlement/ram:InvoiceReferencedCIReferencedDocument</v>
      </c>
      <c r="AA463" s="4" t="s">
        <v>4</v>
      </c>
      <c r="AB463" s="2" t="s">
        <v>27</v>
      </c>
      <c r="AC463" s="2" t="s">
        <v>27</v>
      </c>
      <c r="AD463" s="2" t="s">
        <v>27</v>
      </c>
      <c r="AE463" s="2" t="s">
        <v>230</v>
      </c>
      <c r="AF463" s="2" t="s">
        <v>230</v>
      </c>
      <c r="AG463" s="2" t="s">
        <v>27</v>
      </c>
    </row>
    <row r="464" spans="1:33" ht="14.25" customHeight="1">
      <c r="A464" s="2">
        <v>455</v>
      </c>
      <c r="B464" s="2" t="s">
        <v>78</v>
      </c>
      <c r="C464" s="2" t="s">
        <v>2091</v>
      </c>
      <c r="D464" s="2" t="s">
        <v>416</v>
      </c>
      <c r="E464" s="2" t="s">
        <v>23</v>
      </c>
      <c r="F464" s="4" t="s">
        <v>3</v>
      </c>
      <c r="G464" s="2">
        <f t="shared" si="33"/>
        <v>7</v>
      </c>
      <c r="H464" s="2" t="s">
        <v>1497</v>
      </c>
      <c r="I464" s="2" t="s">
        <v>1498</v>
      </c>
      <c r="J464" s="21" t="str">
        <f>IF(ISERROR(MATCH(H464,core_japan!M:M,0)),"",INDEX(core_japan!S:S,MATCH(H464,core_japan!M:M,0),1))</f>
        <v/>
      </c>
      <c r="K464" s="2" t="str">
        <f>IF(LEN(J464)&gt;1,INDEX('JP PINT 1.0'!G:G,MATCH(J464,'JP PINT 1.0'!C:C,0),1),"")</f>
        <v/>
      </c>
      <c r="R464" t="s">
        <v>79</v>
      </c>
      <c r="X464" s="2" t="str">
        <f t="shared" si="34"/>
        <v>CI_ Referenced_ Document. Details</v>
      </c>
      <c r="Y464" s="3" t="str">
        <f t="shared" si="32"/>
        <v>ram:CIReferencedDocumentType</v>
      </c>
      <c r="AA464" s="4" t="s">
        <v>4</v>
      </c>
      <c r="AB464" s="2" t="s">
        <v>27</v>
      </c>
      <c r="AC464" s="2" t="s">
        <v>27</v>
      </c>
      <c r="AD464" s="2" t="s">
        <v>27</v>
      </c>
      <c r="AE464" s="2" t="s">
        <v>230</v>
      </c>
      <c r="AF464" s="2" t="s">
        <v>230</v>
      </c>
      <c r="AG464" s="2" t="s">
        <v>27</v>
      </c>
    </row>
    <row r="465" spans="1:33" ht="14.25" customHeight="1">
      <c r="A465" s="2">
        <v>456</v>
      </c>
      <c r="B465" s="2" t="s">
        <v>78</v>
      </c>
      <c r="C465" s="2" t="s">
        <v>2091</v>
      </c>
      <c r="D465" s="2" t="s">
        <v>80</v>
      </c>
      <c r="E465" s="2" t="s">
        <v>12</v>
      </c>
      <c r="F465" s="4" t="s">
        <v>17</v>
      </c>
      <c r="G465" s="2">
        <f t="shared" si="33"/>
        <v>8</v>
      </c>
      <c r="H465" s="2" t="s">
        <v>1499</v>
      </c>
      <c r="I465" s="2" t="s">
        <v>1500</v>
      </c>
      <c r="J465" s="21" t="str">
        <f>IF(ISERROR(MATCH(H465,core_japan!M:M,0)),"",INDEX(core_japan!S:S,MATCH(H465,core_japan!M:M,0),1))</f>
        <v/>
      </c>
      <c r="K465" s="2" t="str">
        <f>IF(LEN(J465)&gt;1,INDEX('JP PINT 1.0'!G:G,MATCH(J465,'JP PINT 1.0'!C:C,0),1),"")</f>
        <v/>
      </c>
      <c r="S465" t="s">
        <v>81</v>
      </c>
      <c r="X465" s="2" t="str">
        <f t="shared" si="34"/>
        <v>CI_ Referenced_ Document. Issuer Assigned_ Identification. Identifier</v>
      </c>
      <c r="Y465" s="3" t="str">
        <f t="shared" si="32"/>
        <v>ram:IssuerAssignedID</v>
      </c>
      <c r="Z465" s="3" t="str">
        <f>Z$463&amp;"/"&amp;Y465</f>
        <v>rsm:CIIHSupplyChainTradeTransaction/ram:IncludedCIILSupplyChainTradeLineItem/ram:SpecifiedCIILSupplyChainTradeSettlement/ram:InvoiceReferencedCIReferencedDocument/ram:IssuerAssignedID</v>
      </c>
      <c r="AA465" s="4" t="s">
        <v>4</v>
      </c>
      <c r="AB465" s="2" t="s">
        <v>27</v>
      </c>
      <c r="AC465" s="2" t="s">
        <v>27</v>
      </c>
      <c r="AD465" s="2" t="s">
        <v>56</v>
      </c>
      <c r="AE465" s="2" t="s">
        <v>230</v>
      </c>
      <c r="AF465" s="2" t="s">
        <v>230</v>
      </c>
      <c r="AG465" s="2" t="s">
        <v>27</v>
      </c>
    </row>
    <row r="466" spans="1:33" ht="14.25" customHeight="1">
      <c r="A466" s="2">
        <v>457</v>
      </c>
      <c r="B466" s="2" t="s">
        <v>78</v>
      </c>
      <c r="C466" s="2" t="s">
        <v>2091</v>
      </c>
      <c r="D466" s="2" t="s">
        <v>82</v>
      </c>
      <c r="E466" s="2" t="s">
        <v>12</v>
      </c>
      <c r="F466" s="4" t="s">
        <v>17</v>
      </c>
      <c r="G466" s="2">
        <f t="shared" si="33"/>
        <v>8</v>
      </c>
      <c r="H466" s="2" t="s">
        <v>1501</v>
      </c>
      <c r="I466" s="2" t="s">
        <v>1502</v>
      </c>
      <c r="J466" s="21" t="str">
        <f>IF(ISERROR(MATCH(H466,core_japan!M:M,0)),"",INDEX(core_japan!S:S,MATCH(H466,core_japan!M:M,0),1))</f>
        <v/>
      </c>
      <c r="K466" s="2" t="str">
        <f>IF(LEN(J466)&gt;1,INDEX('JP PINT 1.0'!G:G,MATCH(J466,'JP PINT 1.0'!C:C,0),1),"")</f>
        <v/>
      </c>
      <c r="S466" t="s">
        <v>83</v>
      </c>
      <c r="X466" s="2" t="str">
        <f t="shared" si="34"/>
        <v>CI_ Referenced_ Document. Issue. Date Time</v>
      </c>
      <c r="Y466" s="3" t="str">
        <f t="shared" si="32"/>
        <v>ram:IssueDateTime</v>
      </c>
      <c r="Z466" s="3" t="str">
        <f>Z$463&amp;"/"&amp;Y466</f>
        <v>rsm:CIIHSupplyChainTradeTransaction/ram:IncludedCIILSupplyChainTradeLineItem/ram:SpecifiedCIILSupplyChainTradeSettlement/ram:InvoiceReferencedCIReferencedDocument/ram:IssueDateTime</v>
      </c>
      <c r="AA466" s="4" t="s">
        <v>4</v>
      </c>
      <c r="AB466" s="2" t="s">
        <v>84</v>
      </c>
      <c r="AC466" s="2" t="s">
        <v>65</v>
      </c>
      <c r="AD466" s="2" t="s">
        <v>56</v>
      </c>
      <c r="AE466" s="2" t="s">
        <v>230</v>
      </c>
      <c r="AF466" s="2" t="s">
        <v>230</v>
      </c>
      <c r="AG466" s="2" t="s">
        <v>27</v>
      </c>
    </row>
    <row r="467" spans="1:33" ht="14.25" customHeight="1">
      <c r="A467" s="2">
        <v>458</v>
      </c>
      <c r="B467" s="2" t="s">
        <v>78</v>
      </c>
      <c r="C467" s="2" t="s">
        <v>2091</v>
      </c>
      <c r="D467" s="2" t="s">
        <v>85</v>
      </c>
      <c r="E467" s="2" t="s">
        <v>12</v>
      </c>
      <c r="F467" s="4" t="s">
        <v>17</v>
      </c>
      <c r="G467" s="2">
        <f t="shared" si="33"/>
        <v>8</v>
      </c>
      <c r="H467" s="2" t="s">
        <v>1503</v>
      </c>
      <c r="I467" s="2" t="s">
        <v>1504</v>
      </c>
      <c r="J467" s="21" t="str">
        <f>IF(ISERROR(MATCH(H467,core_japan!M:M,0)),"",INDEX(core_japan!S:S,MATCH(H467,core_japan!M:M,0),1))</f>
        <v/>
      </c>
      <c r="K467" s="2" t="str">
        <f>IF(LEN(J467)&gt;1,INDEX('JP PINT 1.0'!G:G,MATCH(J467,'JP PINT 1.0'!C:C,0),1),"")</f>
        <v/>
      </c>
      <c r="S467" t="s">
        <v>86</v>
      </c>
      <c r="X467" s="2" t="str">
        <f t="shared" si="34"/>
        <v>CI_ Referenced_ Document. Revision_ Identification. Identifier</v>
      </c>
      <c r="Y467" s="3" t="str">
        <f t="shared" si="32"/>
        <v>ram:RevisionID</v>
      </c>
      <c r="Z467" s="3" t="str">
        <f>Z$463&amp;"/"&amp;Y467</f>
        <v>rsm:CIIHSupplyChainTradeTransaction/ram:IncludedCIILSupplyChainTradeLineItem/ram:SpecifiedCIILSupplyChainTradeSettlement/ram:InvoiceReferencedCIReferencedDocument/ram:RevisionID</v>
      </c>
      <c r="AA467" s="4" t="s">
        <v>4</v>
      </c>
      <c r="AD467" s="2" t="s">
        <v>56</v>
      </c>
      <c r="AE467" s="2" t="s">
        <v>230</v>
      </c>
      <c r="AF467" s="2" t="s">
        <v>27</v>
      </c>
      <c r="AG467" s="2" t="s">
        <v>230</v>
      </c>
    </row>
    <row r="468" spans="1:33" ht="14.25" customHeight="1">
      <c r="A468" s="2">
        <v>459</v>
      </c>
      <c r="B468" s="2" t="s">
        <v>78</v>
      </c>
      <c r="C468" s="2" t="s">
        <v>2091</v>
      </c>
      <c r="D468" s="2" t="s">
        <v>89</v>
      </c>
      <c r="E468" s="2" t="s">
        <v>12</v>
      </c>
      <c r="F468" s="4" t="s">
        <v>17</v>
      </c>
      <c r="G468" s="2">
        <f t="shared" si="33"/>
        <v>8</v>
      </c>
      <c r="H468" s="2" t="s">
        <v>1505</v>
      </c>
      <c r="I468" s="2" t="s">
        <v>1506</v>
      </c>
      <c r="J468" s="21" t="str">
        <f>IF(ISERROR(MATCH(H468,core_japan!M:M,0)),"",INDEX(core_japan!S:S,MATCH(H468,core_japan!M:M,0),1))</f>
        <v/>
      </c>
      <c r="K468" s="2" t="str">
        <f>IF(LEN(J468)&gt;1,INDEX('JP PINT 1.0'!G:G,MATCH(J468,'JP PINT 1.0'!C:C,0),1),"")</f>
        <v/>
      </c>
      <c r="S468" t="s">
        <v>90</v>
      </c>
      <c r="X468" s="2" t="str">
        <f t="shared" si="34"/>
        <v>CI_ Referenced_ Document. Type. Code</v>
      </c>
      <c r="Y468" s="3" t="str">
        <f t="shared" si="32"/>
        <v>ram:TypeCode</v>
      </c>
      <c r="Z468" s="3" t="str">
        <f>Z$463&amp;"/"&amp;Y468</f>
        <v>rsm:CIIHSupplyChainTradeTransaction/ram:IncludedCIILSupplyChainTradeLineItem/ram:SpecifiedCIILSupplyChainTradeSettlement/ram:InvoiceReferencedCIReferencedDocument/ram:TypeCode</v>
      </c>
      <c r="AA468" s="4" t="s">
        <v>4</v>
      </c>
      <c r="AB468" s="2" t="s">
        <v>91</v>
      </c>
      <c r="AC468" s="2" t="s">
        <v>59</v>
      </c>
      <c r="AD468" s="2" t="s">
        <v>56</v>
      </c>
      <c r="AE468" s="2" t="s">
        <v>230</v>
      </c>
      <c r="AF468" s="2" t="s">
        <v>230</v>
      </c>
      <c r="AG468" s="2" t="s">
        <v>27</v>
      </c>
    </row>
    <row r="469" spans="1:33" ht="14.25" customHeight="1">
      <c r="A469" s="2">
        <v>460</v>
      </c>
      <c r="B469" s="2" t="s">
        <v>78</v>
      </c>
      <c r="C469" s="2" t="s">
        <v>2091</v>
      </c>
      <c r="D469" s="2" t="s">
        <v>96</v>
      </c>
      <c r="E469" s="2" t="s">
        <v>12</v>
      </c>
      <c r="F469" s="4" t="s">
        <v>22</v>
      </c>
      <c r="G469" s="2">
        <f t="shared" si="33"/>
        <v>8</v>
      </c>
      <c r="H469" s="2" t="s">
        <v>1507</v>
      </c>
      <c r="I469" s="2" t="s">
        <v>1508</v>
      </c>
      <c r="J469" s="21" t="str">
        <f>IF(ISERROR(MATCH(H469,core_japan!M:M,0)),"",INDEX(core_japan!S:S,MATCH(H469,core_japan!M:M,0),1))</f>
        <v/>
      </c>
      <c r="K469" s="2" t="str">
        <f>IF(LEN(J469)&gt;1,INDEX('JP PINT 1.0'!G:G,MATCH(J469,'JP PINT 1.0'!C:C,0),1),"")</f>
        <v/>
      </c>
      <c r="S469" t="s">
        <v>97</v>
      </c>
      <c r="X469" s="2" t="str">
        <f t="shared" si="34"/>
        <v>CI_ Referenced_ Document. Subtype. Code</v>
      </c>
      <c r="Y469" s="3" t="str">
        <f t="shared" si="32"/>
        <v>ram:SubtypeCode</v>
      </c>
      <c r="Z469" s="3" t="str">
        <f>Z$463&amp;"/"&amp;Y469</f>
        <v>rsm:CIIHSupplyChainTradeTransaction/ram:IncludedCIILSupplyChainTradeLineItem/ram:SpecifiedCIILSupplyChainTradeSettlement/ram:InvoiceReferencedCIReferencedDocument/ram:SubtypeCode</v>
      </c>
      <c r="AA469" s="4" t="s">
        <v>4</v>
      </c>
      <c r="AB469" s="2" t="s">
        <v>34</v>
      </c>
      <c r="AC469" s="2" t="s">
        <v>35</v>
      </c>
      <c r="AD469" s="2" t="s">
        <v>56</v>
      </c>
      <c r="AE469" s="2" t="s">
        <v>230</v>
      </c>
      <c r="AF469" s="2" t="s">
        <v>230</v>
      </c>
      <c r="AG469" s="2" t="s">
        <v>27</v>
      </c>
    </row>
    <row r="470" spans="1:33" ht="14.25" customHeight="1">
      <c r="A470" s="2">
        <v>461</v>
      </c>
      <c r="B470" s="2" t="s">
        <v>78</v>
      </c>
      <c r="C470" s="2" t="s">
        <v>2091</v>
      </c>
      <c r="D470" s="2" t="s">
        <v>417</v>
      </c>
      <c r="E470" s="2" t="s">
        <v>20</v>
      </c>
      <c r="F470" s="4" t="s">
        <v>71</v>
      </c>
      <c r="G470" s="2">
        <f t="shared" si="33"/>
        <v>6</v>
      </c>
      <c r="H470" s="2" t="s">
        <v>1509</v>
      </c>
      <c r="I470" s="2" t="s">
        <v>1510</v>
      </c>
      <c r="J470" s="21" t="str">
        <f>IF(ISERROR(MATCH(H470,core_japan!M:M,0)),"",INDEX(core_japan!S:S,MATCH(H470,core_japan!M:M,0),1))</f>
        <v/>
      </c>
      <c r="K470" s="2" t="str">
        <f>IF(LEN(J470)&gt;1,INDEX('JP PINT 1.0'!G:G,MATCH(J470,'JP PINT 1.0'!C:C,0),1),"")</f>
        <v/>
      </c>
      <c r="Q470" t="s">
        <v>418</v>
      </c>
      <c r="X470" s="2" t="str">
        <f t="shared" si="34"/>
        <v>CIIL_ Supply Chain_ Trade Settlement. Additional_ Referenced. CI_ Referenced_ Document</v>
      </c>
      <c r="Y470" s="3" t="str">
        <f t="shared" si="32"/>
        <v>ram:AdditionalReferencedCIReferencedDocument</v>
      </c>
      <c r="Z470" s="3" t="str">
        <f>Z$411&amp;"/"&amp;Y470</f>
        <v>rsm:CIIHSupplyChainTradeTransaction/ram:IncludedCIILSupplyChainTradeLineItem/ram:SpecifiedCIILSupplyChainTradeSettlement/ram:AdditionalReferencedCIReferencedDocument</v>
      </c>
      <c r="AA470" s="4" t="s">
        <v>4</v>
      </c>
      <c r="AB470" s="2" t="s">
        <v>27</v>
      </c>
      <c r="AC470" s="2" t="s">
        <v>27</v>
      </c>
      <c r="AD470" s="2" t="s">
        <v>27</v>
      </c>
      <c r="AE470" s="2" t="s">
        <v>230</v>
      </c>
      <c r="AF470" s="2" t="s">
        <v>230</v>
      </c>
      <c r="AG470" s="2" t="s">
        <v>27</v>
      </c>
    </row>
    <row r="471" spans="1:33" ht="14.25" customHeight="1">
      <c r="A471" s="2">
        <v>462</v>
      </c>
      <c r="B471" s="2" t="s">
        <v>78</v>
      </c>
      <c r="C471" s="2" t="s">
        <v>2091</v>
      </c>
      <c r="D471" s="2" t="s">
        <v>416</v>
      </c>
      <c r="E471" s="2" t="s">
        <v>23</v>
      </c>
      <c r="F471" s="4" t="s">
        <v>3</v>
      </c>
      <c r="G471" s="2">
        <f t="shared" si="33"/>
        <v>7</v>
      </c>
      <c r="H471" s="2" t="s">
        <v>1511</v>
      </c>
      <c r="I471" s="2" t="s">
        <v>1512</v>
      </c>
      <c r="J471" s="21" t="str">
        <f>IF(ISERROR(MATCH(H471,core_japan!M:M,0)),"",INDEX(core_japan!S:S,MATCH(H471,core_japan!M:M,0),1))</f>
        <v/>
      </c>
      <c r="K471" s="2" t="str">
        <f>IF(LEN(J471)&gt;1,INDEX('JP PINT 1.0'!G:G,MATCH(J471,'JP PINT 1.0'!C:C,0),1),"")</f>
        <v/>
      </c>
      <c r="R471" t="s">
        <v>79</v>
      </c>
      <c r="X471" s="2" t="str">
        <f t="shared" si="34"/>
        <v>CI_ Referenced_ Document. Details</v>
      </c>
      <c r="Y471" s="3" t="str">
        <f t="shared" si="32"/>
        <v>ram:CIReferencedDocumentType</v>
      </c>
      <c r="AA471" s="4" t="s">
        <v>4</v>
      </c>
      <c r="AB471" s="2" t="s">
        <v>27</v>
      </c>
      <c r="AC471" s="2" t="s">
        <v>27</v>
      </c>
      <c r="AD471" s="2" t="s">
        <v>27</v>
      </c>
      <c r="AE471" s="2" t="s">
        <v>230</v>
      </c>
      <c r="AF471" s="2" t="s">
        <v>230</v>
      </c>
      <c r="AG471" s="2" t="s">
        <v>27</v>
      </c>
    </row>
    <row r="472" spans="1:33" ht="14.25" customHeight="1">
      <c r="A472" s="2">
        <v>463</v>
      </c>
      <c r="B472" s="2" t="s">
        <v>78</v>
      </c>
      <c r="C472" s="2" t="s">
        <v>2091</v>
      </c>
      <c r="D472" s="2" t="s">
        <v>80</v>
      </c>
      <c r="E472" s="2" t="s">
        <v>12</v>
      </c>
      <c r="F472" s="4" t="s">
        <v>22</v>
      </c>
      <c r="G472" s="2">
        <f t="shared" si="33"/>
        <v>8</v>
      </c>
      <c r="H472" s="2" t="s">
        <v>1513</v>
      </c>
      <c r="I472" s="2" t="s">
        <v>1514</v>
      </c>
      <c r="J472" s="21" t="str">
        <f>IF(ISERROR(MATCH(H472,core_japan!M:M,0)),"",INDEX(core_japan!S:S,MATCH(H472,core_japan!M:M,0),1))</f>
        <v/>
      </c>
      <c r="K472" s="2" t="str">
        <f>IF(LEN(J472)&gt;1,INDEX('JP PINT 1.0'!G:G,MATCH(J472,'JP PINT 1.0'!C:C,0),1),"")</f>
        <v/>
      </c>
      <c r="S472" t="s">
        <v>81</v>
      </c>
      <c r="X472" s="2" t="str">
        <f t="shared" si="34"/>
        <v>CI_ Referenced_ Document. Issuer Assigned_ Identification. Identifier</v>
      </c>
      <c r="Y472" s="3" t="str">
        <f t="shared" si="32"/>
        <v>ram:IssuerAssignedID</v>
      </c>
      <c r="Z472" s="3" t="str">
        <f t="shared" ref="Z472:Z478" si="35">Z$470&amp;"/"&amp;Y472</f>
        <v>rsm:CIIHSupplyChainTradeTransaction/ram:IncludedCIILSupplyChainTradeLineItem/ram:SpecifiedCIILSupplyChainTradeSettlement/ram:AdditionalReferencedCIReferencedDocument/ram:IssuerAssignedID</v>
      </c>
      <c r="AA472" s="4" t="s">
        <v>4</v>
      </c>
      <c r="AB472" s="2" t="s">
        <v>27</v>
      </c>
      <c r="AC472" s="2" t="s">
        <v>27</v>
      </c>
      <c r="AD472" s="2" t="s">
        <v>56</v>
      </c>
      <c r="AE472" s="2" t="s">
        <v>230</v>
      </c>
      <c r="AF472" s="2" t="s">
        <v>230</v>
      </c>
      <c r="AG472" s="2" t="s">
        <v>27</v>
      </c>
    </row>
    <row r="473" spans="1:33" ht="14.25" customHeight="1">
      <c r="A473" s="2">
        <v>464</v>
      </c>
      <c r="B473" s="2" t="s">
        <v>78</v>
      </c>
      <c r="C473" s="2" t="s">
        <v>2091</v>
      </c>
      <c r="D473" s="2" t="s">
        <v>82</v>
      </c>
      <c r="E473" s="2" t="s">
        <v>12</v>
      </c>
      <c r="F473" s="4" t="s">
        <v>17</v>
      </c>
      <c r="G473" s="2">
        <f t="shared" si="33"/>
        <v>8</v>
      </c>
      <c r="H473" s="2" t="s">
        <v>1515</v>
      </c>
      <c r="I473" s="2" t="s">
        <v>1516</v>
      </c>
      <c r="J473" s="21" t="str">
        <f>IF(ISERROR(MATCH(H473,core_japan!M:M,0)),"",INDEX(core_japan!S:S,MATCH(H473,core_japan!M:M,0),1))</f>
        <v/>
      </c>
      <c r="K473" s="2" t="str">
        <f>IF(LEN(J473)&gt;1,INDEX('JP PINT 1.0'!G:G,MATCH(J473,'JP PINT 1.0'!C:C,0),1),"")</f>
        <v/>
      </c>
      <c r="S473" t="s">
        <v>83</v>
      </c>
      <c r="X473" s="2" t="str">
        <f t="shared" si="34"/>
        <v>CI_ Referenced_ Document. Issue. Date Time</v>
      </c>
      <c r="Y473" s="3" t="str">
        <f t="shared" si="32"/>
        <v>ram:IssueDateTime</v>
      </c>
      <c r="Z473" s="3" t="str">
        <f t="shared" si="35"/>
        <v>rsm:CIIHSupplyChainTradeTransaction/ram:IncludedCIILSupplyChainTradeLineItem/ram:SpecifiedCIILSupplyChainTradeSettlement/ram:AdditionalReferencedCIReferencedDocument/ram:IssueDateTime</v>
      </c>
      <c r="AA473" s="4" t="s">
        <v>4</v>
      </c>
      <c r="AB473" s="2" t="s">
        <v>84</v>
      </c>
      <c r="AC473" s="2" t="s">
        <v>65</v>
      </c>
      <c r="AD473" s="2" t="s">
        <v>56</v>
      </c>
      <c r="AE473" s="2" t="s">
        <v>230</v>
      </c>
      <c r="AF473" s="2" t="s">
        <v>230</v>
      </c>
      <c r="AG473" s="2" t="s">
        <v>27</v>
      </c>
    </row>
    <row r="474" spans="1:33" ht="14.25" customHeight="1">
      <c r="A474" s="2">
        <v>465</v>
      </c>
      <c r="B474" s="2" t="s">
        <v>78</v>
      </c>
      <c r="C474" s="2" t="s">
        <v>2091</v>
      </c>
      <c r="D474" s="2" t="s">
        <v>85</v>
      </c>
      <c r="E474" s="2" t="s">
        <v>12</v>
      </c>
      <c r="F474" s="4" t="s">
        <v>17</v>
      </c>
      <c r="G474" s="2">
        <f t="shared" si="33"/>
        <v>8</v>
      </c>
      <c r="H474" s="2" t="s">
        <v>1517</v>
      </c>
      <c r="I474" s="2" t="s">
        <v>419</v>
      </c>
      <c r="J474" s="21" t="str">
        <f>IF(ISERROR(MATCH(H474,core_japan!M:M,0)),"",INDEX(core_japan!S:S,MATCH(H474,core_japan!M:M,0),1))</f>
        <v/>
      </c>
      <c r="K474" s="2" t="str">
        <f>IF(LEN(J474)&gt;1,INDEX('JP PINT 1.0'!G:G,MATCH(J474,'JP PINT 1.0'!C:C,0),1),"")</f>
        <v/>
      </c>
      <c r="S474" t="s">
        <v>86</v>
      </c>
      <c r="X474" s="2" t="str">
        <f t="shared" si="34"/>
        <v>CI_ Referenced_ Document. Revision_ Identification. Identifier</v>
      </c>
      <c r="Y474" s="3" t="str">
        <f t="shared" si="32"/>
        <v>ram:RevisionID</v>
      </c>
      <c r="Z474" s="3" t="str">
        <f t="shared" si="35"/>
        <v>rsm:CIIHSupplyChainTradeTransaction/ram:IncludedCIILSupplyChainTradeLineItem/ram:SpecifiedCIILSupplyChainTradeSettlement/ram:AdditionalReferencedCIReferencedDocument/ram:RevisionID</v>
      </c>
      <c r="AA474" s="4" t="s">
        <v>4</v>
      </c>
      <c r="AD474" s="2" t="s">
        <v>56</v>
      </c>
      <c r="AE474" s="2" t="s">
        <v>230</v>
      </c>
      <c r="AF474" s="2" t="s">
        <v>27</v>
      </c>
    </row>
    <row r="475" spans="1:33" ht="14.25" customHeight="1">
      <c r="A475" s="2">
        <v>466</v>
      </c>
      <c r="B475" s="2" t="s">
        <v>78</v>
      </c>
      <c r="C475" s="2" t="s">
        <v>2091</v>
      </c>
      <c r="D475" s="2" t="s">
        <v>87</v>
      </c>
      <c r="E475" s="2" t="s">
        <v>12</v>
      </c>
      <c r="F475" s="4" t="s">
        <v>17</v>
      </c>
      <c r="G475" s="2">
        <f t="shared" si="33"/>
        <v>8</v>
      </c>
      <c r="H475" s="2" t="s">
        <v>420</v>
      </c>
      <c r="I475" s="2" t="s">
        <v>421</v>
      </c>
      <c r="J475" s="21" t="str">
        <f>IF(ISERROR(MATCH(H475,core_japan!M:M,0)),"",INDEX(core_japan!S:S,MATCH(H475,core_japan!M:M,0),1))</f>
        <v/>
      </c>
      <c r="K475" s="2" t="str">
        <f>IF(LEN(J475)&gt;1,INDEX('JP PINT 1.0'!G:G,MATCH(J475,'JP PINT 1.0'!C:C,0),1),"")</f>
        <v/>
      </c>
      <c r="S475" t="s">
        <v>88</v>
      </c>
      <c r="X475" s="2" t="str">
        <f t="shared" si="34"/>
        <v>CI_ Referenced_ Document. Information. Text</v>
      </c>
      <c r="Y475" s="3" t="str">
        <f t="shared" si="32"/>
        <v>ram:Information</v>
      </c>
      <c r="Z475" s="3" t="str">
        <f t="shared" si="35"/>
        <v>rsm:CIIHSupplyChainTradeTransaction/ram:IncludedCIILSupplyChainTradeLineItem/ram:SpecifiedCIILSupplyChainTradeSettlement/ram:AdditionalReferencedCIReferencedDocument/ram:Information</v>
      </c>
      <c r="AA475" s="4" t="s">
        <v>4</v>
      </c>
      <c r="AB475" s="2" t="s">
        <v>41</v>
      </c>
      <c r="AC475" s="2" t="s">
        <v>42</v>
      </c>
      <c r="AD475" s="2" t="s">
        <v>56</v>
      </c>
      <c r="AE475" s="2" t="s">
        <v>230</v>
      </c>
      <c r="AF475" s="2" t="s">
        <v>230</v>
      </c>
      <c r="AG475" s="2" t="s">
        <v>27</v>
      </c>
    </row>
    <row r="476" spans="1:33" ht="14.25" customHeight="1">
      <c r="A476" s="2">
        <v>467</v>
      </c>
      <c r="B476" s="2" t="s">
        <v>78</v>
      </c>
      <c r="C476" s="2" t="s">
        <v>2091</v>
      </c>
      <c r="D476" s="2" t="s">
        <v>89</v>
      </c>
      <c r="E476" s="2" t="s">
        <v>12</v>
      </c>
      <c r="F476" s="4" t="s">
        <v>22</v>
      </c>
      <c r="G476" s="2">
        <f t="shared" si="33"/>
        <v>8</v>
      </c>
      <c r="H476" s="2" t="s">
        <v>1518</v>
      </c>
      <c r="I476" s="2" t="s">
        <v>422</v>
      </c>
      <c r="J476" s="21" t="str">
        <f>IF(ISERROR(MATCH(H476,core_japan!M:M,0)),"",INDEX(core_japan!S:S,MATCH(H476,core_japan!M:M,0),1))</f>
        <v/>
      </c>
      <c r="K476" s="2" t="str">
        <f>IF(LEN(J476)&gt;1,INDEX('JP PINT 1.0'!G:G,MATCH(J476,'JP PINT 1.0'!C:C,0),1),"")</f>
        <v/>
      </c>
      <c r="S476" t="s">
        <v>90</v>
      </c>
      <c r="X476" s="2" t="str">
        <f t="shared" si="34"/>
        <v>CI_ Referenced_ Document. Type. Code</v>
      </c>
      <c r="Y476" s="3" t="str">
        <f t="shared" si="32"/>
        <v>ram:TypeCode</v>
      </c>
      <c r="Z476" s="3" t="str">
        <f t="shared" si="35"/>
        <v>rsm:CIIHSupplyChainTradeTransaction/ram:IncludedCIILSupplyChainTradeLineItem/ram:SpecifiedCIILSupplyChainTradeSettlement/ram:AdditionalReferencedCIReferencedDocument/ram:TypeCode</v>
      </c>
      <c r="AA476" s="4" t="s">
        <v>4</v>
      </c>
      <c r="AB476" s="2" t="s">
        <v>91</v>
      </c>
      <c r="AC476" s="2" t="s">
        <v>59</v>
      </c>
      <c r="AD476" s="2" t="s">
        <v>56</v>
      </c>
      <c r="AE476" s="2" t="s">
        <v>230</v>
      </c>
      <c r="AF476" s="2" t="s">
        <v>230</v>
      </c>
      <c r="AG476" s="2" t="s">
        <v>27</v>
      </c>
    </row>
    <row r="477" spans="1:33" ht="14.25" customHeight="1">
      <c r="A477" s="2">
        <v>468</v>
      </c>
      <c r="B477" s="2" t="s">
        <v>78</v>
      </c>
      <c r="C477" s="2" t="s">
        <v>2091</v>
      </c>
      <c r="D477" s="2" t="s">
        <v>92</v>
      </c>
      <c r="E477" s="2" t="s">
        <v>12</v>
      </c>
      <c r="F477" s="4" t="s">
        <v>17</v>
      </c>
      <c r="G477" s="2">
        <f t="shared" si="33"/>
        <v>8</v>
      </c>
      <c r="H477" s="2" t="s">
        <v>1519</v>
      </c>
      <c r="I477" s="2" t="s">
        <v>423</v>
      </c>
      <c r="J477" s="21" t="str">
        <f>IF(ISERROR(MATCH(H477,core_japan!M:M,0)),"",INDEX(core_japan!S:S,MATCH(H477,core_japan!M:M,0),1))</f>
        <v/>
      </c>
      <c r="K477" s="2" t="str">
        <f>IF(LEN(J477)&gt;1,INDEX('JP PINT 1.0'!G:G,MATCH(J477,'JP PINT 1.0'!C:C,0),1),"")</f>
        <v/>
      </c>
      <c r="S477" t="s">
        <v>93</v>
      </c>
      <c r="X477" s="2" t="str">
        <f t="shared" si="34"/>
        <v>CI_ Referenced_ Document. Attachment. Binary Object</v>
      </c>
      <c r="Y477" s="3" t="str">
        <f t="shared" si="32"/>
        <v>ram:AttachmentBinaryObject</v>
      </c>
      <c r="Z477" s="3" t="str">
        <f t="shared" si="35"/>
        <v>rsm:CIIHSupplyChainTradeTransaction/ram:IncludedCIILSupplyChainTradeLineItem/ram:SpecifiedCIILSupplyChainTradeSettlement/ram:AdditionalReferencedCIReferencedDocument/ram:AttachmentBinaryObject</v>
      </c>
      <c r="AA477" s="4" t="s">
        <v>4</v>
      </c>
      <c r="AB477" s="2" t="s">
        <v>34</v>
      </c>
      <c r="AC477" s="2" t="s">
        <v>35</v>
      </c>
      <c r="AD477" s="2" t="s">
        <v>56</v>
      </c>
      <c r="AE477" s="2" t="s">
        <v>230</v>
      </c>
      <c r="AF477" s="2" t="s">
        <v>230</v>
      </c>
      <c r="AG477" s="2" t="s">
        <v>27</v>
      </c>
    </row>
    <row r="478" spans="1:33" ht="14.25" customHeight="1">
      <c r="A478" s="2">
        <v>469</v>
      </c>
      <c r="B478" s="2" t="s">
        <v>78</v>
      </c>
      <c r="C478" s="2" t="s">
        <v>2091</v>
      </c>
      <c r="D478" s="2" t="s">
        <v>96</v>
      </c>
      <c r="E478" s="2" t="s">
        <v>12</v>
      </c>
      <c r="F478" s="4" t="s">
        <v>22</v>
      </c>
      <c r="G478" s="2">
        <f t="shared" si="33"/>
        <v>8</v>
      </c>
      <c r="H478" s="2" t="s">
        <v>1520</v>
      </c>
      <c r="I478" s="2" t="s">
        <v>424</v>
      </c>
      <c r="J478" s="21" t="str">
        <f>IF(ISERROR(MATCH(H478,core_japan!M:M,0)),"",INDEX(core_japan!S:S,MATCH(H478,core_japan!M:M,0),1))</f>
        <v/>
      </c>
      <c r="K478" s="2" t="str">
        <f>IF(LEN(J478)&gt;1,INDEX('JP PINT 1.0'!G:G,MATCH(J478,'JP PINT 1.0'!C:C,0),1),"")</f>
        <v/>
      </c>
      <c r="S478" t="s">
        <v>97</v>
      </c>
      <c r="X478" s="2" t="str">
        <f t="shared" si="34"/>
        <v>CI_ Referenced_ Document. Subtype. Code</v>
      </c>
      <c r="Y478" s="3" t="str">
        <f t="shared" si="32"/>
        <v>ram:SubtypeCode</v>
      </c>
      <c r="Z478" s="3" t="str">
        <f t="shared" si="35"/>
        <v>rsm:CIIHSupplyChainTradeTransaction/ram:IncludedCIILSupplyChainTradeLineItem/ram:SpecifiedCIILSupplyChainTradeSettlement/ram:AdditionalReferencedCIReferencedDocument/ram:SubtypeCode</v>
      </c>
      <c r="AA478" s="4" t="s">
        <v>4</v>
      </c>
      <c r="AB478" s="2" t="s">
        <v>34</v>
      </c>
      <c r="AC478" s="2" t="s">
        <v>35</v>
      </c>
      <c r="AD478" s="2" t="s">
        <v>56</v>
      </c>
      <c r="AE478" s="2" t="s">
        <v>230</v>
      </c>
      <c r="AF478" s="2" t="s">
        <v>230</v>
      </c>
      <c r="AG478" s="2" t="s">
        <v>27</v>
      </c>
    </row>
    <row r="479" spans="1:33" ht="14.25" customHeight="1">
      <c r="A479" s="2">
        <v>470</v>
      </c>
      <c r="B479" s="2" t="s">
        <v>1018</v>
      </c>
      <c r="C479" s="2" t="s">
        <v>2100</v>
      </c>
      <c r="D479" s="2" t="s">
        <v>1019</v>
      </c>
      <c r="E479" s="2" t="s">
        <v>20</v>
      </c>
      <c r="F479" s="4" t="s">
        <v>942</v>
      </c>
      <c r="G479" s="2">
        <f t="shared" si="33"/>
        <v>4</v>
      </c>
      <c r="H479" s="2" t="s">
        <v>1020</v>
      </c>
      <c r="I479" s="2" t="s">
        <v>1021</v>
      </c>
      <c r="J479" s="21" t="str">
        <f>IF(ISERROR(MATCH(H479,core_japan!M:M,0)),"",INDEX(core_japan!S:S,MATCH(H479,core_japan!M:M,0),1))</f>
        <v/>
      </c>
      <c r="K479" s="2" t="str">
        <f>IF(LEN(J479)&gt;1,INDEX('JP PINT 1.0'!G:G,MATCH(J479,'JP PINT 1.0'!C:C,0),1),"")</f>
        <v/>
      </c>
      <c r="O479" t="s">
        <v>1521</v>
      </c>
      <c r="X479" s="3" t="str">
        <f t="shared" si="34"/>
        <v>CIIL_ Supply Chain_ Trade Line Item. Subordinate. CIILB_ Subordinate_ Trade Line Item</v>
      </c>
      <c r="Y479" s="3" t="str">
        <f t="shared" si="32"/>
        <v>ram:SubordinateCIILBSubordinateTradeLineItem</v>
      </c>
      <c r="Z479" s="3" t="str">
        <f>Z$355&amp;"/"&amp;Y479</f>
        <v>rsm:CIIHSupplyChainTradeTransaction/ram:IncludedCIILSupplyChainTradeLineItem/ram:SubordinateCIILBSubordinateTradeLineItem</v>
      </c>
      <c r="AA479" s="4" t="s">
        <v>4</v>
      </c>
      <c r="AB479" s="2" t="s">
        <v>27</v>
      </c>
      <c r="AC479" s="2" t="s">
        <v>27</v>
      </c>
      <c r="AD479" s="2" t="s">
        <v>27</v>
      </c>
      <c r="AE479" s="2" t="s">
        <v>230</v>
      </c>
      <c r="AF479" s="2" t="s">
        <v>230</v>
      </c>
      <c r="AG479" s="2" t="s">
        <v>542</v>
      </c>
    </row>
    <row r="480" spans="1:33" ht="14.25" customHeight="1">
      <c r="A480" s="2">
        <v>471</v>
      </c>
      <c r="B480" s="2" t="s">
        <v>1018</v>
      </c>
      <c r="C480" s="2" t="s">
        <v>2100</v>
      </c>
      <c r="D480" s="2" t="s">
        <v>1022</v>
      </c>
      <c r="E480" s="2" t="s">
        <v>23</v>
      </c>
      <c r="F480" s="4" t="s">
        <v>74</v>
      </c>
      <c r="G480" s="2">
        <f t="shared" si="33"/>
        <v>5</v>
      </c>
      <c r="H480" s="2" t="s">
        <v>1023</v>
      </c>
      <c r="I480" s="2" t="s">
        <v>1024</v>
      </c>
      <c r="J480" s="21" t="str">
        <f>IF(ISERROR(MATCH(H480,core_japan!M:M,0)),"",INDEX(core_japan!S:S,MATCH(H480,core_japan!M:M,0),1))</f>
        <v/>
      </c>
      <c r="K480" s="2" t="str">
        <f>IF(LEN(J480)&gt;1,INDEX('JP PINT 1.0'!G:G,MATCH(J480,'JP PINT 1.0'!C:C,0),1),"")</f>
        <v/>
      </c>
      <c r="P480" t="s">
        <v>1522</v>
      </c>
      <c r="X480" s="2" t="str">
        <f t="shared" si="34"/>
        <v>CIILB_ Subordinate_ Trade Line Item. Details</v>
      </c>
      <c r="Y480" s="3" t="str">
        <f t="shared" si="32"/>
        <v>ram:CIILBSubordinateTradeLineItemType</v>
      </c>
      <c r="AA480" s="4" t="s">
        <v>4</v>
      </c>
      <c r="AB480" s="2" t="s">
        <v>27</v>
      </c>
      <c r="AC480" s="2" t="s">
        <v>27</v>
      </c>
      <c r="AD480" s="2" t="s">
        <v>27</v>
      </c>
      <c r="AE480" s="2" t="s">
        <v>230</v>
      </c>
      <c r="AF480" s="2" t="s">
        <v>230</v>
      </c>
    </row>
    <row r="481" spans="1:33" ht="14.25" customHeight="1">
      <c r="A481" s="2">
        <v>472</v>
      </c>
      <c r="B481" s="2" t="s">
        <v>1018</v>
      </c>
      <c r="C481" s="2" t="s">
        <v>2100</v>
      </c>
      <c r="D481" s="2" t="s">
        <v>425</v>
      </c>
      <c r="E481" s="2" t="s">
        <v>12</v>
      </c>
      <c r="F481" s="4" t="s">
        <v>22</v>
      </c>
      <c r="G481" s="2">
        <f t="shared" si="33"/>
        <v>6</v>
      </c>
      <c r="H481" s="2" t="s">
        <v>1025</v>
      </c>
      <c r="I481" s="2" t="s">
        <v>1026</v>
      </c>
      <c r="J481" s="21" t="str">
        <f>IF(ISERROR(MATCH(H481,core_japan!M:M,0)),"",INDEX(core_japan!S:S,MATCH(H481,core_japan!M:M,0),1))</f>
        <v>IBT-126</v>
      </c>
      <c r="K481" s="2" t="str">
        <f>IF(LEN(J481)&gt;1,INDEX('JP PINT 1.0'!G:G,MATCH(J481,'JP PINT 1.0'!C:C,0),1),"")</f>
        <v>請求書明細行ID</v>
      </c>
      <c r="Q481" t="s">
        <v>1523</v>
      </c>
      <c r="X481" s="2" t="str">
        <f t="shared" si="34"/>
        <v>CIILB_ Subordinate_ Trade Line Item. Identification. Identifier</v>
      </c>
      <c r="Y481" s="3" t="str">
        <f t="shared" si="32"/>
        <v>ram:ID</v>
      </c>
      <c r="Z481" s="3" t="str">
        <f>Z$479&amp;"/"&amp;Y481</f>
        <v>rsm:CIIHSupplyChainTradeTransaction/ram:IncludedCIILSupplyChainTradeLineItem/ram:SubordinateCIILBSubordinateTradeLineItem/ram:ID</v>
      </c>
      <c r="AA481" s="4" t="s">
        <v>4</v>
      </c>
      <c r="AB481" s="2" t="s">
        <v>27</v>
      </c>
      <c r="AC481" s="2" t="s">
        <v>27</v>
      </c>
      <c r="AD481" s="2" t="s">
        <v>125</v>
      </c>
      <c r="AE481" s="2" t="s">
        <v>125</v>
      </c>
      <c r="AF481" s="2" t="s">
        <v>15</v>
      </c>
      <c r="AG481" s="2" t="s">
        <v>542</v>
      </c>
    </row>
    <row r="482" spans="1:33" ht="14.25" customHeight="1">
      <c r="A482" s="2">
        <v>473</v>
      </c>
      <c r="B482" s="2" t="s">
        <v>1018</v>
      </c>
      <c r="C482" s="2" t="s">
        <v>2100</v>
      </c>
      <c r="D482" s="2" t="s">
        <v>1027</v>
      </c>
      <c r="E482" s="2" t="s">
        <v>12</v>
      </c>
      <c r="F482" s="4" t="s">
        <v>17</v>
      </c>
      <c r="G482" s="2">
        <f t="shared" si="33"/>
        <v>6</v>
      </c>
      <c r="H482" s="2" t="s">
        <v>1028</v>
      </c>
      <c r="I482" s="2" t="s">
        <v>1029</v>
      </c>
      <c r="J482" s="21">
        <f>IF(ISERROR(MATCH(H482,core_japan!M:M,0)),"",INDEX(core_japan!S:S,MATCH(H482,core_japan!M:M,0),1))</f>
        <v>0</v>
      </c>
      <c r="K482" s="2" t="str">
        <f>IF(LEN(J482)&gt;1,INDEX('JP PINT 1.0'!G:G,MATCH(J482,'JP PINT 1.0'!C:C,0),1),"")</f>
        <v/>
      </c>
      <c r="Q482" t="s">
        <v>1524</v>
      </c>
      <c r="X482" s="2" t="str">
        <f t="shared" si="34"/>
        <v>CIILB_ Subordinate_ Trade Line Item. Category. Code</v>
      </c>
      <c r="Y482" s="3" t="str">
        <f t="shared" si="32"/>
        <v>ram:CategoryCode</v>
      </c>
      <c r="Z482" s="3" t="str">
        <f>Z$479&amp;"/"&amp;Y482</f>
        <v>rsm:CIIHSupplyChainTradeTransaction/ram:IncludedCIILSupplyChainTradeLineItem/ram:SubordinateCIILBSubordinateTradeLineItem/ram:CategoryCode</v>
      </c>
      <c r="AA482" s="4" t="s">
        <v>4</v>
      </c>
      <c r="AB482" s="2" t="s">
        <v>34</v>
      </c>
      <c r="AC482" s="2" t="s">
        <v>35</v>
      </c>
      <c r="AD482" s="2" t="s">
        <v>125</v>
      </c>
      <c r="AE482" s="2" t="s">
        <v>125</v>
      </c>
      <c r="AF482" s="2" t="s">
        <v>60</v>
      </c>
      <c r="AG482" s="2" t="s">
        <v>27</v>
      </c>
    </row>
    <row r="483" spans="1:33" ht="14.25" customHeight="1">
      <c r="A483" s="2">
        <v>474</v>
      </c>
      <c r="B483" s="2" t="s">
        <v>1018</v>
      </c>
      <c r="C483" s="2" t="s">
        <v>2100</v>
      </c>
      <c r="D483" s="2" t="s">
        <v>1030</v>
      </c>
      <c r="E483" s="2" t="s">
        <v>20</v>
      </c>
      <c r="F483" s="4" t="s">
        <v>22</v>
      </c>
      <c r="G483" s="2">
        <f t="shared" si="33"/>
        <v>6</v>
      </c>
      <c r="H483" s="2" t="s">
        <v>1031</v>
      </c>
      <c r="I483" s="2" t="s">
        <v>1032</v>
      </c>
      <c r="J483" s="21" t="str">
        <f>IF(ISERROR(MATCH(H483,core_japan!M:M,0)),"",INDEX(core_japan!S:S,MATCH(H483,core_japan!M:M,0),1))</f>
        <v/>
      </c>
      <c r="K483" s="2" t="str">
        <f>IF(LEN(J483)&gt;1,INDEX('JP PINT 1.0'!G:G,MATCH(J483,'JP PINT 1.0'!C:C,0),1),"")</f>
        <v/>
      </c>
      <c r="Q483" t="s">
        <v>1525</v>
      </c>
      <c r="X483" s="2" t="str">
        <f t="shared" si="34"/>
        <v>CIILB_ Subordinate_ Trade Line Item. Specified. CIILB_ Supply Chain_ Trade Agreement</v>
      </c>
      <c r="Y483" s="3" t="str">
        <f t="shared" si="32"/>
        <v>ram:SpecifiedCIILBSupplyChainTradeAgreement</v>
      </c>
      <c r="Z483" s="3" t="str">
        <f>Z$479&amp;"/"&amp;Y483</f>
        <v>rsm:CIIHSupplyChainTradeTransaction/ram:IncludedCIILSupplyChainTradeLineItem/ram:SubordinateCIILBSubordinateTradeLineItem/ram:SpecifiedCIILBSupplyChainTradeAgreement</v>
      </c>
      <c r="AA483" s="4" t="s">
        <v>7</v>
      </c>
      <c r="AB483" s="2" t="s">
        <v>27</v>
      </c>
      <c r="AC483" s="2" t="s">
        <v>27</v>
      </c>
      <c r="AD483" s="2" t="s">
        <v>27</v>
      </c>
      <c r="AE483" s="2" t="s">
        <v>230</v>
      </c>
      <c r="AF483" s="2" t="s">
        <v>230</v>
      </c>
      <c r="AG483" s="2" t="s">
        <v>27</v>
      </c>
    </row>
    <row r="484" spans="1:33" ht="14.25" customHeight="1">
      <c r="A484" s="2">
        <v>475</v>
      </c>
      <c r="B484" s="2" t="s">
        <v>1018</v>
      </c>
      <c r="C484" s="2" t="s">
        <v>2100</v>
      </c>
      <c r="D484" s="2" t="s">
        <v>1033</v>
      </c>
      <c r="E484" s="2" t="s">
        <v>23</v>
      </c>
      <c r="F484" s="4" t="s">
        <v>3</v>
      </c>
      <c r="G484" s="2">
        <f t="shared" si="33"/>
        <v>7</v>
      </c>
      <c r="H484" s="2" t="s">
        <v>1034</v>
      </c>
      <c r="I484" s="2" t="s">
        <v>1035</v>
      </c>
      <c r="J484" s="21" t="str">
        <f>IF(ISERROR(MATCH(H484,core_japan!M:M,0)),"",INDEX(core_japan!S:S,MATCH(H484,core_japan!M:M,0),1))</f>
        <v/>
      </c>
      <c r="K484" s="2" t="str">
        <f>IF(LEN(J484)&gt;1,INDEX('JP PINT 1.0'!G:G,MATCH(J484,'JP PINT 1.0'!C:C,0),1),"")</f>
        <v/>
      </c>
      <c r="R484" t="s">
        <v>426</v>
      </c>
      <c r="X484" s="2" t="str">
        <f t="shared" si="34"/>
        <v>CIILB_ Supply Chain_ Trade Agreement. Details</v>
      </c>
      <c r="Y484" s="3" t="str">
        <f t="shared" si="32"/>
        <v>ram:CIILBSupplyChainTradeAgreementType</v>
      </c>
      <c r="AA484" s="4" t="s">
        <v>7</v>
      </c>
      <c r="AB484" s="2" t="s">
        <v>27</v>
      </c>
      <c r="AC484" s="2" t="s">
        <v>27</v>
      </c>
      <c r="AD484" s="2" t="s">
        <v>27</v>
      </c>
      <c r="AE484" s="2" t="s">
        <v>230</v>
      </c>
      <c r="AF484" s="2" t="s">
        <v>230</v>
      </c>
      <c r="AG484" s="2" t="s">
        <v>27</v>
      </c>
    </row>
    <row r="485" spans="1:33" ht="14.25" customHeight="1">
      <c r="A485" s="2">
        <v>476</v>
      </c>
      <c r="B485" s="2" t="s">
        <v>1018</v>
      </c>
      <c r="C485" s="2" t="s">
        <v>2100</v>
      </c>
      <c r="D485" s="2" t="s">
        <v>427</v>
      </c>
      <c r="E485" s="2" t="s">
        <v>20</v>
      </c>
      <c r="F485" s="4" t="s">
        <v>17</v>
      </c>
      <c r="G485" s="2">
        <f t="shared" si="33"/>
        <v>8</v>
      </c>
      <c r="H485" s="2" t="s">
        <v>1036</v>
      </c>
      <c r="I485" s="2" t="s">
        <v>1037</v>
      </c>
      <c r="J485" s="21">
        <f>IF(ISERROR(MATCH(H485,core_japan!M:M,0)),"",INDEX(core_japan!S:S,MATCH(H485,core_japan!M:M,0),1))</f>
        <v>0</v>
      </c>
      <c r="K485" s="2" t="str">
        <f>IF(LEN(J485)&gt;1,INDEX('JP PINT 1.0'!G:G,MATCH(J485,'JP PINT 1.0'!C:C,0),1),"")</f>
        <v/>
      </c>
      <c r="S485" t="s">
        <v>1526</v>
      </c>
      <c r="X485" s="2" t="str">
        <f t="shared" si="34"/>
        <v>CIILB_ Supply Chain_ Trade Agreement. Seller Order_ Referenced. CI_ Referenced_ Document</v>
      </c>
      <c r="Y485" s="3" t="str">
        <f t="shared" si="32"/>
        <v>ram:SellerOrderReferencedCIReferencedDocument</v>
      </c>
      <c r="Z485" s="3" t="str">
        <f>Z$483&amp;"/"&amp;Y485</f>
        <v>rsm:CIIHSupplyChainTradeTransaction/ram:IncludedCIILSupplyChainTradeLineItem/ram:SubordinateCIILBSubordinateTradeLineItem/ram:SpecifiedCIILBSupplyChainTradeAgreement/ram:SellerOrderReferencedCIReferencedDocument</v>
      </c>
      <c r="AA485" s="4" t="s">
        <v>7</v>
      </c>
      <c r="AB485" s="2" t="s">
        <v>27</v>
      </c>
      <c r="AC485" s="2" t="s">
        <v>27</v>
      </c>
      <c r="AD485" s="2" t="s">
        <v>27</v>
      </c>
      <c r="AE485" s="2" t="s">
        <v>230</v>
      </c>
      <c r="AF485" s="2" t="s">
        <v>230</v>
      </c>
      <c r="AG485" s="2" t="s">
        <v>27</v>
      </c>
    </row>
    <row r="486" spans="1:33" ht="14.25" customHeight="1">
      <c r="A486" s="2">
        <v>477</v>
      </c>
      <c r="B486" s="2" t="s">
        <v>1018</v>
      </c>
      <c r="C486" s="2" t="s">
        <v>2100</v>
      </c>
      <c r="D486" s="2" t="s">
        <v>416</v>
      </c>
      <c r="E486" s="2" t="s">
        <v>23</v>
      </c>
      <c r="F486" s="4" t="s">
        <v>3</v>
      </c>
      <c r="G486" s="2">
        <f t="shared" si="33"/>
        <v>9</v>
      </c>
      <c r="H486" s="2" t="s">
        <v>1038</v>
      </c>
      <c r="I486" s="2" t="s">
        <v>1039</v>
      </c>
      <c r="J486" s="21" t="str">
        <f>IF(ISERROR(MATCH(H486,core_japan!M:M,0)),"",INDEX(core_japan!S:S,MATCH(H486,core_japan!M:M,0),1))</f>
        <v/>
      </c>
      <c r="K486" s="2" t="str">
        <f>IF(LEN(J486)&gt;1,INDEX('JP PINT 1.0'!G:G,MATCH(J486,'JP PINT 1.0'!C:C,0),1),"")</f>
        <v/>
      </c>
      <c r="T486" t="s">
        <v>79</v>
      </c>
      <c r="X486" s="2" t="str">
        <f t="shared" si="34"/>
        <v>CI_ Referenced_ Document. Details</v>
      </c>
      <c r="Y486" s="3" t="str">
        <f t="shared" si="32"/>
        <v>ram:CIReferencedDocumentType</v>
      </c>
      <c r="AA486" s="4" t="s">
        <v>7</v>
      </c>
      <c r="AB486" s="2" t="s">
        <v>27</v>
      </c>
      <c r="AC486" s="2" t="s">
        <v>27</v>
      </c>
      <c r="AD486" s="2" t="s">
        <v>27</v>
      </c>
      <c r="AE486" s="2" t="s">
        <v>230</v>
      </c>
      <c r="AF486" s="2" t="s">
        <v>230</v>
      </c>
      <c r="AG486" s="2" t="s">
        <v>27</v>
      </c>
    </row>
    <row r="487" spans="1:33" ht="14.25" customHeight="1">
      <c r="A487" s="2">
        <v>478</v>
      </c>
      <c r="B487" s="2" t="s">
        <v>1018</v>
      </c>
      <c r="C487" s="2" t="s">
        <v>2100</v>
      </c>
      <c r="D487" s="2" t="s">
        <v>80</v>
      </c>
      <c r="E487" s="2" t="s">
        <v>12</v>
      </c>
      <c r="F487" s="4" t="s">
        <v>17</v>
      </c>
      <c r="G487" s="2">
        <f t="shared" si="33"/>
        <v>10</v>
      </c>
      <c r="H487" s="2" t="s">
        <v>1040</v>
      </c>
      <c r="I487" s="2" t="s">
        <v>1041</v>
      </c>
      <c r="J487" s="21">
        <f>IF(ISERROR(MATCH(H487,core_japan!M:M,0)),"",INDEX(core_japan!S:S,MATCH(H487,core_japan!M:M,0),1))</f>
        <v>0</v>
      </c>
      <c r="K487" s="2" t="str">
        <f>IF(LEN(J487)&gt;1,INDEX('JP PINT 1.0'!G:G,MATCH(J487,'JP PINT 1.0'!C:C,0),1),"")</f>
        <v/>
      </c>
      <c r="U487" t="s">
        <v>81</v>
      </c>
      <c r="X487" s="2" t="str">
        <f t="shared" si="34"/>
        <v>CI_ Referenced_ Document. Issuer Assigned_ Identification. Identifier</v>
      </c>
      <c r="Y487" s="3" t="str">
        <f t="shared" si="32"/>
        <v>ram:IssuerAssignedID</v>
      </c>
      <c r="Z487" s="3" t="str">
        <f>Z485&amp;"/"&amp;Y487</f>
        <v>rsm:CIIHSupplyChainTradeTransaction/ram:IncludedCIILSupplyChainTradeLineItem/ram:SubordinateCIILBSubordinateTradeLineItem/ram:SpecifiedCIILBSupplyChainTradeAgreement/ram:SellerOrderReferencedCIReferencedDocument/ram:IssuerAssignedID</v>
      </c>
      <c r="AA487" s="4" t="s">
        <v>7</v>
      </c>
      <c r="AB487" s="2" t="s">
        <v>27</v>
      </c>
      <c r="AC487" s="2" t="s">
        <v>27</v>
      </c>
      <c r="AD487" s="2" t="s">
        <v>56</v>
      </c>
      <c r="AE487" s="2" t="s">
        <v>56</v>
      </c>
      <c r="AF487" s="2" t="s">
        <v>230</v>
      </c>
      <c r="AG487" s="2" t="s">
        <v>230</v>
      </c>
    </row>
    <row r="488" spans="1:33" ht="14.25" customHeight="1">
      <c r="A488" s="2">
        <v>479</v>
      </c>
      <c r="B488" s="2" t="s">
        <v>1018</v>
      </c>
      <c r="C488" s="2" t="s">
        <v>2100</v>
      </c>
      <c r="D488" s="2" t="s">
        <v>451</v>
      </c>
      <c r="E488" s="2" t="s">
        <v>12</v>
      </c>
      <c r="F488" s="4" t="s">
        <v>17</v>
      </c>
      <c r="G488" s="2">
        <f t="shared" si="33"/>
        <v>10</v>
      </c>
      <c r="H488" s="2" t="s">
        <v>1527</v>
      </c>
      <c r="I488" s="2" t="s">
        <v>1528</v>
      </c>
      <c r="J488" s="21">
        <f>IF(ISERROR(MATCH(H488,core_japan!M:M,0)),"",INDEX(core_japan!S:S,MATCH(H488,core_japan!M:M,0),1))</f>
        <v>0</v>
      </c>
      <c r="K488" s="2" t="str">
        <f>IF(LEN(J488)&gt;1,INDEX('JP PINT 1.0'!G:G,MATCH(J488,'JP PINT 1.0'!C:C,0),1),"")</f>
        <v/>
      </c>
      <c r="U488" t="s">
        <v>428</v>
      </c>
      <c r="X488" s="2" t="str">
        <f t="shared" si="34"/>
        <v>CI_ Referenced_ Document. Line. Identifier</v>
      </c>
      <c r="Y488" s="3" t="str">
        <f t="shared" si="32"/>
        <v>ram:LineID</v>
      </c>
      <c r="Z488" s="3" t="str">
        <f>Z$485&amp;"/"&amp;Y488</f>
        <v>rsm:CIIHSupplyChainTradeTransaction/ram:IncludedCIILSupplyChainTradeLineItem/ram:SubordinateCIILBSubordinateTradeLineItem/ram:SpecifiedCIILBSupplyChainTradeAgreement/ram:SellerOrderReferencedCIReferencedDocument/ram:LineID</v>
      </c>
      <c r="AA488" s="4" t="s">
        <v>7</v>
      </c>
      <c r="AB488" s="2" t="s">
        <v>27</v>
      </c>
      <c r="AC488" s="2" t="s">
        <v>27</v>
      </c>
      <c r="AD488" s="2" t="s">
        <v>56</v>
      </c>
      <c r="AE488" s="2" t="s">
        <v>56</v>
      </c>
      <c r="AF488" s="2" t="s">
        <v>960</v>
      </c>
      <c r="AG488" s="2" t="s">
        <v>230</v>
      </c>
    </row>
    <row r="489" spans="1:33" ht="14.25" customHeight="1">
      <c r="A489" s="2">
        <v>480</v>
      </c>
      <c r="B489" s="2" t="s">
        <v>1018</v>
      </c>
      <c r="C489" s="2" t="s">
        <v>2100</v>
      </c>
      <c r="D489" s="2" t="s">
        <v>85</v>
      </c>
      <c r="E489" s="2" t="s">
        <v>12</v>
      </c>
      <c r="F489" s="4" t="s">
        <v>17</v>
      </c>
      <c r="G489" s="2">
        <f t="shared" si="33"/>
        <v>10</v>
      </c>
      <c r="H489" s="2" t="s">
        <v>1529</v>
      </c>
      <c r="I489" s="2" t="s">
        <v>1530</v>
      </c>
      <c r="J489" s="21">
        <f>IF(ISERROR(MATCH(H489,core_japan!M:M,0)),"",INDEX(core_japan!S:S,MATCH(H489,core_japan!M:M,0),1))</f>
        <v>0</v>
      </c>
      <c r="K489" s="2" t="str">
        <f>IF(LEN(J489)&gt;1,INDEX('JP PINT 1.0'!G:G,MATCH(J489,'JP PINT 1.0'!C:C,0),1),"")</f>
        <v/>
      </c>
      <c r="U489" t="s">
        <v>86</v>
      </c>
      <c r="X489" s="2" t="str">
        <f t="shared" si="34"/>
        <v>CI_ Referenced_ Document. Revision_ Identification. Identifier</v>
      </c>
      <c r="Y489" s="3" t="str">
        <f t="shared" si="32"/>
        <v>ram:RevisionID</v>
      </c>
      <c r="Z489" s="3" t="str">
        <f>Z$485&amp;"/"&amp;Y489</f>
        <v>rsm:CIIHSupplyChainTradeTransaction/ram:IncludedCIILSupplyChainTradeLineItem/ram:SubordinateCIILBSubordinateTradeLineItem/ram:SpecifiedCIILBSupplyChainTradeAgreement/ram:SellerOrderReferencedCIReferencedDocument/ram:RevisionID</v>
      </c>
      <c r="AA489" s="4" t="s">
        <v>4</v>
      </c>
      <c r="AD489" s="2" t="s">
        <v>56</v>
      </c>
      <c r="AE489" s="2" t="s">
        <v>56</v>
      </c>
      <c r="AF489" s="2" t="s">
        <v>960</v>
      </c>
      <c r="AG489" s="2" t="s">
        <v>230</v>
      </c>
    </row>
    <row r="490" spans="1:33" ht="14.25" customHeight="1">
      <c r="A490" s="2">
        <v>481</v>
      </c>
      <c r="B490" s="2" t="s">
        <v>1018</v>
      </c>
      <c r="C490" s="2" t="s">
        <v>2100</v>
      </c>
      <c r="D490" s="2" t="s">
        <v>429</v>
      </c>
      <c r="E490" s="2" t="s">
        <v>20</v>
      </c>
      <c r="F490" s="4" t="s">
        <v>17</v>
      </c>
      <c r="G490" s="2">
        <f t="shared" si="33"/>
        <v>8</v>
      </c>
      <c r="H490" s="2" t="s">
        <v>1042</v>
      </c>
      <c r="I490" s="2" t="s">
        <v>1043</v>
      </c>
      <c r="J490" s="21">
        <f>IF(ISERROR(MATCH(H490,core_japan!M:M,0)),"",INDEX(core_japan!S:S,MATCH(H490,core_japan!M:M,0),1))</f>
        <v>0</v>
      </c>
      <c r="K490" s="2" t="str">
        <f>IF(LEN(J490)&gt;1,INDEX('JP PINT 1.0'!G:G,MATCH(J490,'JP PINT 1.0'!C:C,0),1),"")</f>
        <v/>
      </c>
      <c r="S490" t="s">
        <v>430</v>
      </c>
      <c r="X490" s="2" t="str">
        <f t="shared" si="34"/>
        <v>CIILB_ Supply Chain_ Trade Agreement. Buyer Order_ Referenced. CI_ Referenced_ Document</v>
      </c>
      <c r="Y490" s="3" t="str">
        <f t="shared" si="32"/>
        <v>ram:BuyerOrderReferencedCIReferencedDocument</v>
      </c>
      <c r="Z490" s="3" t="str">
        <f>Z$483&amp;"/"&amp;Y490</f>
        <v>rsm:CIIHSupplyChainTradeTransaction/ram:IncludedCIILSupplyChainTradeLineItem/ram:SubordinateCIILBSubordinateTradeLineItem/ram:SpecifiedCIILBSupplyChainTradeAgreement/ram:BuyerOrderReferencedCIReferencedDocument</v>
      </c>
      <c r="AA490" s="4" t="s">
        <v>7</v>
      </c>
      <c r="AB490" s="2" t="s">
        <v>27</v>
      </c>
      <c r="AC490" s="2" t="s">
        <v>27</v>
      </c>
      <c r="AD490" s="2" t="s">
        <v>27</v>
      </c>
      <c r="AE490" s="2" t="s">
        <v>230</v>
      </c>
      <c r="AF490" s="2" t="s">
        <v>230</v>
      </c>
      <c r="AG490" s="2" t="s">
        <v>27</v>
      </c>
    </row>
    <row r="491" spans="1:33" ht="14.25" customHeight="1">
      <c r="A491" s="2">
        <v>482</v>
      </c>
      <c r="B491" s="2" t="s">
        <v>1018</v>
      </c>
      <c r="C491" s="2" t="s">
        <v>2100</v>
      </c>
      <c r="D491" s="2" t="s">
        <v>416</v>
      </c>
      <c r="E491" s="2" t="s">
        <v>23</v>
      </c>
      <c r="F491" s="4" t="s">
        <v>3</v>
      </c>
      <c r="G491" s="2">
        <f t="shared" si="33"/>
        <v>9</v>
      </c>
      <c r="H491" s="2" t="s">
        <v>1044</v>
      </c>
      <c r="I491" s="2" t="s">
        <v>1045</v>
      </c>
      <c r="J491" s="21" t="str">
        <f>IF(ISERROR(MATCH(H491,core_japan!M:M,0)),"",INDEX(core_japan!S:S,MATCH(H491,core_japan!M:M,0),1))</f>
        <v/>
      </c>
      <c r="K491" s="2" t="str">
        <f>IF(LEN(J491)&gt;1,INDEX('JP PINT 1.0'!G:G,MATCH(J491,'JP PINT 1.0'!C:C,0),1),"")</f>
        <v/>
      </c>
      <c r="T491" t="s">
        <v>79</v>
      </c>
      <c r="X491" s="2" t="str">
        <f t="shared" si="34"/>
        <v>CI_ Referenced_ Document. Details</v>
      </c>
      <c r="Y491" s="3" t="str">
        <f t="shared" si="32"/>
        <v>ram:CIReferencedDocumentType</v>
      </c>
      <c r="AA491" s="4" t="s">
        <v>7</v>
      </c>
      <c r="AB491" s="2" t="s">
        <v>27</v>
      </c>
      <c r="AC491" s="2" t="s">
        <v>27</v>
      </c>
      <c r="AD491" s="2" t="s">
        <v>27</v>
      </c>
      <c r="AE491" s="2" t="s">
        <v>230</v>
      </c>
      <c r="AF491" s="2" t="s">
        <v>230</v>
      </c>
      <c r="AG491" s="2" t="s">
        <v>27</v>
      </c>
    </row>
    <row r="492" spans="1:33" ht="14.25" customHeight="1">
      <c r="A492" s="2">
        <v>483</v>
      </c>
      <c r="B492" s="2" t="s">
        <v>1018</v>
      </c>
      <c r="C492" s="2" t="s">
        <v>2100</v>
      </c>
      <c r="D492" s="2" t="s">
        <v>80</v>
      </c>
      <c r="E492" s="2" t="s">
        <v>12</v>
      </c>
      <c r="F492" s="4" t="s">
        <v>17</v>
      </c>
      <c r="G492" s="2">
        <f t="shared" si="33"/>
        <v>10</v>
      </c>
      <c r="H492" s="2" t="s">
        <v>1046</v>
      </c>
      <c r="I492" s="2" t="s">
        <v>1047</v>
      </c>
      <c r="J492" s="21" t="str">
        <f>IF(ISERROR(MATCH(H492,core_japan!M:M,0)),"",INDEX(core_japan!S:S,MATCH(H492,core_japan!M:M,0),1))</f>
        <v>IBT-183</v>
      </c>
      <c r="K492" s="2" t="str">
        <f>IF(LEN(J492)&gt;1,INDEX('JP PINT 1.0'!G:G,MATCH(J492,'JP PINT 1.0'!C:C,0),1),"")</f>
        <v>購買発注書参照</v>
      </c>
      <c r="U492" t="s">
        <v>81</v>
      </c>
      <c r="X492" s="2" t="str">
        <f t="shared" si="34"/>
        <v>CI_ Referenced_ Document. Issuer Assigned_ Identification. Identifier</v>
      </c>
      <c r="Y492" s="3" t="str">
        <f t="shared" si="32"/>
        <v>ram:IssuerAssignedID</v>
      </c>
      <c r="Z492" s="3" t="str">
        <f>Z490&amp;"/"&amp;Y492</f>
        <v>rsm:CIIHSupplyChainTradeTransaction/ram:IncludedCIILSupplyChainTradeLineItem/ram:SubordinateCIILBSubordinateTradeLineItem/ram:SpecifiedCIILBSupplyChainTradeAgreement/ram:BuyerOrderReferencedCIReferencedDocument/ram:IssuerAssignedID</v>
      </c>
      <c r="AA492" s="4" t="s">
        <v>7</v>
      </c>
      <c r="AB492" s="2" t="s">
        <v>27</v>
      </c>
      <c r="AC492" s="2" t="s">
        <v>27</v>
      </c>
      <c r="AD492" s="2" t="s">
        <v>56</v>
      </c>
      <c r="AE492" s="2" t="s">
        <v>56</v>
      </c>
      <c r="AF492" s="2" t="s">
        <v>56</v>
      </c>
      <c r="AG492" s="2" t="s">
        <v>542</v>
      </c>
    </row>
    <row r="493" spans="1:33" ht="14.25" customHeight="1">
      <c r="A493" s="2">
        <v>484</v>
      </c>
      <c r="B493" s="2" t="s">
        <v>1018</v>
      </c>
      <c r="C493" s="2" t="s">
        <v>2100</v>
      </c>
      <c r="D493" s="2" t="s">
        <v>451</v>
      </c>
      <c r="E493" s="2" t="s">
        <v>12</v>
      </c>
      <c r="F493" s="4" t="s">
        <v>17</v>
      </c>
      <c r="G493" s="2">
        <f t="shared" si="33"/>
        <v>10</v>
      </c>
      <c r="H493" s="2" t="s">
        <v>1048</v>
      </c>
      <c r="I493" s="2" t="s">
        <v>1049</v>
      </c>
      <c r="J493" s="21" t="str">
        <f>IF(ISERROR(MATCH(H493,core_japan!M:M,0)),"",INDEX(core_japan!S:S,MATCH(H493,core_japan!M:M,0),1))</f>
        <v>IBT-132</v>
      </c>
      <c r="K493" s="2" t="str">
        <f>IF(LEN(J493)&gt;1,INDEX('JP PINT 1.0'!G:G,MATCH(J493,'JP PINT 1.0'!C:C,0),1),"")</f>
        <v>購買発注明細行参照</v>
      </c>
      <c r="U493" t="s">
        <v>428</v>
      </c>
      <c r="X493" s="2" t="str">
        <f t="shared" si="34"/>
        <v>CI_ Referenced_ Document. Line. Identifier</v>
      </c>
      <c r="Y493" s="3" t="str">
        <f t="shared" si="32"/>
        <v>ram:LineID</v>
      </c>
      <c r="Z493" s="3" t="str">
        <f>Z$490&amp;"/"&amp;Y493</f>
        <v>rsm:CIIHSupplyChainTradeTransaction/ram:IncludedCIILSupplyChainTradeLineItem/ram:SubordinateCIILBSubordinateTradeLineItem/ram:SpecifiedCIILBSupplyChainTradeAgreement/ram:BuyerOrderReferencedCIReferencedDocument/ram:LineID</v>
      </c>
      <c r="AA493" s="4" t="s">
        <v>7</v>
      </c>
      <c r="AB493" s="2" t="s">
        <v>27</v>
      </c>
      <c r="AC493" s="2" t="s">
        <v>27</v>
      </c>
      <c r="AD493" s="2" t="s">
        <v>56</v>
      </c>
      <c r="AE493" s="2" t="s">
        <v>56</v>
      </c>
      <c r="AF493" s="2" t="s">
        <v>56</v>
      </c>
      <c r="AG493" s="2" t="s">
        <v>542</v>
      </c>
    </row>
    <row r="494" spans="1:33" ht="14.25" customHeight="1">
      <c r="A494" s="2">
        <v>485</v>
      </c>
      <c r="B494" s="2" t="s">
        <v>1018</v>
      </c>
      <c r="C494" s="2" t="s">
        <v>2100</v>
      </c>
      <c r="D494" s="2" t="s">
        <v>85</v>
      </c>
      <c r="E494" s="2" t="s">
        <v>12</v>
      </c>
      <c r="F494" s="4" t="s">
        <v>17</v>
      </c>
      <c r="G494" s="2">
        <f t="shared" si="33"/>
        <v>10</v>
      </c>
      <c r="H494" s="2" t="s">
        <v>1531</v>
      </c>
      <c r="I494" s="2" t="s">
        <v>1532</v>
      </c>
      <c r="J494" s="21">
        <f>IF(ISERROR(MATCH(H494,core_japan!M:M,0)),"",INDEX(core_japan!S:S,MATCH(H494,core_japan!M:M,0),1))</f>
        <v>0</v>
      </c>
      <c r="K494" s="2" t="str">
        <f>IF(LEN(J494)&gt;1,INDEX('JP PINT 1.0'!G:G,MATCH(J494,'JP PINT 1.0'!C:C,0),1),"")</f>
        <v/>
      </c>
      <c r="U494" t="s">
        <v>86</v>
      </c>
      <c r="X494" s="2" t="str">
        <f t="shared" si="34"/>
        <v>CI_ Referenced_ Document. Revision_ Identification. Identifier</v>
      </c>
      <c r="Y494" s="3" t="str">
        <f t="shared" si="32"/>
        <v>ram:RevisionID</v>
      </c>
      <c r="Z494" s="3" t="str">
        <f>Z$490&amp;"/"&amp;Y494</f>
        <v>rsm:CIIHSupplyChainTradeTransaction/ram:IncludedCIILSupplyChainTradeLineItem/ram:SubordinateCIILBSubordinateTradeLineItem/ram:SpecifiedCIILBSupplyChainTradeAgreement/ram:BuyerOrderReferencedCIReferencedDocument/ram:RevisionID</v>
      </c>
      <c r="AA494" s="4" t="s">
        <v>4</v>
      </c>
      <c r="AD494" s="2" t="s">
        <v>56</v>
      </c>
      <c r="AE494" s="2" t="s">
        <v>56</v>
      </c>
      <c r="AF494" s="2" t="s">
        <v>56</v>
      </c>
      <c r="AG494" s="2" t="s">
        <v>230</v>
      </c>
    </row>
    <row r="495" spans="1:33" ht="14.25" customHeight="1">
      <c r="A495" s="2">
        <v>486</v>
      </c>
      <c r="B495" s="2" t="s">
        <v>1018</v>
      </c>
      <c r="C495" s="2" t="s">
        <v>2100</v>
      </c>
      <c r="D495" s="2" t="s">
        <v>1050</v>
      </c>
      <c r="E495" s="2" t="s">
        <v>20</v>
      </c>
      <c r="F495" s="4" t="s">
        <v>71</v>
      </c>
      <c r="G495" s="2">
        <f t="shared" si="33"/>
        <v>8</v>
      </c>
      <c r="H495" s="2" t="s">
        <v>1051</v>
      </c>
      <c r="I495" s="2" t="s">
        <v>1052</v>
      </c>
      <c r="J495" s="21" t="str">
        <f>IF(ISERROR(MATCH(H495,core_japan!M:M,0)),"",INDEX(core_japan!S:S,MATCH(H495,core_japan!M:M,0),1))</f>
        <v>ibg-36</v>
      </c>
      <c r="K495" s="2" t="str">
        <f>IF(LEN(J495)&gt;1,INDEX('JP PINT 1.0'!G:G,MATCH(J495,'JP PINT 1.0'!C:C,0),1),"")</f>
        <v>明細行文書参照</v>
      </c>
      <c r="S495" t="s">
        <v>1533</v>
      </c>
      <c r="X495" s="2" t="str">
        <f t="shared" si="34"/>
        <v>CIILB_ Supply Chain_ Trade Agreement. Additional_ Referenced. CI_ Referenced_ Document</v>
      </c>
      <c r="Y495" s="3" t="str">
        <f t="shared" si="32"/>
        <v>ram:AdditionalReferencedCIReferencedDocument</v>
      </c>
      <c r="Z495" s="3" t="str">
        <f>Z$483&amp;"/"&amp;Y495</f>
        <v>rsm:CIIHSupplyChainTradeTransaction/ram:IncludedCIILSupplyChainTradeLineItem/ram:SubordinateCIILBSubordinateTradeLineItem/ram:SpecifiedCIILBSupplyChainTradeAgreement/ram:AdditionalReferencedCIReferencedDocument</v>
      </c>
      <c r="AA495" s="4" t="s">
        <v>4</v>
      </c>
      <c r="AB495" s="2" t="s">
        <v>27</v>
      </c>
      <c r="AC495" s="2" t="s">
        <v>27</v>
      </c>
      <c r="AD495" s="2" t="s">
        <v>27</v>
      </c>
      <c r="AE495" s="2" t="s">
        <v>230</v>
      </c>
      <c r="AF495" s="2" t="s">
        <v>230</v>
      </c>
      <c r="AG495" s="2" t="s">
        <v>230</v>
      </c>
    </row>
    <row r="496" spans="1:33" ht="14.25" customHeight="1">
      <c r="A496" s="2">
        <v>487</v>
      </c>
      <c r="B496" s="2" t="s">
        <v>1018</v>
      </c>
      <c r="C496" s="2" t="s">
        <v>2100</v>
      </c>
      <c r="D496" s="2" t="s">
        <v>416</v>
      </c>
      <c r="E496" s="2" t="s">
        <v>23</v>
      </c>
      <c r="F496" s="4" t="s">
        <v>3</v>
      </c>
      <c r="G496" s="2">
        <f t="shared" si="33"/>
        <v>9</v>
      </c>
      <c r="H496" s="2" t="s">
        <v>1053</v>
      </c>
      <c r="I496" s="2" t="s">
        <v>1054</v>
      </c>
      <c r="J496" s="21" t="str">
        <f>IF(ISERROR(MATCH(H496,core_japan!M:M,0)),"",INDEX(core_japan!S:S,MATCH(H496,core_japan!M:M,0),1))</f>
        <v/>
      </c>
      <c r="K496" s="2" t="str">
        <f>IF(LEN(J496)&gt;1,INDEX('JP PINT 1.0'!G:G,MATCH(J496,'JP PINT 1.0'!C:C,0),1),"")</f>
        <v/>
      </c>
      <c r="T496" t="s">
        <v>79</v>
      </c>
      <c r="X496" s="2" t="str">
        <f t="shared" si="34"/>
        <v>CI_ Referenced_ Document. Details</v>
      </c>
      <c r="Y496" s="3" t="str">
        <f t="shared" si="32"/>
        <v>ram:CIReferencedDocumentType</v>
      </c>
      <c r="AA496" s="4" t="s">
        <v>4</v>
      </c>
      <c r="AB496" s="2" t="s">
        <v>27</v>
      </c>
      <c r="AC496" s="2" t="s">
        <v>27</v>
      </c>
      <c r="AD496" s="2" t="s">
        <v>27</v>
      </c>
      <c r="AE496" s="2" t="s">
        <v>230</v>
      </c>
      <c r="AF496" s="2" t="s">
        <v>230</v>
      </c>
      <c r="AG496" s="2" t="s">
        <v>27</v>
      </c>
    </row>
    <row r="497" spans="1:33" ht="14.25" customHeight="1">
      <c r="A497" s="2">
        <v>488</v>
      </c>
      <c r="B497" s="2" t="s">
        <v>1018</v>
      </c>
      <c r="C497" s="2" t="s">
        <v>2100</v>
      </c>
      <c r="D497" s="2" t="s">
        <v>80</v>
      </c>
      <c r="E497" s="2" t="s">
        <v>12</v>
      </c>
      <c r="F497" s="4" t="s">
        <v>22</v>
      </c>
      <c r="G497" s="2">
        <f t="shared" si="33"/>
        <v>10</v>
      </c>
      <c r="H497" s="2" t="s">
        <v>1055</v>
      </c>
      <c r="I497" s="2" t="s">
        <v>1056</v>
      </c>
      <c r="J497" s="21" t="str">
        <f>IF(ISERROR(MATCH(H497,core_japan!M:M,0)),"",INDEX(core_japan!S:S,MATCH(H497,core_japan!M:M,0),1))</f>
        <v>ibt-188</v>
      </c>
      <c r="K497" s="2" t="str">
        <f>IF(LEN(J497)&gt;1,INDEX('JP PINT 1.0'!G:G,MATCH(J497,'JP PINT 1.0'!C:C,0),1),"")</f>
        <v>明細行文書ID</v>
      </c>
      <c r="U497" t="s">
        <v>81</v>
      </c>
      <c r="X497" s="2" t="str">
        <f t="shared" si="34"/>
        <v>CI_ Referenced_ Document. Issuer Assigned_ Identification. Identifier</v>
      </c>
      <c r="Y497" s="3" t="str">
        <f t="shared" si="32"/>
        <v>ram:IssuerAssignedID</v>
      </c>
      <c r="Z497" s="3" t="str">
        <f>Z495&amp;"/"&amp;Y497</f>
        <v>rsm:CIIHSupplyChainTradeTransaction/ram:IncludedCIILSupplyChainTradeLineItem/ram:SubordinateCIILBSubordinateTradeLineItem/ram:SpecifiedCIILBSupplyChainTradeAgreement/ram:AdditionalReferencedCIReferencedDocument/ram:IssuerAssignedID</v>
      </c>
      <c r="AA497" s="4" t="s">
        <v>4</v>
      </c>
      <c r="AB497" s="2" t="s">
        <v>27</v>
      </c>
      <c r="AC497" s="2" t="s">
        <v>27</v>
      </c>
      <c r="AD497" s="2" t="s">
        <v>60</v>
      </c>
      <c r="AE497" s="2" t="s">
        <v>60</v>
      </c>
      <c r="AF497" s="2" t="s">
        <v>230</v>
      </c>
      <c r="AG497" s="2" t="s">
        <v>230</v>
      </c>
    </row>
    <row r="498" spans="1:33" ht="14.25" customHeight="1">
      <c r="A498" s="2">
        <v>489</v>
      </c>
      <c r="B498" s="2" t="s">
        <v>1018</v>
      </c>
      <c r="C498" s="2" t="s">
        <v>2100</v>
      </c>
      <c r="D498" s="2" t="s">
        <v>451</v>
      </c>
      <c r="E498" s="2" t="s">
        <v>12</v>
      </c>
      <c r="F498" s="4" t="s">
        <v>17</v>
      </c>
      <c r="G498" s="2">
        <f t="shared" si="33"/>
        <v>10</v>
      </c>
      <c r="H498" s="2" t="s">
        <v>1057</v>
      </c>
      <c r="I498" s="2" t="s">
        <v>1058</v>
      </c>
      <c r="J498" s="21">
        <f>IF(ISERROR(MATCH(H498,core_japan!M:M,0)),"",INDEX(core_japan!S:S,MATCH(H498,core_japan!M:M,0),1))</f>
        <v>0</v>
      </c>
      <c r="K498" s="2" t="str">
        <f>IF(LEN(J498)&gt;1,INDEX('JP PINT 1.0'!G:G,MATCH(J498,'JP PINT 1.0'!C:C,0),1),"")</f>
        <v/>
      </c>
      <c r="U498" t="s">
        <v>428</v>
      </c>
      <c r="X498" s="2" t="str">
        <f t="shared" si="34"/>
        <v>CI_ Referenced_ Document. Line. Identifier</v>
      </c>
      <c r="Y498" s="3" t="str">
        <f t="shared" si="32"/>
        <v>ram:LineID</v>
      </c>
      <c r="Z498" s="3" t="str">
        <f t="shared" ref="Z498:Z503" si="36">Z$495&amp;"/"&amp;Y498</f>
        <v>rsm:CIIHSupplyChainTradeTransaction/ram:IncludedCIILSupplyChainTradeLineItem/ram:SubordinateCIILBSubordinateTradeLineItem/ram:SpecifiedCIILBSupplyChainTradeAgreement/ram:AdditionalReferencedCIReferencedDocument/ram:LineID</v>
      </c>
      <c r="AA498" s="4" t="s">
        <v>4</v>
      </c>
      <c r="AB498" s="2" t="s">
        <v>27</v>
      </c>
      <c r="AC498" s="2" t="s">
        <v>27</v>
      </c>
      <c r="AD498" s="2" t="s">
        <v>56</v>
      </c>
      <c r="AE498" s="2" t="s">
        <v>56</v>
      </c>
      <c r="AF498" s="2" t="s">
        <v>230</v>
      </c>
      <c r="AG498" s="2" t="s">
        <v>230</v>
      </c>
    </row>
    <row r="499" spans="1:33" ht="14.25" customHeight="1">
      <c r="A499" s="2">
        <v>490</v>
      </c>
      <c r="B499" s="2" t="s">
        <v>1018</v>
      </c>
      <c r="C499" s="2" t="s">
        <v>2100</v>
      </c>
      <c r="D499" s="2" t="s">
        <v>85</v>
      </c>
      <c r="E499" s="2" t="s">
        <v>12</v>
      </c>
      <c r="F499" s="4" t="s">
        <v>17</v>
      </c>
      <c r="G499" s="2">
        <f t="shared" si="33"/>
        <v>10</v>
      </c>
      <c r="H499" s="2" t="s">
        <v>1534</v>
      </c>
      <c r="I499" s="2" t="s">
        <v>1535</v>
      </c>
      <c r="J499" s="21">
        <f>IF(ISERROR(MATCH(H499,core_japan!M:M,0)),"",INDEX(core_japan!S:S,MATCH(H499,core_japan!M:M,0),1))</f>
        <v>0</v>
      </c>
      <c r="K499" s="2" t="str">
        <f>IF(LEN(J499)&gt;1,INDEX('JP PINT 1.0'!G:G,MATCH(J499,'JP PINT 1.0'!C:C,0),1),"")</f>
        <v/>
      </c>
      <c r="U499" t="s">
        <v>86</v>
      </c>
      <c r="X499" s="2" t="str">
        <f t="shared" si="34"/>
        <v>CI_ Referenced_ Document. Revision_ Identification. Identifier</v>
      </c>
      <c r="Y499" s="3" t="str">
        <f t="shared" si="32"/>
        <v>ram:RevisionID</v>
      </c>
      <c r="Z499" s="3" t="str">
        <f t="shared" si="36"/>
        <v>rsm:CIIHSupplyChainTradeTransaction/ram:IncludedCIILSupplyChainTradeLineItem/ram:SubordinateCIILBSubordinateTradeLineItem/ram:SpecifiedCIILBSupplyChainTradeAgreement/ram:AdditionalReferencedCIReferencedDocument/ram:RevisionID</v>
      </c>
      <c r="AA499" s="4" t="s">
        <v>4</v>
      </c>
      <c r="AD499" s="2" t="s">
        <v>56</v>
      </c>
      <c r="AE499" s="2" t="s">
        <v>56</v>
      </c>
      <c r="AF499" s="2" t="s">
        <v>230</v>
      </c>
      <c r="AG499" s="2" t="s">
        <v>230</v>
      </c>
    </row>
    <row r="500" spans="1:33" ht="14.25" customHeight="1">
      <c r="A500" s="2">
        <v>491</v>
      </c>
      <c r="B500" s="2" t="s">
        <v>1018</v>
      </c>
      <c r="C500" s="2" t="s">
        <v>2100</v>
      </c>
      <c r="D500" s="2" t="s">
        <v>89</v>
      </c>
      <c r="E500" s="2" t="s">
        <v>12</v>
      </c>
      <c r="F500" s="4" t="s">
        <v>22</v>
      </c>
      <c r="G500" s="2">
        <f t="shared" si="33"/>
        <v>10</v>
      </c>
      <c r="H500" s="2" t="s">
        <v>1059</v>
      </c>
      <c r="I500" s="2" t="s">
        <v>431</v>
      </c>
      <c r="J500" s="21" t="str">
        <f>IF(ISERROR(MATCH(H500,core_japan!M:M,0)),"",INDEX(core_japan!S:S,MATCH(H500,core_japan!M:M,0),1))</f>
        <v>IBT-189</v>
      </c>
      <c r="K500" s="2" t="str">
        <f>IF(LEN(J500)&gt;1,INDEX('JP PINT 1.0'!G:G,MATCH(J500,'JP PINT 1.0'!C:C,0),1),"")</f>
        <v>文書タイプコード</v>
      </c>
      <c r="U500" t="s">
        <v>90</v>
      </c>
      <c r="X500" s="2" t="str">
        <f t="shared" si="34"/>
        <v>CI_ Referenced_ Document. Type. Code</v>
      </c>
      <c r="Y500" s="3" t="str">
        <f t="shared" si="32"/>
        <v>ram:TypeCode</v>
      </c>
      <c r="Z500" s="3" t="str">
        <f t="shared" si="36"/>
        <v>rsm:CIIHSupplyChainTradeTransaction/ram:IncludedCIILSupplyChainTradeLineItem/ram:SubordinateCIILBSubordinateTradeLineItem/ram:SpecifiedCIILBSupplyChainTradeAgreement/ram:AdditionalReferencedCIReferencedDocument/ram:TypeCode</v>
      </c>
      <c r="AA500" s="4" t="s">
        <v>4</v>
      </c>
      <c r="AB500" s="2" t="s">
        <v>91</v>
      </c>
      <c r="AC500" s="2" t="s">
        <v>59</v>
      </c>
      <c r="AD500" s="2" t="s">
        <v>56</v>
      </c>
      <c r="AE500" s="2" t="s">
        <v>56</v>
      </c>
      <c r="AF500" s="2" t="s">
        <v>230</v>
      </c>
      <c r="AG500" s="2" t="s">
        <v>230</v>
      </c>
    </row>
    <row r="501" spans="1:33" ht="14.25" customHeight="1">
      <c r="A501" s="2">
        <v>492</v>
      </c>
      <c r="B501" s="2" t="s">
        <v>1018</v>
      </c>
      <c r="C501" s="2" t="s">
        <v>2100</v>
      </c>
      <c r="D501" s="2" t="s">
        <v>92</v>
      </c>
      <c r="E501" s="2" t="s">
        <v>12</v>
      </c>
      <c r="F501" s="4" t="s">
        <v>17</v>
      </c>
      <c r="G501" s="2">
        <f t="shared" si="33"/>
        <v>10</v>
      </c>
      <c r="H501" s="2" t="s">
        <v>1060</v>
      </c>
      <c r="I501" s="2" t="s">
        <v>1061</v>
      </c>
      <c r="J501" s="21">
        <f>IF(ISERROR(MATCH(H501,core_japan!M:M,0)),"",INDEX(core_japan!S:S,MATCH(H501,core_japan!M:M,0),1))</f>
        <v>0</v>
      </c>
      <c r="K501" s="2" t="str">
        <f>IF(LEN(J501)&gt;1,INDEX('JP PINT 1.0'!G:G,MATCH(J501,'JP PINT 1.0'!C:C,0),1),"")</f>
        <v/>
      </c>
      <c r="U501" t="s">
        <v>93</v>
      </c>
      <c r="X501" s="2" t="str">
        <f t="shared" si="34"/>
        <v>CI_ Referenced_ Document. Attachment. Binary Object</v>
      </c>
      <c r="Y501" s="3" t="str">
        <f t="shared" si="32"/>
        <v>ram:AttachmentBinaryObject</v>
      </c>
      <c r="Z501" s="3" t="str">
        <f t="shared" si="36"/>
        <v>rsm:CIIHSupplyChainTradeTransaction/ram:IncludedCIILSupplyChainTradeLineItem/ram:SubordinateCIILBSubordinateTradeLineItem/ram:SpecifiedCIILBSupplyChainTradeAgreement/ram:AdditionalReferencedCIReferencedDocument/ram:AttachmentBinaryObject</v>
      </c>
      <c r="AA501" s="4" t="s">
        <v>4</v>
      </c>
      <c r="AB501" s="2" t="s">
        <v>34</v>
      </c>
      <c r="AC501" s="2" t="s">
        <v>35</v>
      </c>
      <c r="AD501" s="2" t="s">
        <v>56</v>
      </c>
      <c r="AE501" s="2" t="s">
        <v>56</v>
      </c>
      <c r="AF501" s="2" t="s">
        <v>230</v>
      </c>
      <c r="AG501" s="2" t="s">
        <v>230</v>
      </c>
    </row>
    <row r="502" spans="1:33" ht="14.25" customHeight="1">
      <c r="A502" s="2">
        <v>493</v>
      </c>
      <c r="B502" s="2" t="s">
        <v>1018</v>
      </c>
      <c r="C502" s="2" t="s">
        <v>2100</v>
      </c>
      <c r="D502" s="2" t="s">
        <v>369</v>
      </c>
      <c r="E502" s="2" t="s">
        <v>12</v>
      </c>
      <c r="F502" s="4" t="s">
        <v>22</v>
      </c>
      <c r="G502" s="2">
        <f t="shared" si="33"/>
        <v>10</v>
      </c>
      <c r="H502" s="2" t="s">
        <v>1062</v>
      </c>
      <c r="I502" s="2" t="s">
        <v>1063</v>
      </c>
      <c r="J502" s="21" t="str">
        <f>IF(ISERROR(MATCH(H502,core_japan!M:M,0)),"",INDEX(core_japan!S:S,MATCH(H502,core_japan!M:M,0),1))</f>
        <v/>
      </c>
      <c r="K502" s="2" t="str">
        <f>IF(LEN(J502)&gt;1,INDEX('JP PINT 1.0'!G:G,MATCH(J502,'JP PINT 1.0'!C:C,0),1),"")</f>
        <v/>
      </c>
      <c r="U502" t="s">
        <v>370</v>
      </c>
      <c r="X502" s="2" t="str">
        <f t="shared" si="34"/>
        <v>CI_ Referenced_ Document. Category. Code</v>
      </c>
      <c r="Y502" s="3" t="str">
        <f t="shared" si="32"/>
        <v>ram:CategoryCode</v>
      </c>
      <c r="Z502" s="3" t="str">
        <f t="shared" si="36"/>
        <v>rsm:CIIHSupplyChainTradeTransaction/ram:IncludedCIILSupplyChainTradeLineItem/ram:SubordinateCIILBSubordinateTradeLineItem/ram:SpecifiedCIILBSupplyChainTradeAgreement/ram:AdditionalReferencedCIReferencedDocument/ram:CategoryCode</v>
      </c>
      <c r="AA502" s="4" t="s">
        <v>4</v>
      </c>
      <c r="AB502" s="2" t="s">
        <v>34</v>
      </c>
      <c r="AC502" s="2" t="s">
        <v>35</v>
      </c>
      <c r="AD502" s="2" t="s">
        <v>60</v>
      </c>
      <c r="AE502" s="2" t="s">
        <v>60</v>
      </c>
      <c r="AF502" s="2" t="s">
        <v>230</v>
      </c>
      <c r="AG502" s="2" t="s">
        <v>230</v>
      </c>
    </row>
    <row r="503" spans="1:33" ht="14.25" customHeight="1">
      <c r="A503" s="2">
        <v>494</v>
      </c>
      <c r="B503" s="2" t="s">
        <v>1018</v>
      </c>
      <c r="C503" s="2" t="s">
        <v>2100</v>
      </c>
      <c r="D503" s="2" t="s">
        <v>96</v>
      </c>
      <c r="E503" s="2" t="s">
        <v>12</v>
      </c>
      <c r="F503" s="4" t="s">
        <v>22</v>
      </c>
      <c r="G503" s="2">
        <f t="shared" si="33"/>
        <v>10</v>
      </c>
      <c r="H503" s="2" t="s">
        <v>1064</v>
      </c>
      <c r="I503" s="2" t="s">
        <v>431</v>
      </c>
      <c r="J503" s="21">
        <f>IF(ISERROR(MATCH(H503,core_japan!M:M,0)),"",INDEX(core_japan!S:S,MATCH(H503,core_japan!M:M,0),1))</f>
        <v>0</v>
      </c>
      <c r="K503" s="2" t="str">
        <f>IF(LEN(J503)&gt;1,INDEX('JP PINT 1.0'!G:G,MATCH(J503,'JP PINT 1.0'!C:C,0),1),"")</f>
        <v/>
      </c>
      <c r="U503" t="s">
        <v>97</v>
      </c>
      <c r="X503" s="2" t="str">
        <f t="shared" si="34"/>
        <v>CI_ Referenced_ Document. Subtype. Code</v>
      </c>
      <c r="Y503" s="3" t="str">
        <f t="shared" si="32"/>
        <v>ram:SubtypeCode</v>
      </c>
      <c r="Z503" s="3" t="str">
        <f t="shared" si="36"/>
        <v>rsm:CIIHSupplyChainTradeTransaction/ram:IncludedCIILSupplyChainTradeLineItem/ram:SubordinateCIILBSubordinateTradeLineItem/ram:SpecifiedCIILBSupplyChainTradeAgreement/ram:AdditionalReferencedCIReferencedDocument/ram:SubtypeCode</v>
      </c>
      <c r="AA503" s="4" t="s">
        <v>4</v>
      </c>
      <c r="AB503" s="2" t="s">
        <v>34</v>
      </c>
      <c r="AC503" s="2" t="s">
        <v>35</v>
      </c>
      <c r="AD503" s="2" t="s">
        <v>60</v>
      </c>
      <c r="AE503" s="2" t="s">
        <v>60</v>
      </c>
      <c r="AF503" s="2" t="s">
        <v>230</v>
      </c>
      <c r="AG503" s="2" t="s">
        <v>230</v>
      </c>
    </row>
    <row r="504" spans="1:33" ht="14.25" customHeight="1">
      <c r="A504" s="2">
        <v>495</v>
      </c>
      <c r="B504" s="2" t="s">
        <v>1018</v>
      </c>
      <c r="C504" s="2" t="s">
        <v>2100</v>
      </c>
      <c r="D504" s="2" t="s">
        <v>432</v>
      </c>
      <c r="E504" s="2" t="s">
        <v>20</v>
      </c>
      <c r="F504" s="4" t="s">
        <v>22</v>
      </c>
      <c r="G504" s="2">
        <f t="shared" si="33"/>
        <v>8</v>
      </c>
      <c r="H504" s="2" t="s">
        <v>1065</v>
      </c>
      <c r="I504" s="2" t="s">
        <v>1066</v>
      </c>
      <c r="J504" s="21" t="str">
        <f>IF(ISERROR(MATCH(H504,core_japan!M:M,0)),"",INDEX(core_japan!S:S,MATCH(H504,core_japan!M:M,0),1))</f>
        <v>IBG-29</v>
      </c>
      <c r="K504" s="2" t="str">
        <f>IF(LEN(J504)&gt;1,INDEX('JP PINT 1.0'!G:G,MATCH(J504,'JP PINT 1.0'!C:C,0),1),"")</f>
        <v>取引価格詳細</v>
      </c>
      <c r="S504" t="s">
        <v>1536</v>
      </c>
      <c r="X504" s="2" t="str">
        <f t="shared" si="34"/>
        <v>CIILB_ Supply Chain_ Trade Agreement. Net Price_ Product. CI_ Trade_ Price</v>
      </c>
      <c r="Y504" s="3" t="str">
        <f t="shared" si="32"/>
        <v>ram:NetPriceProductCITradePrice</v>
      </c>
      <c r="Z504" s="3" t="str">
        <f>Z$483&amp;"/"&amp;Y504</f>
        <v>rsm:CIIHSupplyChainTradeTransaction/ram:IncludedCIILSupplyChainTradeLineItem/ram:SubordinateCIILBSubordinateTradeLineItem/ram:SpecifiedCIILBSupplyChainTradeAgreement/ram:NetPriceProductCITradePrice</v>
      </c>
      <c r="AA504" s="4" t="s">
        <v>4</v>
      </c>
      <c r="AB504" s="2" t="s">
        <v>27</v>
      </c>
      <c r="AC504" s="2" t="s">
        <v>27</v>
      </c>
      <c r="AD504" s="2" t="s">
        <v>27</v>
      </c>
      <c r="AE504" s="2" t="s">
        <v>230</v>
      </c>
      <c r="AF504" s="2" t="s">
        <v>230</v>
      </c>
      <c r="AG504" s="2" t="s">
        <v>816</v>
      </c>
    </row>
    <row r="505" spans="1:33" ht="14.25" customHeight="1">
      <c r="A505" s="2">
        <v>496</v>
      </c>
      <c r="B505" s="2" t="s">
        <v>1018</v>
      </c>
      <c r="C505" s="2" t="s">
        <v>2100</v>
      </c>
      <c r="D505" s="2" t="s">
        <v>1067</v>
      </c>
      <c r="E505" s="2" t="s">
        <v>23</v>
      </c>
      <c r="F505" s="4" t="s">
        <v>3</v>
      </c>
      <c r="G505" s="2">
        <f t="shared" si="33"/>
        <v>9</v>
      </c>
      <c r="H505" s="2" t="s">
        <v>1068</v>
      </c>
      <c r="I505" s="2" t="s">
        <v>1069</v>
      </c>
      <c r="J505" s="21" t="str">
        <f>IF(ISERROR(MATCH(H505,core_japan!M:M,0)),"",INDEX(core_japan!S:S,MATCH(H505,core_japan!M:M,0),1))</f>
        <v/>
      </c>
      <c r="K505" s="2" t="str">
        <f>IF(LEN(J505)&gt;1,INDEX('JP PINT 1.0'!G:G,MATCH(J505,'JP PINT 1.0'!C:C,0),1),"")</f>
        <v/>
      </c>
      <c r="T505" t="s">
        <v>433</v>
      </c>
      <c r="X505" s="2" t="str">
        <f t="shared" si="34"/>
        <v>CI_ Trade_ Price. Details</v>
      </c>
      <c r="Y505" s="3" t="str">
        <f t="shared" si="32"/>
        <v>ram:CITradePriceType</v>
      </c>
      <c r="AA505" s="4" t="s">
        <v>4</v>
      </c>
      <c r="AB505" s="2" t="s">
        <v>27</v>
      </c>
      <c r="AC505" s="2" t="s">
        <v>27</v>
      </c>
      <c r="AD505" s="2" t="s">
        <v>27</v>
      </c>
      <c r="AE505" s="2" t="s">
        <v>230</v>
      </c>
      <c r="AF505" s="2" t="s">
        <v>230</v>
      </c>
      <c r="AG505" s="2" t="s">
        <v>27</v>
      </c>
    </row>
    <row r="506" spans="1:33" ht="14.25" customHeight="1">
      <c r="A506" s="2">
        <v>497</v>
      </c>
      <c r="B506" s="2" t="s">
        <v>1018</v>
      </c>
      <c r="C506" s="2" t="s">
        <v>2100</v>
      </c>
      <c r="D506" s="2" t="s">
        <v>1070</v>
      </c>
      <c r="E506" s="2" t="s">
        <v>12</v>
      </c>
      <c r="F506" s="4" t="s">
        <v>17</v>
      </c>
      <c r="G506" s="2">
        <f t="shared" si="33"/>
        <v>10</v>
      </c>
      <c r="H506" s="2" t="s">
        <v>1071</v>
      </c>
      <c r="I506" s="2" t="s">
        <v>1072</v>
      </c>
      <c r="J506" s="21">
        <f>IF(ISERROR(MATCH(H506,core_japan!M:M,0)),"",INDEX(core_japan!S:S,MATCH(H506,core_japan!M:M,0),1))</f>
        <v>0</v>
      </c>
      <c r="K506" s="2" t="str">
        <f>IF(LEN(J506)&gt;1,INDEX('JP PINT 1.0'!G:G,MATCH(J506,'JP PINT 1.0'!C:C,0),1),"")</f>
        <v/>
      </c>
      <c r="U506" t="s">
        <v>434</v>
      </c>
      <c r="X506" s="2" t="str">
        <f t="shared" si="34"/>
        <v>CI_ Trade_ Price. Type. Code</v>
      </c>
      <c r="Y506" s="3" t="str">
        <f t="shared" si="32"/>
        <v>ram:TypeCode</v>
      </c>
      <c r="Z506" s="3" t="str">
        <f>Z504&amp;"/"&amp;Y506</f>
        <v>rsm:CIIHSupplyChainTradeTransaction/ram:IncludedCIILSupplyChainTradeLineItem/ram:SubordinateCIILBSubordinateTradeLineItem/ram:SpecifiedCIILBSupplyChainTradeAgreement/ram:NetPriceProductCITradePrice/ram:TypeCode</v>
      </c>
      <c r="AA506" s="4" t="s">
        <v>4</v>
      </c>
      <c r="AB506" s="2" t="s">
        <v>1073</v>
      </c>
      <c r="AC506" s="2" t="s">
        <v>59</v>
      </c>
      <c r="AD506" s="2" t="s">
        <v>201</v>
      </c>
      <c r="AE506" s="2" t="s">
        <v>56</v>
      </c>
      <c r="AF506" s="2" t="s">
        <v>230</v>
      </c>
      <c r="AG506" s="2" t="s">
        <v>27</v>
      </c>
    </row>
    <row r="507" spans="1:33" ht="14.25" customHeight="1">
      <c r="A507" s="2">
        <v>498</v>
      </c>
      <c r="B507" s="2" t="s">
        <v>1018</v>
      </c>
      <c r="C507" s="2" t="s">
        <v>2100</v>
      </c>
      <c r="D507" s="2" t="s">
        <v>435</v>
      </c>
      <c r="E507" s="2" t="s">
        <v>12</v>
      </c>
      <c r="F507" s="4" t="s">
        <v>22</v>
      </c>
      <c r="G507" s="2">
        <f t="shared" si="33"/>
        <v>10</v>
      </c>
      <c r="H507" s="2" t="s">
        <v>1074</v>
      </c>
      <c r="I507" s="2" t="s">
        <v>1075</v>
      </c>
      <c r="J507" s="21" t="str">
        <f>IF(ISERROR(MATCH(H507,core_japan!M:M,0)),"",INDEX(core_japan!S:S,MATCH(H507,core_japan!M:M,0),1))</f>
        <v>IBT-146</v>
      </c>
      <c r="K507" s="2" t="str">
        <f>IF(LEN(J507)&gt;1,INDEX('JP PINT 1.0'!G:G,MATCH(J507,'JP PINT 1.0'!C:C,0),1),"")</f>
        <v>品目単価(値引後)(税抜き)</v>
      </c>
      <c r="U507" t="s">
        <v>1537</v>
      </c>
      <c r="X507" s="2" t="str">
        <f t="shared" si="34"/>
        <v>CI_ Trade_ Price. Charge. Amount</v>
      </c>
      <c r="Y507" s="3" t="str">
        <f t="shared" si="32"/>
        <v>ram:ChargeAmount</v>
      </c>
      <c r="Z507" s="3" t="str">
        <f>Z$504&amp;"/"&amp;Y507</f>
        <v>rsm:CIIHSupplyChainTradeTransaction/ram:IncludedCIILSupplyChainTradeLineItem/ram:SubordinateCIILBSubordinateTradeLineItem/ram:SpecifiedCIILBSupplyChainTradeAgreement/ram:NetPriceProductCITradePrice/ram:ChargeAmount</v>
      </c>
      <c r="AA507" s="4" t="s">
        <v>4</v>
      </c>
      <c r="AB507" s="2" t="s">
        <v>304</v>
      </c>
      <c r="AC507" s="2" t="s">
        <v>42</v>
      </c>
      <c r="AD507" s="2" t="s">
        <v>53</v>
      </c>
      <c r="AE507" s="2" t="s">
        <v>53</v>
      </c>
      <c r="AF507" s="2" t="s">
        <v>53</v>
      </c>
      <c r="AG507" s="2" t="s">
        <v>25</v>
      </c>
    </row>
    <row r="508" spans="1:33" ht="14.25" customHeight="1">
      <c r="A508" s="2">
        <v>499</v>
      </c>
      <c r="B508" s="2" t="s">
        <v>1018</v>
      </c>
      <c r="C508" s="2" t="s">
        <v>2100</v>
      </c>
      <c r="D508" s="2" t="s">
        <v>436</v>
      </c>
      <c r="E508" s="2" t="s">
        <v>12</v>
      </c>
      <c r="F508" s="4" t="s">
        <v>17</v>
      </c>
      <c r="G508" s="2">
        <f t="shared" si="33"/>
        <v>10</v>
      </c>
      <c r="H508" s="2" t="s">
        <v>1076</v>
      </c>
      <c r="I508" s="2" t="s">
        <v>1077</v>
      </c>
      <c r="J508" s="21" t="str">
        <f>IF(ISERROR(MATCH(H508,core_japan!M:M,0)),"",INDEX(core_japan!S:S,MATCH(H508,core_japan!M:M,0),1))</f>
        <v>IBT-149</v>
      </c>
      <c r="K508" s="2" t="str">
        <f>IF(LEN(J508)&gt;1,INDEX('JP PINT 1.0'!G:G,MATCH(J508,'JP PINT 1.0'!C:C,0),1),"")</f>
        <v>品目単価基準数量</v>
      </c>
      <c r="U508" t="s">
        <v>1538</v>
      </c>
      <c r="X508" s="2" t="str">
        <f t="shared" si="34"/>
        <v>CI_ Trade_ Price. Basis. Quantity</v>
      </c>
      <c r="Y508" s="3" t="str">
        <f t="shared" si="32"/>
        <v>ram:BasisQuantity</v>
      </c>
      <c r="Z508" s="3" t="str">
        <f>Z$504&amp;"/"&amp;Y508</f>
        <v>rsm:CIIHSupplyChainTradeTransaction/ram:IncludedCIILSupplyChainTradeLineItem/ram:SubordinateCIILBSubordinateTradeLineItem/ram:SpecifiedCIILBSupplyChainTradeAgreement/ram:NetPriceProductCITradePrice/ram:BasisQuantity</v>
      </c>
      <c r="AA508" s="4" t="s">
        <v>4</v>
      </c>
      <c r="AB508" s="2" t="s">
        <v>27</v>
      </c>
      <c r="AC508" s="2" t="s">
        <v>27</v>
      </c>
      <c r="AD508" s="2" t="s">
        <v>56</v>
      </c>
      <c r="AE508" s="2" t="s">
        <v>56</v>
      </c>
      <c r="AF508" s="2" t="s">
        <v>230</v>
      </c>
      <c r="AG508" s="2" t="s">
        <v>542</v>
      </c>
    </row>
    <row r="509" spans="1:33" ht="14.25" customHeight="1">
      <c r="A509" s="2">
        <v>500</v>
      </c>
      <c r="B509" s="2" t="s">
        <v>1018</v>
      </c>
      <c r="C509" s="2" t="s">
        <v>2100</v>
      </c>
      <c r="D509" s="2" t="s">
        <v>437</v>
      </c>
      <c r="E509" s="2" t="s">
        <v>20</v>
      </c>
      <c r="F509" s="4" t="s">
        <v>22</v>
      </c>
      <c r="G509" s="2">
        <f t="shared" si="33"/>
        <v>6</v>
      </c>
      <c r="H509" s="2" t="s">
        <v>1078</v>
      </c>
      <c r="I509" s="2" t="s">
        <v>1079</v>
      </c>
      <c r="J509" s="21">
        <f>IF(ISERROR(MATCH(H509,core_japan!M:M,0)),"",INDEX(core_japan!S:S,MATCH(H509,core_japan!M:M,0),1))</f>
        <v>0</v>
      </c>
      <c r="K509" s="2" t="str">
        <f>IF(LEN(J509)&gt;1,INDEX('JP PINT 1.0'!G:G,MATCH(J509,'JP PINT 1.0'!C:C,0),1),"")</f>
        <v/>
      </c>
      <c r="Q509" t="s">
        <v>1539</v>
      </c>
      <c r="X509" s="2" t="str">
        <f t="shared" si="34"/>
        <v>CIILB_ Subordinate_ Trade Line Item. Specified. CIILB_ Supply Chain_ Trade Delivery</v>
      </c>
      <c r="Y509" s="3" t="str">
        <f t="shared" si="32"/>
        <v>ram:SpecifiedCIILBSupplyChainTradeDelivery</v>
      </c>
      <c r="Z509" s="3" t="str">
        <f>Z$479&amp;"/"&amp;Y509</f>
        <v>rsm:CIIHSupplyChainTradeTransaction/ram:IncludedCIILSupplyChainTradeLineItem/ram:SubordinateCIILBSubordinateTradeLineItem/ram:SpecifiedCIILBSupplyChainTradeDelivery</v>
      </c>
      <c r="AA509" s="4" t="s">
        <v>4</v>
      </c>
      <c r="AB509" s="2" t="s">
        <v>27</v>
      </c>
      <c r="AC509" s="2" t="s">
        <v>27</v>
      </c>
      <c r="AD509" s="2" t="s">
        <v>27</v>
      </c>
      <c r="AE509" s="2" t="s">
        <v>230</v>
      </c>
      <c r="AF509" s="2" t="s">
        <v>230</v>
      </c>
      <c r="AG509" s="2" t="s">
        <v>27</v>
      </c>
    </row>
    <row r="510" spans="1:33" ht="14.25" customHeight="1">
      <c r="A510" s="2">
        <v>501</v>
      </c>
      <c r="B510" s="2" t="s">
        <v>1018</v>
      </c>
      <c r="C510" s="2" t="s">
        <v>2100</v>
      </c>
      <c r="D510" s="2" t="s">
        <v>1080</v>
      </c>
      <c r="E510" s="2" t="s">
        <v>23</v>
      </c>
      <c r="F510" s="4" t="s">
        <v>1083</v>
      </c>
      <c r="G510" s="2">
        <f t="shared" si="33"/>
        <v>7</v>
      </c>
      <c r="H510" s="2" t="s">
        <v>1081</v>
      </c>
      <c r="I510" s="2" t="s">
        <v>1082</v>
      </c>
      <c r="J510" s="21" t="str">
        <f>IF(ISERROR(MATCH(H510,core_japan!M:M,0)),"",INDEX(core_japan!S:S,MATCH(H510,core_japan!M:M,0),1))</f>
        <v/>
      </c>
      <c r="K510" s="2" t="str">
        <f>IF(LEN(J510)&gt;1,INDEX('JP PINT 1.0'!G:G,MATCH(J510,'JP PINT 1.0'!C:C,0),1),"")</f>
        <v/>
      </c>
      <c r="R510" t="s">
        <v>1540</v>
      </c>
      <c r="X510" s="2" t="str">
        <f t="shared" si="34"/>
        <v>CIILB_ Supply Chain_ Trade Delivery. Details</v>
      </c>
      <c r="Y510" s="3" t="str">
        <f t="shared" si="32"/>
        <v>ram:CIILBSupplyChainTradeDeliveryType</v>
      </c>
      <c r="AA510" s="4" t="s">
        <v>4</v>
      </c>
      <c r="AB510" s="2" t="s">
        <v>27</v>
      </c>
      <c r="AC510" s="2" t="s">
        <v>27</v>
      </c>
      <c r="AD510" s="2" t="s">
        <v>27</v>
      </c>
      <c r="AE510" s="2" t="s">
        <v>230</v>
      </c>
      <c r="AF510" s="2" t="s">
        <v>230</v>
      </c>
      <c r="AG510" s="2" t="s">
        <v>27</v>
      </c>
    </row>
    <row r="511" spans="1:33" ht="14.25" customHeight="1">
      <c r="A511" s="2">
        <v>502</v>
      </c>
      <c r="B511" s="2" t="s">
        <v>1018</v>
      </c>
      <c r="C511" s="2" t="s">
        <v>2100</v>
      </c>
      <c r="D511" s="2" t="s">
        <v>438</v>
      </c>
      <c r="E511" s="2" t="s">
        <v>12</v>
      </c>
      <c r="F511" s="4" t="s">
        <v>17</v>
      </c>
      <c r="G511" s="2">
        <f t="shared" si="33"/>
        <v>8</v>
      </c>
      <c r="H511" s="2" t="s">
        <v>1084</v>
      </c>
      <c r="I511" s="2" t="s">
        <v>1542</v>
      </c>
      <c r="J511" s="21">
        <f>IF(ISERROR(MATCH(H511,core_japan!M:M,0)),"",INDEX(core_japan!S:S,MATCH(H511,core_japan!M:M,0),1))</f>
        <v>0</v>
      </c>
      <c r="K511" s="2" t="str">
        <f>IF(LEN(J511)&gt;1,INDEX('JP PINT 1.0'!G:G,MATCH(J511,'JP PINT 1.0'!C:C,0),1),"")</f>
        <v/>
      </c>
      <c r="S511" t="s">
        <v>1541</v>
      </c>
      <c r="X511" s="2" t="str">
        <f t="shared" si="34"/>
        <v>CIILB_ Supply Chain_ Trade Delivery. Package. Quantity</v>
      </c>
      <c r="Y511" s="3" t="str">
        <f t="shared" si="32"/>
        <v>ram:PackageQuantity</v>
      </c>
      <c r="Z511" s="3" t="str">
        <f>Z$509&amp;"/"&amp;Y511</f>
        <v>rsm:CIIHSupplyChainTradeTransaction/ram:IncludedCIILSupplyChainTradeLineItem/ram:SubordinateCIILBSubordinateTradeLineItem/ram:SpecifiedCIILBSupplyChainTradeDelivery/ram:PackageQuantity</v>
      </c>
      <c r="AA511" s="4" t="s">
        <v>444</v>
      </c>
      <c r="AB511" s="2" t="s">
        <v>1085</v>
      </c>
      <c r="AC511" s="2" t="s">
        <v>59</v>
      </c>
      <c r="AD511" s="2" t="s">
        <v>56</v>
      </c>
      <c r="AE511" s="2" t="s">
        <v>56</v>
      </c>
      <c r="AF511" s="2" t="s">
        <v>230</v>
      </c>
      <c r="AG511" s="2" t="s">
        <v>27</v>
      </c>
    </row>
    <row r="512" spans="1:33" ht="14.25" customHeight="1">
      <c r="A512" s="2">
        <v>503</v>
      </c>
      <c r="B512" s="2" t="s">
        <v>1018</v>
      </c>
      <c r="C512" s="2" t="s">
        <v>2100</v>
      </c>
      <c r="D512" s="2" t="s">
        <v>439</v>
      </c>
      <c r="E512" s="2" t="s">
        <v>12</v>
      </c>
      <c r="F512" s="4" t="s">
        <v>17</v>
      </c>
      <c r="G512" s="2">
        <f t="shared" si="33"/>
        <v>8</v>
      </c>
      <c r="H512" s="2" t="s">
        <v>1086</v>
      </c>
      <c r="I512" s="2" t="s">
        <v>1544</v>
      </c>
      <c r="J512" s="21">
        <f>IF(ISERROR(MATCH(H512,core_japan!M:M,0)),"",INDEX(core_japan!S:S,MATCH(H512,core_japan!M:M,0),1))</f>
        <v>0</v>
      </c>
      <c r="K512" s="2" t="str">
        <f>IF(LEN(J512)&gt;1,INDEX('JP PINT 1.0'!G:G,MATCH(J512,'JP PINT 1.0'!C:C,0),1),"")</f>
        <v/>
      </c>
      <c r="S512" t="s">
        <v>1543</v>
      </c>
      <c r="X512" s="2" t="str">
        <f t="shared" si="34"/>
        <v>CIILB_ Supply Chain_ Trade Delivery. Product_ Unit. Quantity</v>
      </c>
      <c r="Y512" s="3" t="str">
        <f t="shared" si="32"/>
        <v>ram:ProductUnitQuantity</v>
      </c>
      <c r="Z512" s="3" t="str">
        <f>Z$509&amp;"/"&amp;Y512</f>
        <v>rsm:CIIHSupplyChainTradeTransaction/ram:IncludedCIILSupplyChainTradeLineItem/ram:SubordinateCIILBSubordinateTradeLineItem/ram:SpecifiedCIILBSupplyChainTradeDelivery/ram:ProductUnitQuantity</v>
      </c>
      <c r="AA512" s="4" t="s">
        <v>444</v>
      </c>
      <c r="AB512" s="2" t="s">
        <v>1085</v>
      </c>
      <c r="AC512" s="2" t="s">
        <v>59</v>
      </c>
      <c r="AD512" s="2" t="s">
        <v>56</v>
      </c>
      <c r="AE512" s="2" t="s">
        <v>56</v>
      </c>
      <c r="AF512" s="2" t="s">
        <v>230</v>
      </c>
      <c r="AG512" s="2" t="s">
        <v>27</v>
      </c>
    </row>
    <row r="513" spans="1:33" ht="14.25" customHeight="1">
      <c r="A513" s="2">
        <v>504</v>
      </c>
      <c r="B513" s="2" t="s">
        <v>1018</v>
      </c>
      <c r="C513" s="2" t="s">
        <v>2100</v>
      </c>
      <c r="D513" s="2" t="s">
        <v>440</v>
      </c>
      <c r="E513" s="2" t="s">
        <v>12</v>
      </c>
      <c r="F513" s="4" t="s">
        <v>17</v>
      </c>
      <c r="G513" s="2">
        <f t="shared" si="33"/>
        <v>8</v>
      </c>
      <c r="H513" s="2" t="s">
        <v>1087</v>
      </c>
      <c r="I513" s="2" t="s">
        <v>1088</v>
      </c>
      <c r="J513" s="21">
        <f>IF(ISERROR(MATCH(H513,core_japan!M:M,0)),"",INDEX(core_japan!S:S,MATCH(H513,core_japan!M:M,0),1))</f>
        <v>0</v>
      </c>
      <c r="K513" s="2" t="str">
        <f>IF(LEN(J513)&gt;1,INDEX('JP PINT 1.0'!G:G,MATCH(J513,'JP PINT 1.0'!C:C,0),1),"")</f>
        <v/>
      </c>
      <c r="S513" t="s">
        <v>1545</v>
      </c>
      <c r="X513" s="2" t="str">
        <f t="shared" si="34"/>
        <v>CIILB_ Supply Chain_ Trade Delivery. Per Package_ Unit. Quantity</v>
      </c>
      <c r="Y513" s="3" t="str">
        <f t="shared" si="32"/>
        <v>ram:PerPackageUnitQuantity</v>
      </c>
      <c r="Z513" s="3" t="str">
        <f>Z$509&amp;"/"&amp;Y513</f>
        <v>rsm:CIIHSupplyChainTradeTransaction/ram:IncludedCIILSupplyChainTradeLineItem/ram:SubordinateCIILBSubordinateTradeLineItem/ram:SpecifiedCIILBSupplyChainTradeDelivery/ram:PerPackageUnitQuantity</v>
      </c>
      <c r="AA513" s="4" t="s">
        <v>4</v>
      </c>
      <c r="AB513" s="2" t="s">
        <v>1085</v>
      </c>
      <c r="AC513" s="2" t="s">
        <v>59</v>
      </c>
      <c r="AD513" s="2" t="s">
        <v>53</v>
      </c>
      <c r="AE513" s="2" t="s">
        <v>53</v>
      </c>
      <c r="AF513" s="2" t="s">
        <v>60</v>
      </c>
      <c r="AG513" s="2" t="s">
        <v>27</v>
      </c>
    </row>
    <row r="514" spans="1:33" ht="14.25" customHeight="1">
      <c r="A514" s="2">
        <v>505</v>
      </c>
      <c r="B514" s="2" t="s">
        <v>1018</v>
      </c>
      <c r="C514" s="2" t="s">
        <v>2100</v>
      </c>
      <c r="D514" s="2" t="s">
        <v>441</v>
      </c>
      <c r="E514" s="2" t="s">
        <v>12</v>
      </c>
      <c r="F514" s="4" t="s">
        <v>22</v>
      </c>
      <c r="G514" s="2">
        <f t="shared" si="33"/>
        <v>8</v>
      </c>
      <c r="H514" s="2" t="s">
        <v>1089</v>
      </c>
      <c r="I514" s="2" t="s">
        <v>442</v>
      </c>
      <c r="J514" s="21" t="str">
        <f>IF(ISERROR(MATCH(H514,core_japan!M:M,0)),"",INDEX(core_japan!S:S,MATCH(H514,core_japan!M:M,0),1))</f>
        <v>IBT-129</v>
      </c>
      <c r="K514" s="2" t="str">
        <f>IF(LEN(J514)&gt;1,INDEX('JP PINT 1.0'!G:G,MATCH(J514,'JP PINT 1.0'!C:C,0),1),"")</f>
        <v>請求する数量</v>
      </c>
      <c r="S514" t="s">
        <v>1546</v>
      </c>
      <c r="X514" s="2" t="str">
        <f t="shared" si="34"/>
        <v>CIILB_ Supply Chain_ Trade Delivery. Billed. Quantity</v>
      </c>
      <c r="Y514" s="3" t="str">
        <f t="shared" si="32"/>
        <v>ram:BilledQuantity</v>
      </c>
      <c r="Z514" s="3" t="str">
        <f>Z$509&amp;"/"&amp;Y514</f>
        <v>rsm:CIIHSupplyChainTradeTransaction/ram:IncludedCIILSupplyChainTradeLineItem/ram:SubordinateCIILBSubordinateTradeLineItem/ram:SpecifiedCIILBSupplyChainTradeDelivery/ram:BilledQuantity</v>
      </c>
      <c r="AA514" s="4" t="s">
        <v>7</v>
      </c>
      <c r="AB514" s="2" t="s">
        <v>1085</v>
      </c>
      <c r="AC514" s="2" t="s">
        <v>59</v>
      </c>
      <c r="AD514" s="2" t="s">
        <v>53</v>
      </c>
      <c r="AE514" s="2" t="s">
        <v>53</v>
      </c>
      <c r="AF514" s="2" t="s">
        <v>53</v>
      </c>
      <c r="AG514" s="2" t="s">
        <v>25</v>
      </c>
    </row>
    <row r="515" spans="1:33" ht="14.25" customHeight="1">
      <c r="A515" s="2">
        <v>506</v>
      </c>
      <c r="B515" s="2" t="s">
        <v>1018</v>
      </c>
      <c r="C515" s="2" t="s">
        <v>2100</v>
      </c>
      <c r="D515" s="2" t="s">
        <v>1090</v>
      </c>
      <c r="E515" s="2" t="s">
        <v>20</v>
      </c>
      <c r="F515" s="4" t="s">
        <v>22</v>
      </c>
      <c r="G515" s="2">
        <f t="shared" si="33"/>
        <v>6</v>
      </c>
      <c r="H515" s="2" t="s">
        <v>1091</v>
      </c>
      <c r="I515" s="2" t="s">
        <v>1092</v>
      </c>
      <c r="J515" s="21">
        <f>IF(ISERROR(MATCH(H515,core_japan!M:M,0)),"",INDEX(core_japan!S:S,MATCH(H515,core_japan!M:M,0),1))</f>
        <v>0</v>
      </c>
      <c r="K515" s="2" t="str">
        <f>IF(LEN(J515)&gt;1,INDEX('JP PINT 1.0'!G:G,MATCH(J515,'JP PINT 1.0'!C:C,0),1),"")</f>
        <v/>
      </c>
      <c r="Q515" t="s">
        <v>1547</v>
      </c>
      <c r="X515" s="2" t="str">
        <f t="shared" si="34"/>
        <v>CIILB_ Subordinate_ Trade Line Item. Specified. CIILB_ Supply Chain_ Trade Settlement</v>
      </c>
      <c r="Y515" s="3" t="str">
        <f t="shared" ref="Y515:Y556" si="37">IF(OR("ASMA"=E515,"MA"=E515),"rsm:","ram:")&amp;
IF("ABIE"=E515,
  SUBSTITUTE(
    SUBSTITUTE(
      SUBSTITUTE(X515,". Details","Type"),
      "_",""
    ),
    " ",""
  ),
  IF("ASMA"=E515,
  SUBSTITUTE(
    SUBSTITUTE(
      SUBSTITUTE(X515,". Details",""),
      "_",""
    ),
    " ",""
  ),
  SUBSTITUTE(
    SUBSTITUTE(
      SUBSTITUTE(
        SUBSTITUTE(
          SUBSTITUTE(
            SUBSTITUTE(
              MID(X515,FIND(".",X515)+2,LEN(X515)-FIND(".",X515)-1),
              "_",""
            ),
            "Identification",""
          ),
          "Text",""
        ),
        ".",""
      ),
      " ",""
    ),
    "Identifier","ID"
  )
))</f>
        <v>ram:SpecifiedCIILBSupplyChainTradeSettlement</v>
      </c>
      <c r="Z515" s="3" t="str">
        <f>Z$479&amp;"/"&amp;Y515</f>
        <v>rsm:CIIHSupplyChainTradeTransaction/ram:IncludedCIILSupplyChainTradeLineItem/ram:SubordinateCIILBSubordinateTradeLineItem/ram:SpecifiedCIILBSupplyChainTradeSettlement</v>
      </c>
      <c r="AA515" s="4" t="s">
        <v>4</v>
      </c>
      <c r="AB515" s="2" t="s">
        <v>27</v>
      </c>
      <c r="AC515" s="2" t="s">
        <v>27</v>
      </c>
      <c r="AD515" s="2" t="s">
        <v>27</v>
      </c>
      <c r="AE515" s="2" t="s">
        <v>230</v>
      </c>
      <c r="AF515" s="2" t="s">
        <v>230</v>
      </c>
      <c r="AG515" s="2" t="s">
        <v>27</v>
      </c>
    </row>
    <row r="516" spans="1:33" ht="14.25" customHeight="1">
      <c r="A516" s="2">
        <v>507</v>
      </c>
      <c r="B516" s="2" t="s">
        <v>1018</v>
      </c>
      <c r="C516" s="2" t="s">
        <v>2100</v>
      </c>
      <c r="D516" s="2" t="s">
        <v>1093</v>
      </c>
      <c r="E516" s="2" t="s">
        <v>23</v>
      </c>
      <c r="F516" s="4" t="s">
        <v>1083</v>
      </c>
      <c r="G516" s="2">
        <f t="shared" si="33"/>
        <v>7</v>
      </c>
      <c r="H516" s="2" t="s">
        <v>1094</v>
      </c>
      <c r="I516" s="2" t="s">
        <v>1095</v>
      </c>
      <c r="J516" s="21" t="str">
        <f>IF(ISERROR(MATCH(H516,core_japan!M:M,0)),"",INDEX(core_japan!S:S,MATCH(H516,core_japan!M:M,0),1))</f>
        <v/>
      </c>
      <c r="K516" s="2" t="str">
        <f>IF(LEN(J516)&gt;1,INDEX('JP PINT 1.0'!G:G,MATCH(J516,'JP PINT 1.0'!C:C,0),1),"")</f>
        <v/>
      </c>
      <c r="R516" t="s">
        <v>443</v>
      </c>
      <c r="X516" s="2" t="str">
        <f t="shared" si="34"/>
        <v>CIILB_ Supply Chain_ Trade Settlement. Details</v>
      </c>
      <c r="Y516" s="3" t="str">
        <f t="shared" si="37"/>
        <v>ram:CIILBSupplyChainTradeSettlementType</v>
      </c>
      <c r="AA516" s="4" t="s">
        <v>444</v>
      </c>
      <c r="AB516" s="2" t="s">
        <v>27</v>
      </c>
      <c r="AC516" s="2" t="s">
        <v>27</v>
      </c>
      <c r="AD516" s="2" t="s">
        <v>27</v>
      </c>
      <c r="AE516" s="2" t="s">
        <v>230</v>
      </c>
      <c r="AF516" s="2" t="s">
        <v>230</v>
      </c>
      <c r="AG516" s="2" t="s">
        <v>27</v>
      </c>
    </row>
    <row r="517" spans="1:33" ht="14.25" customHeight="1">
      <c r="A517" s="2">
        <v>508</v>
      </c>
      <c r="B517" s="2" t="s">
        <v>1018</v>
      </c>
      <c r="C517" s="2" t="s">
        <v>2100</v>
      </c>
      <c r="D517" s="2" t="s">
        <v>445</v>
      </c>
      <c r="E517" s="2" t="s">
        <v>12</v>
      </c>
      <c r="F517" s="4" t="s">
        <v>22</v>
      </c>
      <c r="G517" s="2">
        <f t="shared" si="33"/>
        <v>8</v>
      </c>
      <c r="H517" s="2" t="s">
        <v>1096</v>
      </c>
      <c r="I517" s="2" t="s">
        <v>1097</v>
      </c>
      <c r="J517" s="21">
        <f>IF(ISERROR(MATCH(H517,core_japan!M:M,0)),"",INDEX(core_japan!S:S,MATCH(H517,core_japan!M:M,0),1))</f>
        <v>0</v>
      </c>
      <c r="K517" s="2" t="str">
        <f>IF(LEN(J517)&gt;1,INDEX('JP PINT 1.0'!G:G,MATCH(J517,'JP PINT 1.0'!C:C,0),1),"")</f>
        <v/>
      </c>
      <c r="S517" t="s">
        <v>1548</v>
      </c>
      <c r="X517" s="2" t="str">
        <f t="shared" si="34"/>
        <v>CIILB_ Supply Chain_ Trade Settlement. Direction. Code</v>
      </c>
      <c r="Y517" s="3" t="str">
        <f t="shared" si="37"/>
        <v>ram:DirectionCode</v>
      </c>
      <c r="Z517" s="3" t="str">
        <f>Z$515&amp;"/"&amp;Y517</f>
        <v>rsm:CIIHSupplyChainTradeTransaction/ram:IncludedCIILSupplyChainTradeLineItem/ram:SubordinateCIILBSubordinateTradeLineItem/ram:SpecifiedCIILBSupplyChainTradeSettlement/ram:DirectionCode</v>
      </c>
      <c r="AA517" s="4" t="s">
        <v>4</v>
      </c>
      <c r="AB517" s="2" t="s">
        <v>34</v>
      </c>
      <c r="AC517" s="2" t="s">
        <v>35</v>
      </c>
      <c r="AD517" s="2" t="s">
        <v>60</v>
      </c>
      <c r="AE517" s="2" t="s">
        <v>60</v>
      </c>
      <c r="AF517" s="2" t="s">
        <v>230</v>
      </c>
      <c r="AG517" s="2" t="s">
        <v>27</v>
      </c>
    </row>
    <row r="518" spans="1:33" ht="14.25" customHeight="1">
      <c r="A518" s="2">
        <v>509</v>
      </c>
      <c r="B518" s="2" t="s">
        <v>1018</v>
      </c>
      <c r="C518" s="2" t="s">
        <v>2100</v>
      </c>
      <c r="D518" s="2" t="s">
        <v>446</v>
      </c>
      <c r="E518" s="2" t="s">
        <v>20</v>
      </c>
      <c r="F518" s="4" t="s">
        <v>22</v>
      </c>
      <c r="G518" s="2">
        <f t="shared" si="33"/>
        <v>8</v>
      </c>
      <c r="H518" s="2" t="s">
        <v>1098</v>
      </c>
      <c r="I518" s="2" t="s">
        <v>1099</v>
      </c>
      <c r="J518" s="21" t="str">
        <f>IF(ISERROR(MATCH(H518,core_japan!M:M,0)),"",INDEX(core_japan!S:S,MATCH(H518,core_japan!M:M,0),1))</f>
        <v>IBG-30</v>
      </c>
      <c r="K518" s="2" t="str">
        <f>IF(LEN(J518)&gt;1,INDEX('JP PINT 1.0'!G:G,MATCH(J518,'JP PINT 1.0'!C:C,0),1),"")</f>
        <v>請求書明細行税情報</v>
      </c>
      <c r="S518" t="s">
        <v>447</v>
      </c>
      <c r="X518" s="2" t="str">
        <f t="shared" si="34"/>
        <v>CIILB_ Supply Chain_ Trade Settlement. Applicable. CI_ Trade_ Tax</v>
      </c>
      <c r="Y518" s="3" t="str">
        <f t="shared" si="37"/>
        <v>ram:ApplicableCITradeTax</v>
      </c>
      <c r="Z518" s="3" t="str">
        <f>Z$515&amp;"/"&amp;Y518</f>
        <v>rsm:CIIHSupplyChainTradeTransaction/ram:IncludedCIILSupplyChainTradeLineItem/ram:SubordinateCIILBSubordinateTradeLineItem/ram:SpecifiedCIILBSupplyChainTradeSettlement/ram:ApplicableCITradeTax</v>
      </c>
      <c r="AA518" s="4" t="s">
        <v>4</v>
      </c>
      <c r="AB518" s="2" t="s">
        <v>27</v>
      </c>
      <c r="AC518" s="2" t="s">
        <v>27</v>
      </c>
      <c r="AD518" s="2" t="s">
        <v>27</v>
      </c>
      <c r="AE518" s="2" t="s">
        <v>230</v>
      </c>
      <c r="AF518" s="2" t="s">
        <v>230</v>
      </c>
      <c r="AG518" s="2" t="s">
        <v>27</v>
      </c>
    </row>
    <row r="519" spans="1:33" ht="14.25" customHeight="1">
      <c r="A519" s="2">
        <v>510</v>
      </c>
      <c r="B519" s="2" t="s">
        <v>1018</v>
      </c>
      <c r="C519" s="2" t="s">
        <v>2100</v>
      </c>
      <c r="D519" s="2" t="s">
        <v>264</v>
      </c>
      <c r="E519" s="2" t="s">
        <v>23</v>
      </c>
      <c r="F519" s="4" t="s">
        <v>1083</v>
      </c>
      <c r="G519" s="2">
        <f t="shared" si="33"/>
        <v>9</v>
      </c>
      <c r="H519" s="2" t="s">
        <v>1100</v>
      </c>
      <c r="I519" s="2" t="s">
        <v>1101</v>
      </c>
      <c r="J519" s="21" t="str">
        <f>IF(ISERROR(MATCH(H519,core_japan!M:M,0)),"",INDEX(core_japan!S:S,MATCH(H519,core_japan!M:M,0),1))</f>
        <v/>
      </c>
      <c r="K519" s="2" t="str">
        <f>IF(LEN(J519)&gt;1,INDEX('JP PINT 1.0'!G:G,MATCH(J519,'JP PINT 1.0'!C:C,0),1),"")</f>
        <v/>
      </c>
      <c r="T519" t="s">
        <v>265</v>
      </c>
      <c r="X519" s="2" t="str">
        <f t="shared" si="34"/>
        <v>CI_ Trade_ Tax. Details</v>
      </c>
      <c r="Y519" s="3" t="str">
        <f t="shared" si="37"/>
        <v>ram:CITradeTaxType</v>
      </c>
      <c r="AA519" s="4" t="s">
        <v>4</v>
      </c>
      <c r="AB519" s="2" t="s">
        <v>27</v>
      </c>
      <c r="AC519" s="2" t="s">
        <v>27</v>
      </c>
      <c r="AD519" s="2" t="s">
        <v>27</v>
      </c>
      <c r="AE519" s="2" t="s">
        <v>230</v>
      </c>
      <c r="AF519" s="2" t="s">
        <v>230</v>
      </c>
      <c r="AG519" s="2" t="s">
        <v>27</v>
      </c>
    </row>
    <row r="520" spans="1:33" ht="14.25" customHeight="1">
      <c r="A520" s="2">
        <v>511</v>
      </c>
      <c r="B520" s="2" t="s">
        <v>1018</v>
      </c>
      <c r="C520" s="2" t="s">
        <v>2100</v>
      </c>
      <c r="D520" s="2" t="s">
        <v>393</v>
      </c>
      <c r="E520" s="2" t="s">
        <v>12</v>
      </c>
      <c r="F520" s="4" t="s">
        <v>17</v>
      </c>
      <c r="G520" s="2">
        <f t="shared" si="33"/>
        <v>10</v>
      </c>
      <c r="H520" s="2" t="s">
        <v>1102</v>
      </c>
      <c r="I520" s="2" t="s">
        <v>813</v>
      </c>
      <c r="J520" s="21" t="str">
        <f>IF(ISERROR(MATCH(H520,core_japan!M:M,0)),"",INDEX(core_japan!S:S,MATCH(H520,core_japan!M:M,0),1))</f>
        <v>IBT-167</v>
      </c>
      <c r="K520" s="2" t="str">
        <f>IF(LEN(J520)&gt;1,INDEX('JP PINT 1.0'!G:G,MATCH(J520,'JP PINT 1.0'!C:C,0),1),"")</f>
        <v>税スキーマ</v>
      </c>
      <c r="U520" t="s">
        <v>394</v>
      </c>
      <c r="X520" s="2" t="str">
        <f t="shared" si="34"/>
        <v>CI_ Trade_ Tax. Type. Code</v>
      </c>
      <c r="Y520" s="3" t="str">
        <f t="shared" si="37"/>
        <v>ram:TypeCode</v>
      </c>
      <c r="Z520" s="3" t="str">
        <f>Z518&amp;"/"&amp;Y520</f>
        <v>rsm:CIIHSupplyChainTradeTransaction/ram:IncludedCIILSupplyChainTradeLineItem/ram:SubordinateCIILBSubordinateTradeLineItem/ram:SpecifiedCIILBSupplyChainTradeSettlement/ram:ApplicableCITradeTax/ram:TypeCode</v>
      </c>
      <c r="AA520" s="4" t="s">
        <v>4</v>
      </c>
      <c r="AB520" s="2" t="s">
        <v>91</v>
      </c>
      <c r="AC520" s="2" t="s">
        <v>59</v>
      </c>
      <c r="AD520" s="2" t="s">
        <v>56</v>
      </c>
      <c r="AE520" s="2" t="s">
        <v>56</v>
      </c>
      <c r="AF520" s="2" t="s">
        <v>230</v>
      </c>
      <c r="AG520" s="2" t="s">
        <v>27</v>
      </c>
    </row>
    <row r="521" spans="1:33" ht="14.25" customHeight="1">
      <c r="A521" s="2">
        <v>512</v>
      </c>
      <c r="B521" s="2" t="s">
        <v>1018</v>
      </c>
      <c r="C521" s="2" t="s">
        <v>2100</v>
      </c>
      <c r="D521" s="2" t="s">
        <v>271</v>
      </c>
      <c r="E521" s="2" t="s">
        <v>12</v>
      </c>
      <c r="F521" s="4" t="s">
        <v>22</v>
      </c>
      <c r="G521" s="2">
        <f t="shared" si="33"/>
        <v>10</v>
      </c>
      <c r="H521" s="2" t="s">
        <v>1103</v>
      </c>
      <c r="I521" s="2" t="s">
        <v>1104</v>
      </c>
      <c r="J521" s="21" t="str">
        <f>IF(ISERROR(MATCH(H521,core_japan!M:M,0)),"",INDEX(core_japan!S:S,MATCH(H521,core_japan!M:M,0),1))</f>
        <v>IBT-131</v>
      </c>
      <c r="K521" s="2" t="str">
        <f>IF(LEN(J521)&gt;1,INDEX('JP PINT 1.0'!G:G,MATCH(J521,'JP PINT 1.0'!C:C,0),1),"")</f>
        <v>値引後請求書明細行金額(税抜き)</v>
      </c>
      <c r="U521" t="s">
        <v>272</v>
      </c>
      <c r="X521" s="2" t="str">
        <f t="shared" si="34"/>
        <v>CI_ Trade_ Tax. Basis. Amount</v>
      </c>
      <c r="Y521" s="3" t="str">
        <f t="shared" si="37"/>
        <v>ram:BasisAmount</v>
      </c>
      <c r="Z521" s="3" t="str">
        <f t="shared" ref="Z521:Z526" si="38">Z$518&amp;"/"&amp;Y521</f>
        <v>rsm:CIIHSupplyChainTradeTransaction/ram:IncludedCIILSupplyChainTradeLineItem/ram:SubordinateCIILBSubordinateTradeLineItem/ram:SpecifiedCIILBSupplyChainTradeSettlement/ram:ApplicableCITradeTax/ram:BasisAmount</v>
      </c>
      <c r="AA521" s="4" t="s">
        <v>4</v>
      </c>
      <c r="AB521" s="2" t="s">
        <v>304</v>
      </c>
      <c r="AC521" s="2" t="s">
        <v>42</v>
      </c>
      <c r="AD521" s="2" t="s">
        <v>448</v>
      </c>
      <c r="AE521" s="2" t="s">
        <v>448</v>
      </c>
      <c r="AF521" s="2" t="s">
        <v>448</v>
      </c>
      <c r="AG521" s="2" t="s">
        <v>25</v>
      </c>
    </row>
    <row r="522" spans="1:33" ht="14.25" customHeight="1">
      <c r="A522" s="2">
        <v>513</v>
      </c>
      <c r="B522" s="2" t="s">
        <v>1018</v>
      </c>
      <c r="C522" s="2" t="s">
        <v>2100</v>
      </c>
      <c r="D522" s="2" t="s">
        <v>273</v>
      </c>
      <c r="E522" s="2" t="s">
        <v>12</v>
      </c>
      <c r="F522" s="4" t="s">
        <v>22</v>
      </c>
      <c r="G522" s="2">
        <f t="shared" ref="G522:G556" si="39">IF(LEN(L522)&gt;0,1,
  IF(LEN(M522)&gt;0,2,
    IF(LEN(N522)&gt;0,3,
      IF(LEN(O522)&gt;0,4,
        IF(LEN(P522)&gt;0,5,
          IF(LEN(Q522)&gt;0,6,
            IF(LEN(R522)&gt;0,7,
              IF(LEN(S522)&gt;0,8,
                IF(LEN(T522)&gt;0,9,
                  IF(LEN(U522)&gt;0,10,"")
)))))))))</f>
        <v>10</v>
      </c>
      <c r="H522" s="2" t="s">
        <v>1105</v>
      </c>
      <c r="I522" s="2" t="s">
        <v>1106</v>
      </c>
      <c r="J522" s="21" t="str">
        <f>IF(ISERROR(MATCH(H522,core_japan!M:M,0)),"",INDEX(core_japan!S:S,MATCH(H522,core_japan!M:M,0),1))</f>
        <v>IBT-151</v>
      </c>
      <c r="K522" s="2" t="str">
        <f>IF(LEN(J522)&gt;1,INDEX('JP PINT 1.0'!G:G,MATCH(J522,'JP PINT 1.0'!C:C,0),1),"")</f>
        <v>請求する品目に対する課税分類コード</v>
      </c>
      <c r="U522" t="s">
        <v>274</v>
      </c>
      <c r="X522" s="2" t="str">
        <f t="shared" ref="X522:X556" si="40">L522&amp;M522&amp;N522&amp;O522&amp;P522&amp;Q522&amp;R522&amp;S522&amp;T522&amp;U522</f>
        <v>CI_ Trade_ Tax. Category. Code</v>
      </c>
      <c r="Y522" s="3" t="str">
        <f t="shared" si="37"/>
        <v>ram:CategoryCode</v>
      </c>
      <c r="Z522" s="3" t="str">
        <f t="shared" si="38"/>
        <v>rsm:CIIHSupplyChainTradeTransaction/ram:IncludedCIILSupplyChainTradeLineItem/ram:SubordinateCIILBSubordinateTradeLineItem/ram:SpecifiedCIILBSupplyChainTradeSettlement/ram:ApplicableCITradeTax/ram:CategoryCode</v>
      </c>
      <c r="AA522" s="4" t="s">
        <v>4</v>
      </c>
      <c r="AB522" s="2" t="s">
        <v>280</v>
      </c>
      <c r="AC522" s="2" t="s">
        <v>59</v>
      </c>
      <c r="AD522" s="2" t="s">
        <v>130</v>
      </c>
      <c r="AE522" s="2" t="s">
        <v>130</v>
      </c>
      <c r="AF522" s="2" t="s">
        <v>15</v>
      </c>
      <c r="AG522" s="2" t="s">
        <v>25</v>
      </c>
    </row>
    <row r="523" spans="1:33" ht="14.25" customHeight="1">
      <c r="A523" s="2">
        <v>514</v>
      </c>
      <c r="B523" s="2" t="s">
        <v>1018</v>
      </c>
      <c r="C523" s="2" t="s">
        <v>2100</v>
      </c>
      <c r="D523" s="2" t="s">
        <v>820</v>
      </c>
      <c r="E523" s="2" t="s">
        <v>12</v>
      </c>
      <c r="F523" s="4" t="s">
        <v>17</v>
      </c>
      <c r="G523" s="2">
        <f t="shared" si="39"/>
        <v>10</v>
      </c>
      <c r="H523" s="2" t="s">
        <v>1107</v>
      </c>
      <c r="I523" s="2" t="s">
        <v>1108</v>
      </c>
      <c r="J523" s="21">
        <f>IF(ISERROR(MATCH(H523,core_japan!M:M,0)),"",INDEX(core_japan!S:S,MATCH(H523,core_japan!M:M,0),1))</f>
        <v>0</v>
      </c>
      <c r="K523" s="2" t="str">
        <f>IF(LEN(J523)&gt;1,INDEX('JP PINT 1.0'!G:G,MATCH(J523,'JP PINT 1.0'!C:C,0),1),"")</f>
        <v/>
      </c>
      <c r="U523" t="s">
        <v>283</v>
      </c>
      <c r="X523" s="2" t="str">
        <f t="shared" si="40"/>
        <v>CI_ Trade_ Tax. Category Name. Text</v>
      </c>
      <c r="Y523" s="3" t="str">
        <f t="shared" si="37"/>
        <v>ram:CategoryName</v>
      </c>
      <c r="Z523" s="3" t="str">
        <f t="shared" si="38"/>
        <v>rsm:CIIHSupplyChainTradeTransaction/ram:IncludedCIILSupplyChainTradeLineItem/ram:SubordinateCIILBSubordinateTradeLineItem/ram:SpecifiedCIILBSupplyChainTradeSettlement/ram:ApplicableCITradeTax/ram:CategoryName</v>
      </c>
      <c r="AA523" s="4" t="s">
        <v>4</v>
      </c>
      <c r="AB523" s="2" t="s">
        <v>41</v>
      </c>
      <c r="AC523" s="2" t="s">
        <v>42</v>
      </c>
      <c r="AD523" s="2" t="s">
        <v>56</v>
      </c>
      <c r="AE523" s="2" t="s">
        <v>56</v>
      </c>
      <c r="AF523" s="2" t="s">
        <v>230</v>
      </c>
      <c r="AG523" s="2" t="s">
        <v>27</v>
      </c>
    </row>
    <row r="524" spans="1:33" ht="14.25" customHeight="1">
      <c r="A524" s="2">
        <v>515</v>
      </c>
      <c r="B524" s="2" t="s">
        <v>1018</v>
      </c>
      <c r="C524" s="2" t="s">
        <v>2100</v>
      </c>
      <c r="D524" s="2" t="s">
        <v>396</v>
      </c>
      <c r="E524" s="2" t="s">
        <v>12</v>
      </c>
      <c r="F524" s="4" t="s">
        <v>22</v>
      </c>
      <c r="G524" s="2">
        <f t="shared" si="39"/>
        <v>10</v>
      </c>
      <c r="H524" s="2" t="s">
        <v>1109</v>
      </c>
      <c r="I524" s="2" t="s">
        <v>1110</v>
      </c>
      <c r="J524" s="21" t="str">
        <f>IF(ISERROR(MATCH(H524,core_japan!M:M,0)),"",INDEX(core_japan!S:S,MATCH(H524,core_japan!M:M,0),1))</f>
        <v>IBT-152</v>
      </c>
      <c r="K524" s="2" t="str">
        <f>IF(LEN(J524)&gt;1,INDEX('JP PINT 1.0'!G:G,MATCH(J524,'JP PINT 1.0'!C:C,0),1),"")</f>
        <v>請求する品目に対する税率</v>
      </c>
      <c r="U524" t="s">
        <v>1331</v>
      </c>
      <c r="X524" s="2" t="str">
        <f t="shared" si="40"/>
        <v>CI_ Trade_ Tax. Rate_ Applicable. Percent</v>
      </c>
      <c r="Y524" s="3" t="str">
        <f t="shared" si="37"/>
        <v>ram:RateApplicablePercent</v>
      </c>
      <c r="Z524" s="3" t="str">
        <f t="shared" si="38"/>
        <v>rsm:CIIHSupplyChainTradeTransaction/ram:IncludedCIILSupplyChainTradeLineItem/ram:SubordinateCIILBSubordinateTradeLineItem/ram:SpecifiedCIILBSupplyChainTradeSettlement/ram:ApplicableCITradeTax/ram:RateApplicablePercent</v>
      </c>
      <c r="AA524" s="4" t="s">
        <v>4</v>
      </c>
      <c r="AB524" s="2" t="s">
        <v>27</v>
      </c>
      <c r="AC524" s="2" t="s">
        <v>27</v>
      </c>
      <c r="AD524" s="2" t="s">
        <v>53</v>
      </c>
      <c r="AE524" s="2" t="s">
        <v>53</v>
      </c>
      <c r="AF524" s="2" t="s">
        <v>53</v>
      </c>
      <c r="AG524" s="2" t="s">
        <v>542</v>
      </c>
    </row>
    <row r="525" spans="1:33" ht="14.25" customHeight="1">
      <c r="A525" s="2">
        <v>516</v>
      </c>
      <c r="B525" s="2" t="s">
        <v>1018</v>
      </c>
      <c r="C525" s="2" t="s">
        <v>2100</v>
      </c>
      <c r="D525" s="2" t="s">
        <v>825</v>
      </c>
      <c r="E525" s="2" t="s">
        <v>12</v>
      </c>
      <c r="F525" s="4" t="s">
        <v>17</v>
      </c>
      <c r="G525" s="2">
        <f t="shared" si="39"/>
        <v>10</v>
      </c>
      <c r="H525" s="2" t="s">
        <v>1111</v>
      </c>
      <c r="I525" s="2" t="s">
        <v>1112</v>
      </c>
      <c r="J525" s="21" t="str">
        <f>IF(ISERROR(MATCH(H525,core_japan!M:M,0)),"",INDEX(core_japan!S:S,MATCH(H525,core_japan!M:M,0),1))</f>
        <v/>
      </c>
      <c r="K525" s="2" t="str">
        <f>IF(LEN(J525)&gt;1,INDEX('JP PINT 1.0'!G:G,MATCH(J525,'JP PINT 1.0'!C:C,0),1),"")</f>
        <v/>
      </c>
      <c r="U525" t="s">
        <v>1332</v>
      </c>
      <c r="X525" s="2" t="str">
        <f t="shared" si="40"/>
        <v>CI_ Trade_ Tax. Grand Total. Amount</v>
      </c>
      <c r="Y525" s="3" t="str">
        <f t="shared" si="37"/>
        <v>ram:GrandTotalAmount</v>
      </c>
      <c r="Z525" s="3" t="str">
        <f t="shared" si="38"/>
        <v>rsm:CIIHSupplyChainTradeTransaction/ram:IncludedCIILSupplyChainTradeLineItem/ram:SubordinateCIILBSubordinateTradeLineItem/ram:SpecifiedCIILBSupplyChainTradeSettlement/ram:ApplicableCITradeTax/ram:GrandTotalAmount</v>
      </c>
      <c r="AA525" s="4" t="s">
        <v>4</v>
      </c>
      <c r="AB525" s="2" t="s">
        <v>304</v>
      </c>
      <c r="AC525" s="2" t="s">
        <v>42</v>
      </c>
      <c r="AD525" s="2" t="s">
        <v>448</v>
      </c>
      <c r="AE525" s="2" t="s">
        <v>448</v>
      </c>
      <c r="AF525" s="2" t="s">
        <v>448</v>
      </c>
      <c r="AG525" s="2" t="s">
        <v>27</v>
      </c>
    </row>
    <row r="526" spans="1:33" ht="14.25" customHeight="1">
      <c r="A526" s="2">
        <v>517</v>
      </c>
      <c r="B526" s="2" t="s">
        <v>1018</v>
      </c>
      <c r="C526" s="2" t="s">
        <v>2100</v>
      </c>
      <c r="D526" s="2" t="s">
        <v>285</v>
      </c>
      <c r="E526" s="2" t="s">
        <v>12</v>
      </c>
      <c r="F526" s="4" t="s">
        <v>17</v>
      </c>
      <c r="G526" s="2">
        <f t="shared" si="39"/>
        <v>10</v>
      </c>
      <c r="H526" s="2" t="s">
        <v>1113</v>
      </c>
      <c r="I526" s="2" t="s">
        <v>1114</v>
      </c>
      <c r="J526" s="21">
        <f>IF(ISERROR(MATCH(H526,core_japan!M:M,0)),"",INDEX(core_japan!S:S,MATCH(H526,core_japan!M:M,0),1))</f>
        <v>0</v>
      </c>
      <c r="K526" s="2" t="str">
        <f>IF(LEN(J526)&gt;1,INDEX('JP PINT 1.0'!G:G,MATCH(J526,'JP PINT 1.0'!C:C,0),1),"")</f>
        <v/>
      </c>
      <c r="U526" t="s">
        <v>398</v>
      </c>
      <c r="X526" s="2" t="str">
        <f t="shared" si="40"/>
        <v>CI_ Trade_ Tax. Local Tax System. Identifier</v>
      </c>
      <c r="Y526" s="3" t="str">
        <f t="shared" si="37"/>
        <v>ram:LocalTaxSystemID</v>
      </c>
      <c r="Z526" s="3" t="str">
        <f t="shared" si="38"/>
        <v>rsm:CIIHSupplyChainTradeTransaction/ram:IncludedCIILSupplyChainTradeLineItem/ram:SubordinateCIILBSubordinateTradeLineItem/ram:SpecifiedCIILBSupplyChainTradeSettlement/ram:ApplicableCITradeTax/ram:LocalTaxSystemID</v>
      </c>
      <c r="AA526" s="4" t="s">
        <v>4</v>
      </c>
      <c r="AB526" s="2" t="s">
        <v>34</v>
      </c>
      <c r="AC526" s="2" t="s">
        <v>35</v>
      </c>
      <c r="AD526" s="2" t="s">
        <v>56</v>
      </c>
      <c r="AE526" s="2" t="s">
        <v>56</v>
      </c>
      <c r="AF526" s="2" t="s">
        <v>230</v>
      </c>
      <c r="AG526" s="2" t="s">
        <v>27</v>
      </c>
    </row>
    <row r="527" spans="1:33" ht="14.25" customHeight="1">
      <c r="A527" s="2">
        <v>518</v>
      </c>
      <c r="B527" s="2" t="s">
        <v>1018</v>
      </c>
      <c r="C527" s="2" t="s">
        <v>2100</v>
      </c>
      <c r="D527" s="2" t="s">
        <v>449</v>
      </c>
      <c r="E527" s="2" t="s">
        <v>20</v>
      </c>
      <c r="F527" s="4" t="s">
        <v>71</v>
      </c>
      <c r="G527" s="2">
        <f t="shared" si="39"/>
        <v>8</v>
      </c>
      <c r="H527" s="2" t="s">
        <v>1550</v>
      </c>
      <c r="I527" s="2" t="s">
        <v>450</v>
      </c>
      <c r="J527" s="21">
        <f>IF(ISERROR(MATCH(H527,core_japan!M:M,0)),"",INDEX(core_japan!S:S,MATCH(H527,core_japan!M:M,0),1))</f>
        <v>0</v>
      </c>
      <c r="K527" s="2" t="str">
        <f>IF(LEN(J527)&gt;1,INDEX('JP PINT 1.0'!G:G,MATCH(J527,'JP PINT 1.0'!C:C,0),1),"")</f>
        <v/>
      </c>
      <c r="S527" t="s">
        <v>1549</v>
      </c>
      <c r="X527" s="2" t="str">
        <f t="shared" si="40"/>
        <v>CIILB_ Supply Chain_ Trade Settlement. Invoice_ Referenced. CI_ Referenced_ Document</v>
      </c>
      <c r="Y527" s="3" t="str">
        <f t="shared" si="37"/>
        <v>ram:InvoiceReferencedCIReferencedDocument</v>
      </c>
      <c r="Z527" s="3" t="str">
        <f>Z$515&amp;"/"&amp;Y527</f>
        <v>rsm:CIIHSupplyChainTradeTransaction/ram:IncludedCIILSupplyChainTradeLineItem/ram:SubordinateCIILBSubordinateTradeLineItem/ram:SpecifiedCIILBSupplyChainTradeSettlement/ram:InvoiceReferencedCIReferencedDocument</v>
      </c>
      <c r="AA527" s="4" t="s">
        <v>4</v>
      </c>
      <c r="AB527" s="2" t="s">
        <v>27</v>
      </c>
      <c r="AC527" s="2" t="s">
        <v>27</v>
      </c>
      <c r="AD527" s="2" t="s">
        <v>27</v>
      </c>
      <c r="AE527" s="2" t="s">
        <v>230</v>
      </c>
      <c r="AF527" s="2" t="s">
        <v>230</v>
      </c>
      <c r="AG527" s="2" t="s">
        <v>27</v>
      </c>
    </row>
    <row r="528" spans="1:33" ht="14.25" customHeight="1">
      <c r="A528" s="2">
        <v>519</v>
      </c>
      <c r="B528" s="2" t="s">
        <v>1018</v>
      </c>
      <c r="C528" s="2" t="s">
        <v>2100</v>
      </c>
      <c r="D528" s="2" t="s">
        <v>416</v>
      </c>
      <c r="E528" s="2" t="s">
        <v>23</v>
      </c>
      <c r="F528" s="4" t="s">
        <v>3</v>
      </c>
      <c r="G528" s="2">
        <f t="shared" si="39"/>
        <v>9</v>
      </c>
      <c r="H528" s="2" t="s">
        <v>1551</v>
      </c>
      <c r="I528" s="2" t="s">
        <v>1552</v>
      </c>
      <c r="J528" s="21" t="str">
        <f>IF(ISERROR(MATCH(H528,core_japan!M:M,0)),"",INDEX(core_japan!S:S,MATCH(H528,core_japan!M:M,0),1))</f>
        <v/>
      </c>
      <c r="K528" s="2" t="str">
        <f>IF(LEN(J528)&gt;1,INDEX('JP PINT 1.0'!G:G,MATCH(J528,'JP PINT 1.0'!C:C,0),1),"")</f>
        <v/>
      </c>
      <c r="T528" t="s">
        <v>79</v>
      </c>
      <c r="X528" s="2" t="str">
        <f t="shared" si="40"/>
        <v>CI_ Referenced_ Document. Details</v>
      </c>
      <c r="Y528" s="3" t="str">
        <f t="shared" si="37"/>
        <v>ram:CIReferencedDocumentType</v>
      </c>
      <c r="AA528" s="4" t="s">
        <v>4</v>
      </c>
      <c r="AB528" s="2" t="s">
        <v>27</v>
      </c>
      <c r="AC528" s="2" t="s">
        <v>27</v>
      </c>
      <c r="AD528" s="2" t="s">
        <v>27</v>
      </c>
      <c r="AE528" s="2" t="s">
        <v>230</v>
      </c>
      <c r="AF528" s="2" t="s">
        <v>230</v>
      </c>
      <c r="AG528" s="2" t="s">
        <v>27</v>
      </c>
    </row>
    <row r="529" spans="1:33" ht="14.25" customHeight="1">
      <c r="A529" s="2">
        <v>520</v>
      </c>
      <c r="B529" s="2" t="s">
        <v>1018</v>
      </c>
      <c r="C529" s="2" t="s">
        <v>2100</v>
      </c>
      <c r="D529" s="2" t="s">
        <v>80</v>
      </c>
      <c r="E529" s="2" t="s">
        <v>12</v>
      </c>
      <c r="F529" s="4" t="s">
        <v>22</v>
      </c>
      <c r="G529" s="2">
        <f t="shared" si="39"/>
        <v>10</v>
      </c>
      <c r="H529" s="2" t="s">
        <v>1553</v>
      </c>
      <c r="I529" s="2" t="s">
        <v>1554</v>
      </c>
      <c r="J529" s="21">
        <f>IF(ISERROR(MATCH(H529,core_japan!M:M,0)),"",INDEX(core_japan!S:S,MATCH(H529,core_japan!M:M,0),1))</f>
        <v>0</v>
      </c>
      <c r="K529" s="2" t="str">
        <f>IF(LEN(J529)&gt;1,INDEX('JP PINT 1.0'!G:G,MATCH(J529,'JP PINT 1.0'!C:C,0),1),"")</f>
        <v/>
      </c>
      <c r="U529" t="s">
        <v>81</v>
      </c>
      <c r="X529" s="2" t="str">
        <f t="shared" si="40"/>
        <v>CI_ Referenced_ Document. Issuer Assigned_ Identification. Identifier</v>
      </c>
      <c r="Y529" s="3" t="str">
        <f t="shared" si="37"/>
        <v>ram:IssuerAssignedID</v>
      </c>
      <c r="Z529" s="3" t="str">
        <f>Z527&amp;"/"&amp;Y529</f>
        <v>rsm:CIIHSupplyChainTradeTransaction/ram:IncludedCIILSupplyChainTradeLineItem/ram:SubordinateCIILBSubordinateTradeLineItem/ram:SpecifiedCIILBSupplyChainTradeSettlement/ram:InvoiceReferencedCIReferencedDocument/ram:IssuerAssignedID</v>
      </c>
      <c r="AA529" s="4" t="s">
        <v>4</v>
      </c>
      <c r="AB529" s="2" t="s">
        <v>27</v>
      </c>
      <c r="AC529" s="2" t="s">
        <v>27</v>
      </c>
      <c r="AD529" s="2" t="s">
        <v>56</v>
      </c>
      <c r="AE529" s="2" t="s">
        <v>230</v>
      </c>
      <c r="AF529" s="2" t="s">
        <v>230</v>
      </c>
      <c r="AG529" s="2" t="s">
        <v>27</v>
      </c>
    </row>
    <row r="530" spans="1:33" ht="14.25" customHeight="1">
      <c r="A530" s="2">
        <v>521</v>
      </c>
      <c r="B530" s="2" t="s">
        <v>1018</v>
      </c>
      <c r="C530" s="2" t="s">
        <v>2100</v>
      </c>
      <c r="D530" s="2" t="s">
        <v>82</v>
      </c>
      <c r="E530" s="2" t="s">
        <v>12</v>
      </c>
      <c r="F530" s="4" t="s">
        <v>17</v>
      </c>
      <c r="G530" s="2">
        <f t="shared" si="39"/>
        <v>10</v>
      </c>
      <c r="H530" s="2" t="s">
        <v>1555</v>
      </c>
      <c r="I530" s="2" t="s">
        <v>1556</v>
      </c>
      <c r="J530" s="21">
        <f>IF(ISERROR(MATCH(H530,core_japan!M:M,0)),"",INDEX(core_japan!S:S,MATCH(H530,core_japan!M:M,0),1))</f>
        <v>0</v>
      </c>
      <c r="K530" s="2" t="str">
        <f>IF(LEN(J530)&gt;1,INDEX('JP PINT 1.0'!G:G,MATCH(J530,'JP PINT 1.0'!C:C,0),1),"")</f>
        <v/>
      </c>
      <c r="U530" t="s">
        <v>83</v>
      </c>
      <c r="X530" s="2" t="str">
        <f t="shared" si="40"/>
        <v>CI_ Referenced_ Document. Issue. Date Time</v>
      </c>
      <c r="Y530" s="3" t="str">
        <f t="shared" si="37"/>
        <v>ram:IssueDateTime</v>
      </c>
      <c r="Z530" s="3" t="str">
        <f>Z$527&amp;"/"&amp;Y530</f>
        <v>rsm:CIIHSupplyChainTradeTransaction/ram:IncludedCIILSupplyChainTradeLineItem/ram:SubordinateCIILBSubordinateTradeLineItem/ram:SpecifiedCIILBSupplyChainTradeSettlement/ram:InvoiceReferencedCIReferencedDocument/ram:IssueDateTime</v>
      </c>
      <c r="AA530" s="4" t="s">
        <v>4</v>
      </c>
      <c r="AB530" s="2" t="s">
        <v>84</v>
      </c>
      <c r="AC530" s="2" t="s">
        <v>27</v>
      </c>
      <c r="AD530" s="2" t="s">
        <v>56</v>
      </c>
      <c r="AE530" s="2" t="s">
        <v>230</v>
      </c>
      <c r="AF530" s="2" t="s">
        <v>230</v>
      </c>
      <c r="AG530" s="2" t="s">
        <v>27</v>
      </c>
    </row>
    <row r="531" spans="1:33" ht="14.25" customHeight="1">
      <c r="A531" s="2">
        <v>522</v>
      </c>
      <c r="B531" s="2" t="s">
        <v>1018</v>
      </c>
      <c r="C531" s="2" t="s">
        <v>2100</v>
      </c>
      <c r="D531" s="2" t="s">
        <v>451</v>
      </c>
      <c r="E531" s="2" t="s">
        <v>12</v>
      </c>
      <c r="F531" s="4" t="s">
        <v>22</v>
      </c>
      <c r="G531" s="2">
        <f t="shared" si="39"/>
        <v>10</v>
      </c>
      <c r="H531" s="2" t="s">
        <v>1557</v>
      </c>
      <c r="I531" s="2" t="s">
        <v>1558</v>
      </c>
      <c r="J531" s="21">
        <f>IF(ISERROR(MATCH(H531,core_japan!M:M,0)),"",INDEX(core_japan!S:S,MATCH(H531,core_japan!M:M,0),1))</f>
        <v>0</v>
      </c>
      <c r="K531" s="2" t="str">
        <f>IF(LEN(J531)&gt;1,INDEX('JP PINT 1.0'!G:G,MATCH(J531,'JP PINT 1.0'!C:C,0),1),"")</f>
        <v/>
      </c>
      <c r="U531" t="s">
        <v>428</v>
      </c>
      <c r="X531" s="2" t="str">
        <f t="shared" si="40"/>
        <v>CI_ Referenced_ Document. Line. Identifier</v>
      </c>
      <c r="Y531" s="3" t="str">
        <f t="shared" si="37"/>
        <v>ram:LineID</v>
      </c>
      <c r="Z531" s="3" t="str">
        <f t="shared" ref="Z531:Z532" si="41">Z$527&amp;"/"&amp;Y531</f>
        <v>rsm:CIIHSupplyChainTradeTransaction/ram:IncludedCIILSupplyChainTradeLineItem/ram:SubordinateCIILBSubordinateTradeLineItem/ram:SpecifiedCIILBSupplyChainTradeSettlement/ram:InvoiceReferencedCIReferencedDocument/ram:LineID</v>
      </c>
      <c r="AA531" s="4" t="s">
        <v>4</v>
      </c>
      <c r="AB531" s="2" t="s">
        <v>27</v>
      </c>
      <c r="AC531" s="2" t="s">
        <v>27</v>
      </c>
      <c r="AD531" s="2" t="s">
        <v>56</v>
      </c>
      <c r="AE531" s="2" t="s">
        <v>230</v>
      </c>
      <c r="AF531" s="2" t="s">
        <v>230</v>
      </c>
      <c r="AG531" s="2" t="s">
        <v>27</v>
      </c>
    </row>
    <row r="532" spans="1:33" ht="14.25" customHeight="1">
      <c r="A532" s="2">
        <v>523</v>
      </c>
      <c r="B532" s="2" t="s">
        <v>1018</v>
      </c>
      <c r="C532" s="2" t="s">
        <v>2100</v>
      </c>
      <c r="D532" s="2" t="s">
        <v>85</v>
      </c>
      <c r="E532" s="2" t="s">
        <v>12</v>
      </c>
      <c r="F532" s="4" t="s">
        <v>17</v>
      </c>
      <c r="G532" s="2">
        <f t="shared" si="39"/>
        <v>10</v>
      </c>
      <c r="H532" s="2" t="s">
        <v>1559</v>
      </c>
      <c r="I532" s="2" t="s">
        <v>1560</v>
      </c>
      <c r="J532" s="21">
        <f>IF(ISERROR(MATCH(H532,core_japan!M:M,0)),"",INDEX(core_japan!S:S,MATCH(H532,core_japan!M:M,0),1))</f>
        <v>0</v>
      </c>
      <c r="K532" s="2" t="str">
        <f>IF(LEN(J532)&gt;1,INDEX('JP PINT 1.0'!G:G,MATCH(J532,'JP PINT 1.0'!C:C,0),1),"")</f>
        <v/>
      </c>
      <c r="U532" t="s">
        <v>86</v>
      </c>
      <c r="X532" s="2" t="str">
        <f t="shared" si="40"/>
        <v>CI_ Referenced_ Document. Revision_ Identification. Identifier</v>
      </c>
      <c r="Y532" s="3" t="str">
        <f t="shared" si="37"/>
        <v>ram:RevisionID</v>
      </c>
      <c r="Z532" s="3" t="str">
        <f t="shared" si="41"/>
        <v>rsm:CIIHSupplyChainTradeTransaction/ram:IncludedCIILSupplyChainTradeLineItem/ram:SubordinateCIILBSubordinateTradeLineItem/ram:SpecifiedCIILBSupplyChainTradeSettlement/ram:InvoiceReferencedCIReferencedDocument/ram:RevisionID</v>
      </c>
      <c r="AA532" s="4" t="s">
        <v>4</v>
      </c>
      <c r="AD532" s="2" t="s">
        <v>56</v>
      </c>
      <c r="AE532" s="2" t="s">
        <v>230</v>
      </c>
      <c r="AF532" s="2" t="s">
        <v>230</v>
      </c>
    </row>
    <row r="533" spans="1:33" ht="14.25" customHeight="1">
      <c r="A533" s="2">
        <v>524</v>
      </c>
      <c r="B533" s="2" t="s">
        <v>1018</v>
      </c>
      <c r="C533" s="2" t="s">
        <v>2100</v>
      </c>
      <c r="D533" s="2" t="s">
        <v>87</v>
      </c>
      <c r="E533" s="2" t="s">
        <v>12</v>
      </c>
      <c r="F533" s="4" t="s">
        <v>17</v>
      </c>
      <c r="G533" s="2">
        <f t="shared" si="39"/>
        <v>10</v>
      </c>
      <c r="H533" s="2" t="s">
        <v>1561</v>
      </c>
      <c r="I533" s="2" t="s">
        <v>1562</v>
      </c>
      <c r="J533" s="21">
        <f>IF(ISERROR(MATCH(H533,core_japan!M:M,0)),"",INDEX(core_japan!S:S,MATCH(H533,core_japan!M:M,0),1))</f>
        <v>0</v>
      </c>
      <c r="K533" s="2" t="str">
        <f>IF(LEN(J533)&gt;1,INDEX('JP PINT 1.0'!G:G,MATCH(J533,'JP PINT 1.0'!C:C,0),1),"")</f>
        <v/>
      </c>
      <c r="U533" t="s">
        <v>88</v>
      </c>
      <c r="X533" s="2" t="str">
        <f t="shared" si="40"/>
        <v>CI_ Referenced_ Document. Information. Text</v>
      </c>
      <c r="Y533" s="3" t="str">
        <f t="shared" si="37"/>
        <v>ram:Information</v>
      </c>
      <c r="Z533" s="3" t="str">
        <f>Z$527&amp;"/"&amp;Y533</f>
        <v>rsm:CIIHSupplyChainTradeTransaction/ram:IncludedCIILSupplyChainTradeLineItem/ram:SubordinateCIILBSubordinateTradeLineItem/ram:SpecifiedCIILBSupplyChainTradeSettlement/ram:InvoiceReferencedCIReferencedDocument/ram:Information</v>
      </c>
      <c r="AA533" s="4" t="s">
        <v>4</v>
      </c>
      <c r="AB533" s="2" t="s">
        <v>41</v>
      </c>
      <c r="AC533" s="2" t="s">
        <v>42</v>
      </c>
      <c r="AD533" s="2" t="s">
        <v>56</v>
      </c>
      <c r="AE533" s="2" t="s">
        <v>230</v>
      </c>
      <c r="AF533" s="2" t="s">
        <v>230</v>
      </c>
      <c r="AG533" s="2" t="s">
        <v>27</v>
      </c>
    </row>
    <row r="534" spans="1:33" ht="14.25" customHeight="1">
      <c r="A534" s="2">
        <v>525</v>
      </c>
      <c r="B534" s="2" t="s">
        <v>1018</v>
      </c>
      <c r="C534" s="2" t="s">
        <v>2100</v>
      </c>
      <c r="D534" s="2" t="s">
        <v>1563</v>
      </c>
      <c r="E534" s="2" t="s">
        <v>12</v>
      </c>
      <c r="F534" s="4" t="s">
        <v>22</v>
      </c>
      <c r="G534" s="2">
        <f t="shared" si="39"/>
        <v>10</v>
      </c>
      <c r="H534" s="2" t="s">
        <v>1564</v>
      </c>
      <c r="I534" s="2" t="s">
        <v>1565</v>
      </c>
      <c r="J534" s="21">
        <f>IF(ISERROR(MATCH(H534,core_japan!M:M,0)),"",INDEX(core_japan!S:S,MATCH(H534,core_japan!M:M,0),1))</f>
        <v>0</v>
      </c>
      <c r="K534" s="2" t="str">
        <f>IF(LEN(J534)&gt;1,INDEX('JP PINT 1.0'!G:G,MATCH(J534,'JP PINT 1.0'!C:C,0),1),"")</f>
        <v/>
      </c>
      <c r="U534" t="s">
        <v>452</v>
      </c>
      <c r="X534" s="2" t="str">
        <f t="shared" si="40"/>
        <v>CI_ Referenced_ Document. Subordinate Line. Identifier</v>
      </c>
      <c r="Y534" s="3" t="str">
        <f t="shared" si="37"/>
        <v>ram:SubordinateLineID</v>
      </c>
      <c r="Z534" s="3" t="str">
        <f>Z$527&amp;"/"&amp;Y534</f>
        <v>rsm:CIIHSupplyChainTradeTransaction/ram:IncludedCIILSupplyChainTradeLineItem/ram:SubordinateCIILBSubordinateTradeLineItem/ram:SpecifiedCIILBSupplyChainTradeSettlement/ram:InvoiceReferencedCIReferencedDocument/ram:SubordinateLineID</v>
      </c>
      <c r="AA534" s="4" t="s">
        <v>4</v>
      </c>
      <c r="AB534" s="2" t="s">
        <v>27</v>
      </c>
      <c r="AC534" s="2" t="s">
        <v>27</v>
      </c>
      <c r="AD534" s="2" t="s">
        <v>56</v>
      </c>
      <c r="AE534" s="2" t="s">
        <v>230</v>
      </c>
      <c r="AF534" s="2" t="s">
        <v>230</v>
      </c>
      <c r="AG534" s="2" t="s">
        <v>27</v>
      </c>
    </row>
    <row r="535" spans="1:33" ht="14.25" customHeight="1">
      <c r="A535" s="2">
        <v>526</v>
      </c>
      <c r="B535" s="2" t="s">
        <v>1018</v>
      </c>
      <c r="C535" s="2" t="s">
        <v>2100</v>
      </c>
      <c r="D535" s="2" t="s">
        <v>96</v>
      </c>
      <c r="E535" s="2" t="s">
        <v>12</v>
      </c>
      <c r="F535" s="4" t="s">
        <v>17</v>
      </c>
      <c r="G535" s="2">
        <f t="shared" si="39"/>
        <v>10</v>
      </c>
      <c r="H535" s="2" t="s">
        <v>1064</v>
      </c>
      <c r="I535" s="2" t="s">
        <v>1566</v>
      </c>
      <c r="J535" s="21">
        <f>IF(ISERROR(MATCH(H535,core_japan!M:M,0)),"",INDEX(core_japan!S:S,MATCH(H535,core_japan!M:M,0),1))</f>
        <v>0</v>
      </c>
      <c r="K535" s="2" t="str">
        <f>IF(LEN(J535)&gt;1,INDEX('JP PINT 1.0'!G:G,MATCH(J535,'JP PINT 1.0'!C:C,0),1),"")</f>
        <v/>
      </c>
      <c r="U535" t="s">
        <v>97</v>
      </c>
      <c r="X535" s="2" t="str">
        <f t="shared" si="40"/>
        <v>CI_ Referenced_ Document. Subtype. Code</v>
      </c>
      <c r="Y535" s="3" t="str">
        <f t="shared" si="37"/>
        <v>ram:SubtypeCode</v>
      </c>
      <c r="Z535" s="3" t="str">
        <f>Z$527&amp;"/"&amp;Y535</f>
        <v>rsm:CIIHSupplyChainTradeTransaction/ram:IncludedCIILSupplyChainTradeLineItem/ram:SubordinateCIILBSubordinateTradeLineItem/ram:SpecifiedCIILBSupplyChainTradeSettlement/ram:InvoiceReferencedCIReferencedDocument/ram:SubtypeCode</v>
      </c>
      <c r="AA535" s="4" t="s">
        <v>4</v>
      </c>
      <c r="AB535" s="2" t="s">
        <v>91</v>
      </c>
      <c r="AC535" s="2" t="s">
        <v>59</v>
      </c>
      <c r="AD535" s="2" t="s">
        <v>56</v>
      </c>
      <c r="AE535" s="2" t="s">
        <v>230</v>
      </c>
      <c r="AF535" s="2" t="s">
        <v>230</v>
      </c>
      <c r="AG535" s="2" t="s">
        <v>27</v>
      </c>
    </row>
    <row r="536" spans="1:33" ht="14.25" customHeight="1">
      <c r="A536" s="2">
        <v>527</v>
      </c>
      <c r="B536" s="2" t="s">
        <v>1018</v>
      </c>
      <c r="C536" s="2" t="s">
        <v>2100</v>
      </c>
      <c r="D536" s="2" t="s">
        <v>453</v>
      </c>
      <c r="E536" s="2" t="s">
        <v>20</v>
      </c>
      <c r="F536" s="4" t="s">
        <v>71</v>
      </c>
      <c r="G536" s="2">
        <f t="shared" si="39"/>
        <v>8</v>
      </c>
      <c r="H536" s="2" t="s">
        <v>1115</v>
      </c>
      <c r="I536" s="2" t="s">
        <v>1116</v>
      </c>
      <c r="J536" s="21" t="str">
        <f>IF(ISERROR(MATCH(H536,core_japan!M:M,0)),"",INDEX(core_japan!S:S,MATCH(H536,core_japan!M:M,0),1))</f>
        <v/>
      </c>
      <c r="K536" s="2" t="str">
        <f>IF(LEN(J536)&gt;1,INDEX('JP PINT 1.0'!G:G,MATCH(J536,'JP PINT 1.0'!C:C,0),1),"")</f>
        <v/>
      </c>
      <c r="S536" t="s">
        <v>1567</v>
      </c>
      <c r="X536" s="2" t="str">
        <f t="shared" si="40"/>
        <v>CIILB_ Supply Chain_ Trade Settlement. Specified. CI_ Trade_ Allowance Charge</v>
      </c>
      <c r="Y536" s="3" t="str">
        <f t="shared" si="37"/>
        <v>ram:SpecifiedCITradeAllowanceCharge</v>
      </c>
      <c r="Z536" s="3" t="str">
        <f>Z$515&amp;"/"&amp;Y536</f>
        <v>rsm:CIIHSupplyChainTradeTransaction/ram:IncludedCIILSupplyChainTradeLineItem/ram:SubordinateCIILBSubordinateTradeLineItem/ram:SpecifiedCIILBSupplyChainTradeSettlement/ram:SpecifiedCITradeAllowanceCharge</v>
      </c>
      <c r="AA536" s="4" t="s">
        <v>4</v>
      </c>
      <c r="AB536" s="2" t="s">
        <v>27</v>
      </c>
      <c r="AC536" s="2" t="s">
        <v>27</v>
      </c>
      <c r="AD536" s="2" t="s">
        <v>27</v>
      </c>
      <c r="AE536" s="2" t="s">
        <v>230</v>
      </c>
      <c r="AF536" s="2" t="s">
        <v>230</v>
      </c>
      <c r="AG536" s="2" t="s">
        <v>705</v>
      </c>
    </row>
    <row r="537" spans="1:33" ht="14.25" customHeight="1">
      <c r="A537" s="2">
        <v>528</v>
      </c>
      <c r="B537" s="2" t="s">
        <v>1018</v>
      </c>
      <c r="C537" s="2" t="s">
        <v>2100</v>
      </c>
      <c r="D537" s="2" t="s">
        <v>260</v>
      </c>
      <c r="E537" s="2" t="s">
        <v>23</v>
      </c>
      <c r="F537" s="4" t="s">
        <v>3</v>
      </c>
      <c r="G537" s="2">
        <f t="shared" si="39"/>
        <v>9</v>
      </c>
      <c r="H537" s="2" t="s">
        <v>1117</v>
      </c>
      <c r="I537" s="2" t="s">
        <v>1118</v>
      </c>
      <c r="J537" s="21" t="str">
        <f>IF(ISERROR(MATCH(H537,core_japan!M:M,0)),"",INDEX(core_japan!S:S,MATCH(H537,core_japan!M:M,0),1))</f>
        <v/>
      </c>
      <c r="K537" s="2" t="str">
        <f>IF(LEN(J537)&gt;1,INDEX('JP PINT 1.0'!G:G,MATCH(J537,'JP PINT 1.0'!C:C,0),1),"")</f>
        <v/>
      </c>
      <c r="T537" t="s">
        <v>261</v>
      </c>
      <c r="X537" s="2" t="str">
        <f t="shared" si="40"/>
        <v>CI_ Trade_ Allowance Charge. Details</v>
      </c>
      <c r="Y537" s="3" t="str">
        <f t="shared" si="37"/>
        <v>ram:CITradeAllowanceChargeType</v>
      </c>
      <c r="AA537" s="4" t="s">
        <v>4</v>
      </c>
      <c r="AB537" s="2" t="s">
        <v>27</v>
      </c>
      <c r="AC537" s="2" t="s">
        <v>27</v>
      </c>
      <c r="AD537" s="2" t="s">
        <v>27</v>
      </c>
      <c r="AE537" s="2" t="s">
        <v>230</v>
      </c>
      <c r="AF537" s="2" t="s">
        <v>230</v>
      </c>
      <c r="AG537" s="2" t="s">
        <v>27</v>
      </c>
    </row>
    <row r="538" spans="1:33" ht="14.25" customHeight="1">
      <c r="A538" s="2">
        <v>529</v>
      </c>
      <c r="B538" s="2" t="s">
        <v>1018</v>
      </c>
      <c r="C538" s="2" t="s">
        <v>2100</v>
      </c>
      <c r="D538" s="2" t="s">
        <v>378</v>
      </c>
      <c r="E538" s="2" t="s">
        <v>12</v>
      </c>
      <c r="F538" s="4" t="s">
        <v>22</v>
      </c>
      <c r="G538" s="2">
        <f t="shared" si="39"/>
        <v>10</v>
      </c>
      <c r="H538" s="2" t="s">
        <v>1568</v>
      </c>
      <c r="I538" s="2" t="s">
        <v>1119</v>
      </c>
      <c r="J538" s="21" t="str">
        <f>IF(ISERROR(MATCH(H538,core_japan!M:M,0)),"",INDEX(core_japan!S:S,MATCH(H538,core_japan!M:M,0),1))</f>
        <v/>
      </c>
      <c r="K538" s="2" t="str">
        <f>IF(LEN(J538)&gt;1,INDEX('JP PINT 1.0'!G:G,MATCH(J538,'JP PINT 1.0'!C:C,0),1),"")</f>
        <v/>
      </c>
      <c r="U538" t="s">
        <v>379</v>
      </c>
      <c r="X538" s="2" t="str">
        <f t="shared" si="40"/>
        <v>CI_ Trade_ Allowance Charge. Charge. Indicator</v>
      </c>
      <c r="Y538" s="3" t="str">
        <f t="shared" si="37"/>
        <v>ram:ChargeIndicator</v>
      </c>
      <c r="Z538" s="3" t="str">
        <f>Z536&amp;"/"&amp;Y538</f>
        <v>rsm:CIIHSupplyChainTradeTransaction/ram:IncludedCIILSupplyChainTradeLineItem/ram:SubordinateCIILBSubordinateTradeLineItem/ram:SpecifiedCIILBSupplyChainTradeSettlement/ram:SpecifiedCITradeAllowanceCharge/ram:ChargeIndicator</v>
      </c>
      <c r="AA538" s="4" t="s">
        <v>4</v>
      </c>
      <c r="AB538" s="2" t="s">
        <v>34</v>
      </c>
      <c r="AC538" s="2" t="s">
        <v>35</v>
      </c>
      <c r="AD538" s="2" t="s">
        <v>56</v>
      </c>
      <c r="AE538" s="2" t="s">
        <v>56</v>
      </c>
      <c r="AF538" s="2" t="s">
        <v>230</v>
      </c>
      <c r="AG538" s="2" t="s">
        <v>27</v>
      </c>
    </row>
    <row r="539" spans="1:33" ht="14.25" customHeight="1">
      <c r="A539" s="2">
        <v>530</v>
      </c>
      <c r="B539" s="2" t="s">
        <v>1018</v>
      </c>
      <c r="C539" s="2" t="s">
        <v>2100</v>
      </c>
      <c r="D539" s="2" t="s">
        <v>454</v>
      </c>
      <c r="E539" s="2" t="s">
        <v>12</v>
      </c>
      <c r="F539" s="4" t="s">
        <v>17</v>
      </c>
      <c r="G539" s="2">
        <f t="shared" si="39"/>
        <v>10</v>
      </c>
      <c r="H539" s="2" t="s">
        <v>1569</v>
      </c>
      <c r="I539" s="2" t="s">
        <v>456</v>
      </c>
      <c r="J539" s="21" t="str">
        <f>IF(ISERROR(MATCH(H539,core_japan!M:M,0)),"",INDEX(core_japan!S:S,MATCH(H539,core_japan!M:M,0),1))</f>
        <v/>
      </c>
      <c r="K539" s="2" t="str">
        <f>IF(LEN(J539)&gt;1,INDEX('JP PINT 1.0'!G:G,MATCH(J539,'JP PINT 1.0'!C:C,0),1),"")</f>
        <v/>
      </c>
      <c r="U539" t="s">
        <v>455</v>
      </c>
      <c r="X539" s="2" t="str">
        <f t="shared" si="40"/>
        <v>CI_ Trade_ Allowance Charge. Actual. Amount</v>
      </c>
      <c r="Y539" s="3" t="str">
        <f t="shared" si="37"/>
        <v>ram:ActualAmount</v>
      </c>
      <c r="Z539" s="3" t="str">
        <f>Z$536&amp;"/"&amp;Y539</f>
        <v>rsm:CIIHSupplyChainTradeTransaction/ram:IncludedCIILSupplyChainTradeLineItem/ram:SubordinateCIILBSubordinateTradeLineItem/ram:SpecifiedCIILBSupplyChainTradeSettlement/ram:SpecifiedCITradeAllowanceCharge/ram:ActualAmount</v>
      </c>
      <c r="AA539" s="4" t="s">
        <v>4</v>
      </c>
      <c r="AB539" s="2" t="s">
        <v>304</v>
      </c>
      <c r="AC539" s="2" t="s">
        <v>42</v>
      </c>
      <c r="AD539" s="2" t="s">
        <v>56</v>
      </c>
      <c r="AE539" s="2" t="s">
        <v>56</v>
      </c>
      <c r="AF539" s="2" t="s">
        <v>230</v>
      </c>
      <c r="AG539" s="2" t="s">
        <v>542</v>
      </c>
    </row>
    <row r="540" spans="1:33" ht="14.25" customHeight="1">
      <c r="A540" s="2">
        <v>531</v>
      </c>
      <c r="B540" s="2" t="s">
        <v>1018</v>
      </c>
      <c r="C540" s="2" t="s">
        <v>2100</v>
      </c>
      <c r="D540" s="2" t="s">
        <v>457</v>
      </c>
      <c r="E540" s="2" t="s">
        <v>12</v>
      </c>
      <c r="F540" s="4" t="s">
        <v>17</v>
      </c>
      <c r="G540" s="2">
        <f t="shared" si="39"/>
        <v>10</v>
      </c>
      <c r="H540" s="2" t="s">
        <v>1120</v>
      </c>
      <c r="I540" s="2" t="s">
        <v>459</v>
      </c>
      <c r="J540" s="21" t="str">
        <f>IF(ISERROR(MATCH(H540,core_japan!M:M,0)),"",INDEX(core_japan!S:S,MATCH(H540,core_japan!M:M,0),1))</f>
        <v/>
      </c>
      <c r="K540" s="2" t="str">
        <f>IF(LEN(J540)&gt;1,INDEX('JP PINT 1.0'!G:G,MATCH(J540,'JP PINT 1.0'!C:C,0),1),"")</f>
        <v/>
      </c>
      <c r="U540" t="s">
        <v>458</v>
      </c>
      <c r="X540" s="2" t="str">
        <f t="shared" si="40"/>
        <v>CI_ Trade_ Allowance Charge. Reason. Code</v>
      </c>
      <c r="Y540" s="3" t="str">
        <f t="shared" si="37"/>
        <v>ram:ReasonCode</v>
      </c>
      <c r="Z540" s="3" t="str">
        <f>Z$536&amp;"/"&amp;Y540</f>
        <v>rsm:CIIHSupplyChainTradeTransaction/ram:IncludedCIILSupplyChainTradeLineItem/ram:SubordinateCIILBSubordinateTradeLineItem/ram:SpecifiedCIILBSupplyChainTradeSettlement/ram:SpecifiedCITradeAllowanceCharge/ram:ReasonCode</v>
      </c>
      <c r="AA540" s="4" t="s">
        <v>4</v>
      </c>
      <c r="AB540" s="2" t="s">
        <v>1121</v>
      </c>
      <c r="AC540" s="2" t="s">
        <v>59</v>
      </c>
      <c r="AD540" s="2" t="s">
        <v>56</v>
      </c>
      <c r="AE540" s="2" t="s">
        <v>56</v>
      </c>
      <c r="AF540" s="2" t="s">
        <v>230</v>
      </c>
      <c r="AG540" s="2" t="s">
        <v>542</v>
      </c>
    </row>
    <row r="541" spans="1:33" ht="14.25" customHeight="1">
      <c r="A541" s="2">
        <v>532</v>
      </c>
      <c r="B541" s="2" t="s">
        <v>1018</v>
      </c>
      <c r="C541" s="2" t="s">
        <v>2100</v>
      </c>
      <c r="D541" s="2" t="s">
        <v>460</v>
      </c>
      <c r="E541" s="2" t="s">
        <v>12</v>
      </c>
      <c r="F541" s="4" t="s">
        <v>17</v>
      </c>
      <c r="G541" s="2">
        <f t="shared" si="39"/>
        <v>10</v>
      </c>
      <c r="H541" s="2" t="s">
        <v>1122</v>
      </c>
      <c r="I541" s="2" t="s">
        <v>1123</v>
      </c>
      <c r="J541" s="21" t="str">
        <f>IF(ISERROR(MATCH(H541,core_japan!M:M,0)),"",INDEX(core_japan!S:S,MATCH(H541,core_japan!M:M,0),1))</f>
        <v/>
      </c>
      <c r="K541" s="2" t="str">
        <f>IF(LEN(J541)&gt;1,INDEX('JP PINT 1.0'!G:G,MATCH(J541,'JP PINT 1.0'!C:C,0),1),"")</f>
        <v/>
      </c>
      <c r="U541" t="s">
        <v>461</v>
      </c>
      <c r="X541" s="2" t="str">
        <f t="shared" si="40"/>
        <v>CI_ Trade_ Allowance Charge. Reason. Text</v>
      </c>
      <c r="Y541" s="3" t="str">
        <f t="shared" si="37"/>
        <v>ram:Reason</v>
      </c>
      <c r="Z541" s="3" t="str">
        <f>Z$536&amp;"/"&amp;Y541</f>
        <v>rsm:CIIHSupplyChainTradeTransaction/ram:IncludedCIILSupplyChainTradeLineItem/ram:SubordinateCIILBSubordinateTradeLineItem/ram:SpecifiedCIILBSupplyChainTradeSettlement/ram:SpecifiedCITradeAllowanceCharge/ram:Reason</v>
      </c>
      <c r="AA541" s="4" t="s">
        <v>4</v>
      </c>
      <c r="AB541" s="2" t="s">
        <v>41</v>
      </c>
      <c r="AC541" s="2" t="s">
        <v>42</v>
      </c>
      <c r="AD541" s="2" t="s">
        <v>56</v>
      </c>
      <c r="AE541" s="2" t="s">
        <v>56</v>
      </c>
      <c r="AF541" s="2" t="s">
        <v>230</v>
      </c>
      <c r="AG541" s="2" t="s">
        <v>542</v>
      </c>
    </row>
    <row r="542" spans="1:33" ht="14.25" customHeight="1">
      <c r="A542" s="2">
        <v>533</v>
      </c>
      <c r="B542" s="2" t="s">
        <v>1018</v>
      </c>
      <c r="C542" s="2" t="s">
        <v>2100</v>
      </c>
      <c r="D542" s="2" t="s">
        <v>462</v>
      </c>
      <c r="E542" s="2" t="s">
        <v>20</v>
      </c>
      <c r="F542" s="4" t="s">
        <v>71</v>
      </c>
      <c r="G542" s="2">
        <f t="shared" si="39"/>
        <v>8</v>
      </c>
      <c r="H542" s="2" t="s">
        <v>1571</v>
      </c>
      <c r="I542" s="2" t="s">
        <v>1572</v>
      </c>
      <c r="J542" s="21">
        <f>IF(ISERROR(MATCH(H542,core_japan!M:M,0)),"",INDEX(core_japan!S:S,MATCH(H542,core_japan!M:M,0),1))</f>
        <v>0</v>
      </c>
      <c r="K542" s="2" t="str">
        <f>IF(LEN(J542)&gt;1,INDEX('JP PINT 1.0'!G:G,MATCH(J542,'JP PINT 1.0'!C:C,0),1),"")</f>
        <v/>
      </c>
      <c r="S542" t="s">
        <v>1570</v>
      </c>
      <c r="X542" s="2" t="str">
        <f t="shared" si="40"/>
        <v>CIILB_ Supply Chain_ Trade Settlement. Specified. CI_ Financial_ Adjustment</v>
      </c>
      <c r="Y542" s="3" t="str">
        <f t="shared" si="37"/>
        <v>ram:SpecifiedCIFinancialAdjustment</v>
      </c>
      <c r="Z542" s="3" t="str">
        <f>Z$515&amp;"/"&amp;Y542</f>
        <v>rsm:CIIHSupplyChainTradeTransaction/ram:IncludedCIILSupplyChainTradeLineItem/ram:SubordinateCIILBSubordinateTradeLineItem/ram:SpecifiedCIILBSupplyChainTradeSettlement/ram:SpecifiedCIFinancialAdjustment</v>
      </c>
      <c r="AA542" s="4" t="s">
        <v>4</v>
      </c>
      <c r="AB542" s="2" t="s">
        <v>27</v>
      </c>
      <c r="AC542" s="2" t="s">
        <v>27</v>
      </c>
      <c r="AD542" s="2" t="s">
        <v>27</v>
      </c>
      <c r="AE542" s="2" t="s">
        <v>230</v>
      </c>
      <c r="AF542" s="2" t="s">
        <v>230</v>
      </c>
      <c r="AG542" s="2" t="s">
        <v>27</v>
      </c>
    </row>
    <row r="543" spans="1:33" ht="14.25" customHeight="1">
      <c r="A543" s="2">
        <v>534</v>
      </c>
      <c r="B543" s="2" t="s">
        <v>1018</v>
      </c>
      <c r="C543" s="2" t="s">
        <v>2100</v>
      </c>
      <c r="D543" s="2" t="s">
        <v>877</v>
      </c>
      <c r="E543" s="2" t="s">
        <v>23</v>
      </c>
      <c r="F543" s="4" t="s">
        <v>3</v>
      </c>
      <c r="G543" s="2">
        <f t="shared" si="39"/>
        <v>9</v>
      </c>
      <c r="H543" s="2" t="s">
        <v>1573</v>
      </c>
      <c r="I543" s="2" t="s">
        <v>1574</v>
      </c>
      <c r="J543" s="21" t="str">
        <f>IF(ISERROR(MATCH(H543,core_japan!M:M,0)),"",INDEX(core_japan!S:S,MATCH(H543,core_japan!M:M,0),1))</f>
        <v/>
      </c>
      <c r="K543" s="2" t="str">
        <f>IF(LEN(J543)&gt;1,INDEX('JP PINT 1.0'!G:G,MATCH(J543,'JP PINT 1.0'!C:C,0),1),"")</f>
        <v/>
      </c>
      <c r="T543" t="s">
        <v>1343</v>
      </c>
      <c r="X543" s="2" t="str">
        <f t="shared" si="40"/>
        <v>CI_ Financial_ Adjustment. Details</v>
      </c>
      <c r="Y543" s="3" t="str">
        <f t="shared" si="37"/>
        <v>ram:CIFinancialAdjustmentType</v>
      </c>
      <c r="AA543" s="4" t="s">
        <v>4</v>
      </c>
      <c r="AB543" s="2" t="s">
        <v>27</v>
      </c>
      <c r="AC543" s="2" t="s">
        <v>27</v>
      </c>
      <c r="AD543" s="2" t="s">
        <v>27</v>
      </c>
      <c r="AE543" s="2" t="s">
        <v>230</v>
      </c>
      <c r="AF543" s="2" t="s">
        <v>230</v>
      </c>
      <c r="AG543" s="2" t="s">
        <v>27</v>
      </c>
    </row>
    <row r="544" spans="1:33" ht="14.25" customHeight="1">
      <c r="A544" s="2">
        <v>535</v>
      </c>
      <c r="B544" s="2" t="s">
        <v>1018</v>
      </c>
      <c r="C544" s="2" t="s">
        <v>2100</v>
      </c>
      <c r="D544" s="2" t="s">
        <v>412</v>
      </c>
      <c r="E544" s="2" t="s">
        <v>12</v>
      </c>
      <c r="F544" s="4" t="s">
        <v>17</v>
      </c>
      <c r="G544" s="2">
        <f t="shared" si="39"/>
        <v>10</v>
      </c>
      <c r="H544" s="2" t="s">
        <v>1575</v>
      </c>
      <c r="I544" s="2" t="s">
        <v>1576</v>
      </c>
      <c r="J544" s="21">
        <f>IF(ISERROR(MATCH(H544,core_japan!M:M,0)),"",INDEX(core_japan!S:S,MATCH(H544,core_japan!M:M,0),1))</f>
        <v>0</v>
      </c>
      <c r="K544" s="2" t="str">
        <f>IF(LEN(J544)&gt;1,INDEX('JP PINT 1.0'!G:G,MATCH(J544,'JP PINT 1.0'!C:C,0),1),"")</f>
        <v/>
      </c>
      <c r="U544" t="s">
        <v>318</v>
      </c>
      <c r="X544" s="2" t="str">
        <f t="shared" si="40"/>
        <v>CI_ Financial_ Adjustment. Reason. Code</v>
      </c>
      <c r="Y544" s="3" t="str">
        <f t="shared" si="37"/>
        <v>ram:ReasonCode</v>
      </c>
      <c r="Z544" s="3" t="str">
        <f>Z542&amp;"/"&amp;Y544</f>
        <v>rsm:CIIHSupplyChainTradeTransaction/ram:IncludedCIILSupplyChainTradeLineItem/ram:SubordinateCIILBSubordinateTradeLineItem/ram:SpecifiedCIILBSupplyChainTradeSettlement/ram:SpecifiedCIFinancialAdjustment/ram:ReasonCode</v>
      </c>
      <c r="AA544" s="4" t="s">
        <v>4</v>
      </c>
      <c r="AB544" s="2" t="s">
        <v>882</v>
      </c>
      <c r="AC544" s="2" t="s">
        <v>59</v>
      </c>
      <c r="AD544" s="2" t="s">
        <v>56</v>
      </c>
      <c r="AE544" s="2" t="s">
        <v>230</v>
      </c>
      <c r="AF544" s="2" t="s">
        <v>230</v>
      </c>
      <c r="AG544" s="2" t="s">
        <v>27</v>
      </c>
    </row>
    <row r="545" spans="1:33" ht="14.25" customHeight="1">
      <c r="A545" s="2">
        <v>536</v>
      </c>
      <c r="B545" s="2" t="s">
        <v>1018</v>
      </c>
      <c r="C545" s="2" t="s">
        <v>2100</v>
      </c>
      <c r="D545" s="2" t="s">
        <v>319</v>
      </c>
      <c r="E545" s="2" t="s">
        <v>12</v>
      </c>
      <c r="F545" s="4" t="s">
        <v>17</v>
      </c>
      <c r="G545" s="2">
        <f t="shared" si="39"/>
        <v>10</v>
      </c>
      <c r="H545" s="2" t="s">
        <v>1577</v>
      </c>
      <c r="I545" s="2" t="s">
        <v>1578</v>
      </c>
      <c r="J545" s="21">
        <f>IF(ISERROR(MATCH(H545,core_japan!M:M,0)),"",INDEX(core_japan!S:S,MATCH(H545,core_japan!M:M,0),1))</f>
        <v>0</v>
      </c>
      <c r="K545" s="2" t="str">
        <f>IF(LEN(J545)&gt;1,INDEX('JP PINT 1.0'!G:G,MATCH(J545,'JP PINT 1.0'!C:C,0),1),"")</f>
        <v/>
      </c>
      <c r="U545" t="s">
        <v>1344</v>
      </c>
      <c r="X545" s="2" t="str">
        <f t="shared" si="40"/>
        <v>CI_ Financial_ Adjustment. Reason. Text</v>
      </c>
      <c r="Y545" s="3" t="str">
        <f t="shared" si="37"/>
        <v>ram:Reason</v>
      </c>
      <c r="Z545" s="3" t="str">
        <f>Z$542&amp;"/"&amp;Y545</f>
        <v>rsm:CIIHSupplyChainTradeTransaction/ram:IncludedCIILSupplyChainTradeLineItem/ram:SubordinateCIILBSubordinateTradeLineItem/ram:SpecifiedCIILBSupplyChainTradeSettlement/ram:SpecifiedCIFinancialAdjustment/ram:Reason</v>
      </c>
      <c r="AA545" s="4" t="s">
        <v>4</v>
      </c>
      <c r="AB545" s="2" t="s">
        <v>41</v>
      </c>
      <c r="AC545" s="2" t="s">
        <v>42</v>
      </c>
      <c r="AD545" s="2" t="s">
        <v>56</v>
      </c>
      <c r="AE545" s="2" t="s">
        <v>230</v>
      </c>
      <c r="AF545" s="2" t="s">
        <v>230</v>
      </c>
      <c r="AG545" s="2" t="s">
        <v>27</v>
      </c>
    </row>
    <row r="546" spans="1:33" ht="14.25" customHeight="1">
      <c r="A546" s="2">
        <v>537</v>
      </c>
      <c r="B546" s="2" t="s">
        <v>1018</v>
      </c>
      <c r="C546" s="2" t="s">
        <v>2100</v>
      </c>
      <c r="D546" s="2" t="s">
        <v>320</v>
      </c>
      <c r="E546" s="2" t="s">
        <v>12</v>
      </c>
      <c r="F546" s="4" t="s">
        <v>22</v>
      </c>
      <c r="G546" s="2">
        <f t="shared" si="39"/>
        <v>10</v>
      </c>
      <c r="H546" s="2" t="s">
        <v>1579</v>
      </c>
      <c r="I546" s="2" t="s">
        <v>1580</v>
      </c>
      <c r="J546" s="21">
        <f>IF(ISERROR(MATCH(H546,core_japan!M:M,0)),"",INDEX(core_japan!S:S,MATCH(H546,core_japan!M:M,0),1))</f>
        <v>0</v>
      </c>
      <c r="K546" s="2" t="str">
        <f>IF(LEN(J546)&gt;1,INDEX('JP PINT 1.0'!G:G,MATCH(J546,'JP PINT 1.0'!C:C,0),1),"")</f>
        <v/>
      </c>
      <c r="U546" t="s">
        <v>463</v>
      </c>
      <c r="X546" s="2" t="str">
        <f t="shared" si="40"/>
        <v>CI_ Financial_ Adjustment. Actual. Amount</v>
      </c>
      <c r="Y546" s="3" t="str">
        <f t="shared" si="37"/>
        <v>ram:ActualAmount</v>
      </c>
      <c r="Z546" s="3" t="str">
        <f>Z$542&amp;"/"&amp;Y546</f>
        <v>rsm:CIIHSupplyChainTradeTransaction/ram:IncludedCIILSupplyChainTradeLineItem/ram:SubordinateCIILBSubordinateTradeLineItem/ram:SpecifiedCIILBSupplyChainTradeSettlement/ram:SpecifiedCIFinancialAdjustment/ram:ActualAmount</v>
      </c>
      <c r="AA546" s="4" t="s">
        <v>4</v>
      </c>
      <c r="AB546" s="2" t="s">
        <v>304</v>
      </c>
      <c r="AC546" s="2" t="s">
        <v>42</v>
      </c>
      <c r="AD546" s="2" t="s">
        <v>56</v>
      </c>
      <c r="AE546" s="2" t="s">
        <v>230</v>
      </c>
      <c r="AF546" s="2" t="s">
        <v>230</v>
      </c>
      <c r="AG546" s="2" t="s">
        <v>27</v>
      </c>
    </row>
    <row r="547" spans="1:33" ht="14.25" customHeight="1">
      <c r="A547" s="2">
        <v>538</v>
      </c>
      <c r="B547" s="2" t="s">
        <v>1018</v>
      </c>
      <c r="C547" s="2" t="s">
        <v>2100</v>
      </c>
      <c r="D547" s="2" t="s">
        <v>464</v>
      </c>
      <c r="E547" s="2" t="s">
        <v>20</v>
      </c>
      <c r="F547" s="4" t="s">
        <v>22</v>
      </c>
      <c r="G547" s="2">
        <f t="shared" si="39"/>
        <v>8</v>
      </c>
      <c r="H547" s="2" t="s">
        <v>1124</v>
      </c>
      <c r="I547" s="2" t="s">
        <v>1125</v>
      </c>
      <c r="J547" s="21" t="str">
        <f>IF(ISERROR(MATCH(H547,core_japan!M:M,0)),"",INDEX(core_japan!S:S,MATCH(H547,core_japan!M:M,0),1))</f>
        <v>IBG-26</v>
      </c>
      <c r="K547" s="2" t="str">
        <f>IF(LEN(J547)&gt;1,INDEX('JP PINT 1.0'!G:G,MATCH(J547,'JP PINT 1.0'!C:C,0),1),"")</f>
        <v>請求書明細行の期間</v>
      </c>
      <c r="S547" t="s">
        <v>1581</v>
      </c>
      <c r="X547" s="2" t="str">
        <f t="shared" si="40"/>
        <v>CIILB_ Supply Chain_ Trade Settlement. Billing. CI_ Specified_ Period</v>
      </c>
      <c r="Y547" s="3" t="str">
        <f t="shared" si="37"/>
        <v>ram:BillingCISpecifiedPeriod</v>
      </c>
      <c r="Z547" s="3" t="str">
        <f>Z$515&amp;"/"&amp;Y547</f>
        <v>rsm:CIIHSupplyChainTradeTransaction/ram:IncludedCIILSupplyChainTradeLineItem/ram:SubordinateCIILBSubordinateTradeLineItem/ram:SpecifiedCIILBSupplyChainTradeSettlement/ram:BillingCISpecifiedPeriod</v>
      </c>
      <c r="AA547" s="4" t="s">
        <v>4</v>
      </c>
      <c r="AB547" s="2" t="s">
        <v>27</v>
      </c>
      <c r="AC547" s="2" t="s">
        <v>27</v>
      </c>
      <c r="AD547" s="2" t="s">
        <v>27</v>
      </c>
      <c r="AE547" s="2" t="s">
        <v>230</v>
      </c>
      <c r="AF547" s="2" t="s">
        <v>230</v>
      </c>
      <c r="AG547" s="2" t="s">
        <v>542</v>
      </c>
    </row>
    <row r="548" spans="1:33" ht="14.25" customHeight="1">
      <c r="A548" s="2">
        <v>539</v>
      </c>
      <c r="B548" s="2" t="s">
        <v>1018</v>
      </c>
      <c r="C548" s="2" t="s">
        <v>2100</v>
      </c>
      <c r="D548" s="2" t="s">
        <v>287</v>
      </c>
      <c r="E548" s="2" t="s">
        <v>23</v>
      </c>
      <c r="F548" s="4" t="s">
        <v>3</v>
      </c>
      <c r="G548" s="2">
        <f t="shared" si="39"/>
        <v>9</v>
      </c>
      <c r="H548" s="2" t="s">
        <v>1126</v>
      </c>
      <c r="I548" s="2" t="s">
        <v>1127</v>
      </c>
      <c r="J548" s="21" t="str">
        <f>IF(ISERROR(MATCH(H548,core_japan!M:M,0)),"",INDEX(core_japan!S:S,MATCH(H548,core_japan!M:M,0),1))</f>
        <v/>
      </c>
      <c r="K548" s="2" t="str">
        <f>IF(LEN(J548)&gt;1,INDEX('JP PINT 1.0'!G:G,MATCH(J548,'JP PINT 1.0'!C:C,0),1),"")</f>
        <v/>
      </c>
      <c r="T548" t="s">
        <v>288</v>
      </c>
      <c r="X548" s="2" t="str">
        <f t="shared" si="40"/>
        <v>CI_ Specified_ Period. Details</v>
      </c>
      <c r="Y548" s="3" t="str">
        <f t="shared" si="37"/>
        <v>ram:CISpecifiedPeriodType</v>
      </c>
      <c r="AA548" s="4" t="s">
        <v>4</v>
      </c>
      <c r="AB548" s="2" t="s">
        <v>27</v>
      </c>
      <c r="AC548" s="2" t="s">
        <v>27</v>
      </c>
      <c r="AD548" s="2" t="s">
        <v>27</v>
      </c>
      <c r="AE548" s="2" t="s">
        <v>230</v>
      </c>
      <c r="AF548" s="2" t="s">
        <v>230</v>
      </c>
      <c r="AG548" s="2" t="s">
        <v>27</v>
      </c>
    </row>
    <row r="549" spans="1:33" ht="14.25" customHeight="1">
      <c r="A549" s="2">
        <v>540</v>
      </c>
      <c r="B549" s="2" t="s">
        <v>1018</v>
      </c>
      <c r="C549" s="2" t="s">
        <v>2100</v>
      </c>
      <c r="D549" s="2" t="s">
        <v>289</v>
      </c>
      <c r="E549" s="2" t="s">
        <v>12</v>
      </c>
      <c r="F549" s="4" t="s">
        <v>22</v>
      </c>
      <c r="G549" s="2">
        <f t="shared" si="39"/>
        <v>10</v>
      </c>
      <c r="H549" s="2" t="s">
        <v>1128</v>
      </c>
      <c r="I549" s="2" t="s">
        <v>1129</v>
      </c>
      <c r="J549" s="21" t="str">
        <f>IF(ISERROR(MATCH(H549,core_japan!M:M,0)),"",INDEX(core_japan!S:S,MATCH(H549,core_japan!M:M,0),1))</f>
        <v>IBT-134</v>
      </c>
      <c r="K549" s="2" t="str">
        <f>IF(LEN(J549)&gt;1,INDEX('JP PINT 1.0'!G:G,MATCH(J549,'JP PINT 1.0'!C:C,0),1),"")</f>
        <v>請求書明細行の期間開始日</v>
      </c>
      <c r="U549" t="s">
        <v>290</v>
      </c>
      <c r="X549" s="2" t="str">
        <f t="shared" si="40"/>
        <v>CI_ Specified_ Period. Start. Date Time</v>
      </c>
      <c r="Y549" s="3" t="str">
        <f t="shared" si="37"/>
        <v>ram:StartDateTime</v>
      </c>
      <c r="Z549" s="3" t="str">
        <f>Z547&amp;"/"&amp;Y549</f>
        <v>rsm:CIIHSupplyChainTradeTransaction/ram:IncludedCIILSupplyChainTradeLineItem/ram:SubordinateCIILBSubordinateTradeLineItem/ram:SpecifiedCIILBSupplyChainTradeSettlement/ram:BillingCISpecifiedPeriod/ram:StartDateTime</v>
      </c>
      <c r="AA549" s="4" t="s">
        <v>4</v>
      </c>
      <c r="AB549" s="2" t="s">
        <v>84</v>
      </c>
      <c r="AC549" s="2" t="s">
        <v>65</v>
      </c>
      <c r="AD549" s="2" t="s">
        <v>130</v>
      </c>
      <c r="AE549" s="2" t="s">
        <v>130</v>
      </c>
      <c r="AF549" s="2" t="s">
        <v>130</v>
      </c>
      <c r="AG549" s="2" t="s">
        <v>542</v>
      </c>
    </row>
    <row r="550" spans="1:33" ht="14.25" customHeight="1">
      <c r="A550" s="2">
        <v>541</v>
      </c>
      <c r="B550" s="2" t="s">
        <v>1018</v>
      </c>
      <c r="C550" s="2" t="s">
        <v>2100</v>
      </c>
      <c r="D550" s="2" t="s">
        <v>291</v>
      </c>
      <c r="E550" s="2" t="s">
        <v>12</v>
      </c>
      <c r="F550" s="4" t="s">
        <v>22</v>
      </c>
      <c r="G550" s="2">
        <f t="shared" si="39"/>
        <v>10</v>
      </c>
      <c r="H550" s="2" t="s">
        <v>1130</v>
      </c>
      <c r="I550" s="2" t="s">
        <v>1131</v>
      </c>
      <c r="J550" s="21" t="str">
        <f>IF(ISERROR(MATCH(H550,core_japan!M:M,0)),"",INDEX(core_japan!S:S,MATCH(H550,core_japan!M:M,0),1))</f>
        <v>IBT-135</v>
      </c>
      <c r="K550" s="2" t="str">
        <f>IF(LEN(J550)&gt;1,INDEX('JP PINT 1.0'!G:G,MATCH(J550,'JP PINT 1.0'!C:C,0),1),"")</f>
        <v>請求書明細行の期間終了日</v>
      </c>
      <c r="U550" t="s">
        <v>292</v>
      </c>
      <c r="X550" s="2" t="str">
        <f t="shared" si="40"/>
        <v>CI_ Specified_ Period. End. Date Time</v>
      </c>
      <c r="Y550" s="3" t="str">
        <f t="shared" si="37"/>
        <v>ram:EndDateTime</v>
      </c>
      <c r="Z550" s="3" t="str">
        <f>Z547&amp;"/"&amp;Y550</f>
        <v>rsm:CIIHSupplyChainTradeTransaction/ram:IncludedCIILSupplyChainTradeLineItem/ram:SubordinateCIILBSubordinateTradeLineItem/ram:SpecifiedCIILBSupplyChainTradeSettlement/ram:BillingCISpecifiedPeriod/ram:EndDateTime</v>
      </c>
      <c r="AA550" s="4" t="s">
        <v>4</v>
      </c>
      <c r="AB550" s="2" t="s">
        <v>84</v>
      </c>
      <c r="AC550" s="2" t="s">
        <v>65</v>
      </c>
      <c r="AD550" s="2" t="s">
        <v>60</v>
      </c>
      <c r="AE550" s="2" t="s">
        <v>60</v>
      </c>
      <c r="AF550" s="2" t="s">
        <v>60</v>
      </c>
      <c r="AG550" s="2" t="s">
        <v>542</v>
      </c>
    </row>
    <row r="551" spans="1:33" ht="14.25" customHeight="1">
      <c r="A551" s="2">
        <v>542</v>
      </c>
      <c r="B551" s="2" t="s">
        <v>1018</v>
      </c>
      <c r="C551" s="2" t="s">
        <v>2100</v>
      </c>
      <c r="D551" s="2" t="s">
        <v>465</v>
      </c>
      <c r="E551" s="2" t="s">
        <v>20</v>
      </c>
      <c r="F551" s="4" t="s">
        <v>22</v>
      </c>
      <c r="G551" s="2">
        <f t="shared" si="39"/>
        <v>6</v>
      </c>
      <c r="H551" s="2" t="s">
        <v>1132</v>
      </c>
      <c r="I551" s="2" t="s">
        <v>1133</v>
      </c>
      <c r="J551" s="21" t="str">
        <f>IF(ISERROR(MATCH(H551,core_japan!M:M,0)),"",INDEX(core_japan!S:S,MATCH(H551,core_japan!M:M,0),1))</f>
        <v>IBG-31</v>
      </c>
      <c r="K551" s="2" t="str">
        <f>IF(LEN(J551)&gt;1,INDEX('JP PINT 1.0'!G:G,MATCH(J551,'JP PINT 1.0'!C:C,0),1),"")</f>
        <v>品目情報</v>
      </c>
      <c r="Q551" t="s">
        <v>1582</v>
      </c>
      <c r="X551" s="2" t="str">
        <f t="shared" si="40"/>
        <v>CIILB_ Subordinate_ Trade Line Item. Applicable. CI_ Trade_ Product</v>
      </c>
      <c r="Y551" s="3" t="str">
        <f t="shared" si="37"/>
        <v>ram:ApplicableCITradeProduct</v>
      </c>
      <c r="Z551" s="3" t="str">
        <f>Z$479&amp;"/"&amp;Y551</f>
        <v>rsm:CIIHSupplyChainTradeTransaction/ram:IncludedCIILSupplyChainTradeLineItem/ram:SubordinateCIILBSubordinateTradeLineItem/ram:ApplicableCITradeProduct</v>
      </c>
      <c r="AA551" s="4" t="s">
        <v>4</v>
      </c>
      <c r="AB551" s="2" t="s">
        <v>27</v>
      </c>
      <c r="AC551" s="2" t="s">
        <v>27</v>
      </c>
      <c r="AD551" s="2" t="s">
        <v>27</v>
      </c>
      <c r="AE551" s="2" t="s">
        <v>230</v>
      </c>
      <c r="AF551" s="2" t="s">
        <v>230</v>
      </c>
      <c r="AG551" s="2" t="s">
        <v>811</v>
      </c>
    </row>
    <row r="552" spans="1:33" ht="14.25" customHeight="1">
      <c r="A552" s="2">
        <v>543</v>
      </c>
      <c r="B552" s="2" t="s">
        <v>1018</v>
      </c>
      <c r="C552" s="2" t="s">
        <v>2100</v>
      </c>
      <c r="D552" s="2" t="s">
        <v>466</v>
      </c>
      <c r="E552" s="2" t="s">
        <v>23</v>
      </c>
      <c r="F552" s="4" t="s">
        <v>74</v>
      </c>
      <c r="G552" s="2">
        <f t="shared" si="39"/>
        <v>7</v>
      </c>
      <c r="H552" s="2" t="s">
        <v>1134</v>
      </c>
      <c r="I552" s="2" t="s">
        <v>1135</v>
      </c>
      <c r="J552" s="21" t="str">
        <f>IF(ISERROR(MATCH(H552,core_japan!M:M,0)),"",INDEX(core_japan!S:S,MATCH(H552,core_japan!M:M,0),1))</f>
        <v/>
      </c>
      <c r="K552" s="2" t="str">
        <f>IF(LEN(J552)&gt;1,INDEX('JP PINT 1.0'!G:G,MATCH(J552,'JP PINT 1.0'!C:C,0),1),"")</f>
        <v/>
      </c>
      <c r="R552" t="s">
        <v>467</v>
      </c>
      <c r="X552" s="2" t="str">
        <f t="shared" si="40"/>
        <v>CI_ Trade_ Product. Details</v>
      </c>
      <c r="Y552" s="3" t="str">
        <f t="shared" si="37"/>
        <v>ram:CITradeProductType</v>
      </c>
      <c r="AA552" s="4" t="s">
        <v>4</v>
      </c>
      <c r="AB552" s="2" t="s">
        <v>27</v>
      </c>
      <c r="AC552" s="2" t="s">
        <v>27</v>
      </c>
      <c r="AD552" s="2" t="s">
        <v>27</v>
      </c>
      <c r="AE552" s="2" t="s">
        <v>230</v>
      </c>
      <c r="AF552" s="2" t="s">
        <v>230</v>
      </c>
      <c r="AG552" s="2" t="s">
        <v>27</v>
      </c>
    </row>
    <row r="553" spans="1:33" ht="14.25" customHeight="1">
      <c r="A553" s="2">
        <v>544</v>
      </c>
      <c r="B553" s="2" t="s">
        <v>1018</v>
      </c>
      <c r="C553" s="2" t="s">
        <v>2100</v>
      </c>
      <c r="D553" s="2" t="s">
        <v>468</v>
      </c>
      <c r="E553" s="2" t="s">
        <v>12</v>
      </c>
      <c r="F553" s="4" t="s">
        <v>17</v>
      </c>
      <c r="G553" s="2">
        <f t="shared" si="39"/>
        <v>8</v>
      </c>
      <c r="H553" s="2" t="s">
        <v>1136</v>
      </c>
      <c r="I553" s="2" t="s">
        <v>1137</v>
      </c>
      <c r="J553" s="21">
        <f>IF(ISERROR(MATCH(H553,core_japan!M:M,0)),"",INDEX(core_japan!S:S,MATCH(H553,core_japan!M:M,0),1))</f>
        <v>0</v>
      </c>
      <c r="K553" s="2" t="str">
        <f>IF(LEN(J553)&gt;1,INDEX('JP PINT 1.0'!G:G,MATCH(J553,'JP PINT 1.0'!C:C,0),1),"")</f>
        <v/>
      </c>
      <c r="S553" t="s">
        <v>469</v>
      </c>
      <c r="X553" s="2" t="str">
        <f t="shared" si="40"/>
        <v>CI_ Trade_ Product. Identification. Identifier</v>
      </c>
      <c r="Y553" s="3" t="str">
        <f t="shared" si="37"/>
        <v>ram:ID</v>
      </c>
      <c r="Z553" s="3" t="str">
        <f>Z$551&amp;"/"&amp;Y553</f>
        <v>rsm:CIIHSupplyChainTradeTransaction/ram:IncludedCIILSupplyChainTradeLineItem/ram:SubordinateCIILBSubordinateTradeLineItem/ram:ApplicableCITradeProduct/ram:ID</v>
      </c>
      <c r="AA553" s="4" t="s">
        <v>4</v>
      </c>
      <c r="AB553" s="2" t="s">
        <v>27</v>
      </c>
      <c r="AC553" s="2" t="s">
        <v>27</v>
      </c>
      <c r="AD553" s="2" t="s">
        <v>56</v>
      </c>
      <c r="AE553" s="2" t="s">
        <v>56</v>
      </c>
      <c r="AF553" s="2" t="s">
        <v>230</v>
      </c>
      <c r="AG553" s="2" t="s">
        <v>230</v>
      </c>
    </row>
    <row r="554" spans="1:33" ht="14.25" customHeight="1">
      <c r="A554" s="2">
        <v>545</v>
      </c>
      <c r="B554" s="2" t="s">
        <v>1018</v>
      </c>
      <c r="C554" s="2" t="s">
        <v>2100</v>
      </c>
      <c r="D554" s="2" t="s">
        <v>470</v>
      </c>
      <c r="E554" s="2" t="s">
        <v>12</v>
      </c>
      <c r="F554" s="4" t="s">
        <v>17</v>
      </c>
      <c r="G554" s="2">
        <f t="shared" si="39"/>
        <v>8</v>
      </c>
      <c r="H554" s="2" t="s">
        <v>1138</v>
      </c>
      <c r="I554" s="2" t="s">
        <v>1139</v>
      </c>
      <c r="J554" s="21" t="str">
        <f>IF(ISERROR(MATCH(H554,core_japan!M:M,0)),"",INDEX(core_japan!S:S,MATCH(H554,core_japan!M:M,0),1))</f>
        <v>IBT-153</v>
      </c>
      <c r="K554" s="2" t="str">
        <f>IF(LEN(J554)&gt;1,INDEX('JP PINT 1.0'!G:G,MATCH(J554,'JP PINT 1.0'!C:C,0),1),"")</f>
        <v>品名</v>
      </c>
      <c r="S554" t="s">
        <v>1583</v>
      </c>
      <c r="X554" s="2" t="str">
        <f t="shared" si="40"/>
        <v>CI_ Trade_ Product. Name. Text</v>
      </c>
      <c r="Y554" s="3" t="str">
        <f t="shared" si="37"/>
        <v>ram:Name</v>
      </c>
      <c r="Z554" s="3" t="str">
        <f>Z$551&amp;"/"&amp;Y554</f>
        <v>rsm:CIIHSupplyChainTradeTransaction/ram:IncludedCIILSupplyChainTradeLineItem/ram:SubordinateCIILBSubordinateTradeLineItem/ram:ApplicableCITradeProduct/ram:Name</v>
      </c>
      <c r="AA554" s="4" t="s">
        <v>4</v>
      </c>
      <c r="AB554" s="2" t="s">
        <v>41</v>
      </c>
      <c r="AC554" s="2" t="s">
        <v>42</v>
      </c>
      <c r="AD554" s="2" t="s">
        <v>60</v>
      </c>
      <c r="AE554" s="2" t="s">
        <v>60</v>
      </c>
      <c r="AF554" s="2" t="s">
        <v>60</v>
      </c>
      <c r="AG554" s="2" t="s">
        <v>25</v>
      </c>
    </row>
    <row r="555" spans="1:33" ht="14.25" customHeight="1">
      <c r="A555" s="2">
        <v>546</v>
      </c>
      <c r="B555" s="2" t="s">
        <v>1018</v>
      </c>
      <c r="C555" s="2" t="s">
        <v>2100</v>
      </c>
      <c r="D555" s="2" t="s">
        <v>471</v>
      </c>
      <c r="E555" s="2" t="s">
        <v>12</v>
      </c>
      <c r="F555" s="4" t="s">
        <v>22</v>
      </c>
      <c r="G555" s="2">
        <f t="shared" si="39"/>
        <v>8</v>
      </c>
      <c r="H555" s="2" t="s">
        <v>1140</v>
      </c>
      <c r="I555" s="2" t="s">
        <v>1141</v>
      </c>
      <c r="J555" s="21" t="str">
        <f>IF(ISERROR(MATCH(H555,core_japan!M:M,0)),"",INDEX(core_japan!S:S,MATCH(H555,core_japan!M:M,0),1))</f>
        <v>IBT-154</v>
      </c>
      <c r="K555" s="2" t="str">
        <f>IF(LEN(J555)&gt;1,INDEX('JP PINT 1.0'!G:G,MATCH(J555,'JP PINT 1.0'!C:C,0),1),"")</f>
        <v>品目摘要</v>
      </c>
      <c r="S555" t="s">
        <v>1584</v>
      </c>
      <c r="X555" s="2" t="str">
        <f t="shared" si="40"/>
        <v>CI_ Trade_ Product. Description. Text</v>
      </c>
      <c r="Y555" s="3" t="str">
        <f t="shared" si="37"/>
        <v>ram:Description</v>
      </c>
      <c r="Z555" s="3" t="str">
        <f>Z$551&amp;"/"&amp;Y555</f>
        <v>rsm:CIIHSupplyChainTradeTransaction/ram:IncludedCIILSupplyChainTradeLineItem/ram:SubordinateCIILBSubordinateTradeLineItem/ram:ApplicableCITradeProduct/ram:Description</v>
      </c>
      <c r="AA555" s="4" t="s">
        <v>4</v>
      </c>
      <c r="AB555" s="2" t="s">
        <v>41</v>
      </c>
      <c r="AC555" s="2" t="s">
        <v>42</v>
      </c>
      <c r="AD555" s="2" t="s">
        <v>130</v>
      </c>
      <c r="AE555" s="2" t="s">
        <v>130</v>
      </c>
      <c r="AF555" s="2" t="s">
        <v>130</v>
      </c>
      <c r="AG555" s="2" t="s">
        <v>542</v>
      </c>
    </row>
    <row r="556" spans="1:33" ht="14.25" customHeight="1">
      <c r="A556" s="2">
        <v>547</v>
      </c>
      <c r="B556" s="2" t="s">
        <v>1018</v>
      </c>
      <c r="C556" s="2" t="s">
        <v>2100</v>
      </c>
      <c r="D556" s="2" t="s">
        <v>1142</v>
      </c>
      <c r="E556" s="2" t="s">
        <v>12</v>
      </c>
      <c r="F556" s="4" t="s">
        <v>17</v>
      </c>
      <c r="G556" s="2">
        <f t="shared" si="39"/>
        <v>8</v>
      </c>
      <c r="H556" s="2" t="s">
        <v>1143</v>
      </c>
      <c r="I556" s="2" t="s">
        <v>1144</v>
      </c>
      <c r="J556" s="21">
        <f>IF(ISERROR(MATCH(H556,core_japan!M:M,0)),"",INDEX(core_japan!S:S,MATCH(H556,core_japan!M:M,0),1))</f>
        <v>0</v>
      </c>
      <c r="K556" s="2" t="str">
        <f>IF(LEN(J556)&gt;1,INDEX('JP PINT 1.0'!G:G,MATCH(J556,'JP PINT 1.0'!C:C,0),1),"")</f>
        <v/>
      </c>
      <c r="S556" t="s">
        <v>472</v>
      </c>
      <c r="X556" s="2" t="str">
        <f t="shared" si="40"/>
        <v>CI_ Trade_ Product. Type. Code</v>
      </c>
      <c r="Y556" s="3" t="str">
        <f t="shared" si="37"/>
        <v>ram:TypeCode</v>
      </c>
      <c r="Z556" s="3" t="str">
        <f>Z$551&amp;"/"&amp;Y556</f>
        <v>rsm:CIIHSupplyChainTradeTransaction/ram:IncludedCIILSupplyChainTradeLineItem/ram:SubordinateCIILBSubordinateTradeLineItem/ram:ApplicableCITradeProduct/ram:TypeCode</v>
      </c>
      <c r="AA556" s="4" t="s">
        <v>4</v>
      </c>
      <c r="AB556" s="2" t="s">
        <v>27</v>
      </c>
      <c r="AC556" s="2" t="s">
        <v>27</v>
      </c>
      <c r="AD556" s="2" t="s">
        <v>60</v>
      </c>
      <c r="AE556" s="2" t="s">
        <v>60</v>
      </c>
      <c r="AF556" s="2" t="s">
        <v>230</v>
      </c>
      <c r="AG556" s="2" t="s">
        <v>27</v>
      </c>
    </row>
    <row r="557" spans="1:33" customFormat="1" ht="15">
      <c r="A557" s="1">
        <v>548</v>
      </c>
      <c r="E557" t="s">
        <v>1585</v>
      </c>
      <c r="J557" s="21"/>
      <c r="Z557" s="25"/>
    </row>
    <row r="558" spans="1:33" customFormat="1" ht="15">
      <c r="A558" s="1"/>
      <c r="J558" s="21"/>
      <c r="Z558" s="25"/>
    </row>
    <row r="559" spans="1:33" customFormat="1" ht="15">
      <c r="A559" s="1" t="s">
        <v>1586</v>
      </c>
      <c r="J559" s="21"/>
      <c r="Z559" s="25"/>
    </row>
    <row r="560" spans="1:33" customFormat="1" ht="15">
      <c r="A560" s="1" t="s">
        <v>1587</v>
      </c>
      <c r="D560" t="s">
        <v>53</v>
      </c>
      <c r="E560" t="s">
        <v>1588</v>
      </c>
      <c r="J560" s="21"/>
      <c r="Z560" s="25"/>
    </row>
    <row r="561" spans="1:26" customFormat="1" ht="15">
      <c r="A561" s="1"/>
      <c r="D561" t="s">
        <v>1589</v>
      </c>
      <c r="E561" t="s">
        <v>1590</v>
      </c>
      <c r="J561" s="21"/>
      <c r="Z561" s="25"/>
    </row>
    <row r="562" spans="1:26" customFormat="1" ht="15">
      <c r="A562" s="1"/>
      <c r="D562" t="s">
        <v>60</v>
      </c>
      <c r="E562" t="s">
        <v>1591</v>
      </c>
      <c r="J562" s="21"/>
      <c r="Z562" s="25"/>
    </row>
    <row r="563" spans="1:26" customFormat="1" ht="15">
      <c r="A563" s="1"/>
      <c r="D563" t="s">
        <v>15</v>
      </c>
      <c r="E563" t="s">
        <v>1592</v>
      </c>
      <c r="J563" s="21"/>
      <c r="Z563" s="25"/>
    </row>
    <row r="564" spans="1:26" customFormat="1" ht="15">
      <c r="A564" s="1"/>
      <c r="D564" t="s">
        <v>56</v>
      </c>
      <c r="E564" t="s">
        <v>1593</v>
      </c>
      <c r="J564" s="21"/>
      <c r="Z564" s="25"/>
    </row>
    <row r="565" spans="1:26" customFormat="1" ht="15">
      <c r="A565" s="1"/>
      <c r="E565" t="s">
        <v>1594</v>
      </c>
      <c r="J565" s="21"/>
      <c r="Z565" s="25"/>
    </row>
    <row r="566" spans="1:26" customFormat="1" ht="15">
      <c r="A566" s="1" t="s">
        <v>1595</v>
      </c>
      <c r="D566" t="s">
        <v>130</v>
      </c>
      <c r="E566" t="s">
        <v>1596</v>
      </c>
      <c r="J566" s="21"/>
      <c r="Z566" s="25"/>
    </row>
    <row r="567" spans="1:26" customFormat="1" ht="15">
      <c r="A567" s="1"/>
      <c r="D567" t="s">
        <v>278</v>
      </c>
      <c r="E567" t="s">
        <v>1590</v>
      </c>
      <c r="J567" s="21"/>
      <c r="Z567" s="25"/>
    </row>
    <row r="568" spans="1:26" customFormat="1" ht="15">
      <c r="A568" s="1" t="s">
        <v>1597</v>
      </c>
      <c r="D568" t="s">
        <v>1598</v>
      </c>
      <c r="E568" t="s">
        <v>1599</v>
      </c>
      <c r="J568" s="21"/>
      <c r="Z568" s="25"/>
    </row>
    <row r="569" spans="1:26" customFormat="1" ht="15">
      <c r="A569" s="1"/>
      <c r="D569" t="s">
        <v>1600</v>
      </c>
      <c r="E569" t="s">
        <v>1601</v>
      </c>
      <c r="J569" s="21"/>
      <c r="Z569" s="25"/>
    </row>
    <row r="570" spans="1:26" customFormat="1" ht="15">
      <c r="A570" s="1" t="s">
        <v>1602</v>
      </c>
      <c r="D570" t="s">
        <v>25</v>
      </c>
      <c r="E570" t="s">
        <v>1603</v>
      </c>
      <c r="J570" s="21"/>
      <c r="Z570" s="25"/>
    </row>
    <row r="571" spans="1:26" customFormat="1" ht="15">
      <c r="A571" s="1"/>
      <c r="D571" t="s">
        <v>542</v>
      </c>
      <c r="E571" t="s">
        <v>1604</v>
      </c>
      <c r="J571" s="21"/>
      <c r="Z571" s="25"/>
    </row>
    <row r="572" spans="1:26" customFormat="1" ht="15">
      <c r="A572" s="1"/>
      <c r="D572" t="s">
        <v>1605</v>
      </c>
      <c r="E572" t="s">
        <v>1606</v>
      </c>
      <c r="J572" s="21"/>
      <c r="Z572" s="25"/>
    </row>
    <row r="573" spans="1:26" customFormat="1" ht="15">
      <c r="A573" s="1"/>
      <c r="D573" t="s">
        <v>1607</v>
      </c>
      <c r="J573" s="21"/>
      <c r="Z573" s="25"/>
    </row>
  </sheetData>
  <autoFilter ref="A1:AH573" xr:uid="{5852F33F-E3DF-4757-A793-59B3D69CC12A}"/>
  <phoneticPr fontId="14"/>
  <conditionalFormatting sqref="A1:G1 A2:I69 F1:K69 A70:K1048576 L1:AG1048576">
    <cfRule type="expression" dxfId="17" priority="7">
      <formula>"ABIE"=$E1</formula>
    </cfRule>
    <cfRule type="expression" dxfId="16" priority="8">
      <formula>OR("MA"=$E1,"ASMA"=$E1)</formula>
    </cfRule>
    <cfRule type="expression" dxfId="15" priority="9">
      <formula>"ASBIE"=$E1</formula>
    </cfRule>
  </conditionalFormatting>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10862-185F-4D2C-AD93-F9EEFCFE4FEE}">
  <dimension ref="A1:AH632"/>
  <sheetViews>
    <sheetView zoomScale="80" zoomScaleNormal="80" workbookViewId="0">
      <pane ySplit="1" topLeftCell="A313" activePane="bottomLeft" state="frozen"/>
      <selection pane="bottomLeft" activeCell="W323" sqref="W323"/>
    </sheetView>
  </sheetViews>
  <sheetFormatPr defaultColWidth="9.140625" defaultRowHeight="20.100000000000001" customHeight="1"/>
  <cols>
    <col min="1" max="1" width="7.140625" style="1" customWidth="1"/>
    <col min="2" max="3" width="12.28515625" style="2" customWidth="1"/>
    <col min="4" max="4" width="15.7109375" style="2" customWidth="1"/>
    <col min="5" max="5" width="8.7109375" style="2" customWidth="1"/>
    <col min="6" max="6" width="4.42578125" style="2" customWidth="1"/>
    <col min="7" max="7" width="4.42578125" style="31" customWidth="1"/>
    <col min="8" max="8" width="41.85546875" style="35" customWidth="1"/>
    <col min="9" max="9" width="33" style="2" customWidth="1"/>
    <col min="10" max="10" width="9.28515625" style="2" customWidth="1"/>
    <col min="11" max="11" width="7.140625" style="2" customWidth="1"/>
    <col min="12" max="22" width="2.28515625" style="2" customWidth="1"/>
    <col min="23" max="23" width="50.42578125" style="2" customWidth="1"/>
    <col min="24" max="26" width="5.140625" style="2" customWidth="1"/>
    <col min="27" max="27" width="81.7109375" style="2" customWidth="1"/>
    <col min="28" max="28" width="6.140625" style="2" customWidth="1"/>
    <col min="29" max="29" width="22" style="2" customWidth="1"/>
    <col min="30" max="31" width="9.140625" style="2"/>
    <col min="32" max="34" width="4.28515625" style="2" customWidth="1"/>
    <col min="35" max="16384" width="9.140625" style="2"/>
  </cols>
  <sheetData>
    <row r="1" spans="1:34" ht="20.100000000000001" customHeight="1">
      <c r="A1" s="1" t="s">
        <v>1149</v>
      </c>
      <c r="B1" s="2" t="s">
        <v>1150</v>
      </c>
      <c r="D1" s="2" t="s">
        <v>1151</v>
      </c>
      <c r="E1" s="2" t="s">
        <v>1152</v>
      </c>
      <c r="F1" s="2" t="s">
        <v>1156</v>
      </c>
      <c r="H1" s="35" t="s">
        <v>1154</v>
      </c>
      <c r="I1" s="2" t="s">
        <v>1155</v>
      </c>
      <c r="L1" s="2" t="s">
        <v>1153</v>
      </c>
      <c r="AB1" s="2" t="s">
        <v>1157</v>
      </c>
      <c r="AC1" s="2" t="s">
        <v>0</v>
      </c>
      <c r="AD1" s="2" t="s">
        <v>4350</v>
      </c>
      <c r="AE1" s="2" t="s">
        <v>1158</v>
      </c>
      <c r="AF1" s="2" t="s">
        <v>1160</v>
      </c>
      <c r="AG1" s="2" t="s">
        <v>1161</v>
      </c>
    </row>
    <row r="2" spans="1:34" ht="20.100000000000001" customHeight="1">
      <c r="A2" s="1">
        <v>1</v>
      </c>
      <c r="B2" s="2" t="s">
        <v>78</v>
      </c>
      <c r="E2" s="2" t="s">
        <v>1</v>
      </c>
      <c r="F2" s="2" t="s">
        <v>3</v>
      </c>
      <c r="G2" s="31" t="s">
        <v>4444</v>
      </c>
      <c r="H2" s="37" t="s">
        <v>1609</v>
      </c>
      <c r="I2" s="2" t="s">
        <v>1610</v>
      </c>
      <c r="L2" s="2" t="s">
        <v>1608</v>
      </c>
      <c r="X2" s="2" t="str">
        <f t="shared" ref="X2" si="0">L2&amp;M2&amp;N2&amp;O2&amp;P2&amp;Q2&amp;R2&amp;S2&amp;T2&amp;U2</f>
        <v>SME_ invoice</v>
      </c>
      <c r="Y2" s="2" t="str">
        <f xml:space="preserve"> SUBSTITUTE(SUBSTITUTE(X2,"_","")," ","")</f>
        <v>SMEinvoice</v>
      </c>
      <c r="Z2" s="2" t="str">
        <f>Y2</f>
        <v>SMEinvoice</v>
      </c>
      <c r="AA2" s="2" t="s">
        <v>4454</v>
      </c>
      <c r="AB2" s="2" t="s">
        <v>4</v>
      </c>
      <c r="AC2" s="2" t="s">
        <v>27</v>
      </c>
      <c r="AD2" s="2" t="s">
        <v>8</v>
      </c>
      <c r="AE2" s="2" t="s">
        <v>8</v>
      </c>
      <c r="AF2" s="2" t="s">
        <v>230</v>
      </c>
      <c r="AG2" s="2" t="s">
        <v>27</v>
      </c>
      <c r="AH2" s="2" t="s">
        <v>8</v>
      </c>
    </row>
    <row r="3" spans="1:34" ht="20.100000000000001" customHeight="1">
      <c r="A3" s="1">
        <v>2</v>
      </c>
      <c r="B3" s="2" t="s">
        <v>78</v>
      </c>
      <c r="D3" s="2" t="s">
        <v>5</v>
      </c>
      <c r="E3" s="2" t="s">
        <v>49</v>
      </c>
      <c r="F3" s="2" t="s">
        <v>22</v>
      </c>
      <c r="G3" s="31" t="s">
        <v>4444</v>
      </c>
      <c r="H3" s="37" t="s">
        <v>473</v>
      </c>
      <c r="I3" s="2" t="s">
        <v>474</v>
      </c>
      <c r="K3" s="4"/>
      <c r="L3" s="2" t="s">
        <v>6</v>
      </c>
      <c r="X3" s="2" t="str">
        <f t="shared" ref="X3:X66" si="1">L3&amp;M3&amp;N3&amp;O3&amp;P3&amp;Q3&amp;R3&amp;S3&amp;T3&amp;U3</f>
        <v>CI_ Exchanged Document_ Context. Details</v>
      </c>
      <c r="Y3" s="2" t="str">
        <f t="shared" ref="Y3:Y66" si="2">IF(OR("ASMA"=E3,"MA"=E3),"rsm:","ram:")&amp;
IF("ABIE"=E3,
  SUBSTITUTE(
    SUBSTITUTE(
      SUBSTITUTE(X3,". Details","Type"),
      "_",""
    ),
    " ",""
  ),
  IF("ASMA"=E3,
  SUBSTITUTE(
    SUBSTITUTE(
      SUBSTITUTE(X3,". Details",""),
      "_",""
    ),
    " ",""
  ),
  SUBSTITUTE(
    SUBSTITUTE(
      SUBSTITUTE(
        SUBSTITUTE(
          SUBSTITUTE(
            SUBSTITUTE(
              MID(X3,FIND(".",X3)+2,LEN(X3)-FIND(".",X3)-1),
              "_",""
            ),
            "Identification",""
          ),
          "Text",""
        ),
        ".",""
      ),
      " ",""
    ),
    "Identifier","ID"
  )
))</f>
        <v>rsm:CIExchangedDocumentContext</v>
      </c>
      <c r="Z3" s="2" t="str">
        <f>Y3</f>
        <v>rsm:CIExchangedDocumentContext</v>
      </c>
      <c r="AA3" s="2" t="s">
        <v>4524</v>
      </c>
      <c r="AB3" s="2" t="s">
        <v>7</v>
      </c>
      <c r="AC3" s="2" t="s">
        <v>8</v>
      </c>
      <c r="AD3" s="2" t="s">
        <v>8</v>
      </c>
      <c r="AE3" s="2" t="s">
        <v>9</v>
      </c>
      <c r="AF3" s="2" t="s">
        <v>230</v>
      </c>
      <c r="AG3" s="2" t="s">
        <v>27</v>
      </c>
      <c r="AH3" s="2" t="s">
        <v>10</v>
      </c>
    </row>
    <row r="4" spans="1:34" ht="20.100000000000001" customHeight="1">
      <c r="A4" s="1">
        <v>3</v>
      </c>
      <c r="B4" s="2" t="s">
        <v>78</v>
      </c>
      <c r="D4" s="2" t="s">
        <v>11</v>
      </c>
      <c r="E4" s="2" t="s">
        <v>12</v>
      </c>
      <c r="F4" s="2" t="s">
        <v>17</v>
      </c>
      <c r="G4" s="31" t="s">
        <v>4445</v>
      </c>
      <c r="H4" s="32" t="s">
        <v>475</v>
      </c>
      <c r="I4" s="2" t="s">
        <v>14</v>
      </c>
      <c r="K4" s="4"/>
      <c r="M4" s="2" t="s">
        <v>13</v>
      </c>
      <c r="X4" s="2" t="str">
        <f t="shared" si="1"/>
        <v>CI_ Exchanged Document_ Context. Specified_ Transaction. Identifier</v>
      </c>
      <c r="Y4" s="2" t="str">
        <f t="shared" si="2"/>
        <v>ram:SpecifiedTransactionID</v>
      </c>
      <c r="Z4" s="2" t="str">
        <f>Z$3&amp;"/"&amp;Y4</f>
        <v>rsm:CIExchangedDocumentContext/ram:SpecifiedTransactionID</v>
      </c>
      <c r="AA4" s="2" t="s">
        <v>4553</v>
      </c>
      <c r="AB4" s="2" t="s">
        <v>7</v>
      </c>
      <c r="AC4" s="2" t="s">
        <v>10</v>
      </c>
      <c r="AD4" s="2" t="s">
        <v>9</v>
      </c>
      <c r="AE4" s="2" t="s">
        <v>9</v>
      </c>
      <c r="AF4" s="2" t="s">
        <v>15</v>
      </c>
      <c r="AG4" s="2" t="s">
        <v>15</v>
      </c>
      <c r="AH4" s="2" t="s">
        <v>10</v>
      </c>
    </row>
    <row r="5" spans="1:34" ht="20.100000000000001" customHeight="1">
      <c r="A5" s="1">
        <v>4</v>
      </c>
      <c r="B5" s="2" t="s">
        <v>78</v>
      </c>
      <c r="D5" s="2" t="s">
        <v>476</v>
      </c>
      <c r="E5" s="2" t="s">
        <v>12</v>
      </c>
      <c r="F5" s="2" t="s">
        <v>17</v>
      </c>
      <c r="G5" s="31" t="s">
        <v>4445</v>
      </c>
      <c r="H5" s="32" t="s">
        <v>477</v>
      </c>
      <c r="I5" s="2" t="s">
        <v>478</v>
      </c>
      <c r="K5" s="4"/>
      <c r="M5" s="2" t="s">
        <v>16</v>
      </c>
      <c r="X5" s="2" t="str">
        <f t="shared" si="1"/>
        <v>CI_ Exchanged Document_ Context. Processing_ Transaction. Date Time</v>
      </c>
      <c r="Y5" s="2" t="str">
        <f t="shared" si="2"/>
        <v>ram:ProcessingTransactionDateTime</v>
      </c>
      <c r="Z5" s="2" t="str">
        <f>Z$3&amp;"/"&amp;Y5</f>
        <v>rsm:CIExchangedDocumentContext/ram:ProcessingTransactionDateTime</v>
      </c>
      <c r="AA5" s="2" t="s">
        <v>4554</v>
      </c>
      <c r="AB5" s="2" t="s">
        <v>18</v>
      </c>
      <c r="AC5" s="2" t="s">
        <v>84</v>
      </c>
      <c r="AD5" s="2" t="s">
        <v>9</v>
      </c>
      <c r="AE5" s="2" t="s">
        <v>65</v>
      </c>
      <c r="AF5" s="2" t="s">
        <v>15</v>
      </c>
      <c r="AG5" s="2" t="s">
        <v>15</v>
      </c>
      <c r="AH5" s="2" t="s">
        <v>10</v>
      </c>
    </row>
    <row r="6" spans="1:34" ht="20.100000000000001" customHeight="1">
      <c r="A6" s="1">
        <v>5</v>
      </c>
      <c r="B6" s="2" t="s">
        <v>78</v>
      </c>
      <c r="D6" s="2" t="s">
        <v>19</v>
      </c>
      <c r="E6" s="2" t="s">
        <v>20</v>
      </c>
      <c r="F6" s="2" t="s">
        <v>22</v>
      </c>
      <c r="G6" s="31" t="s">
        <v>4445</v>
      </c>
      <c r="H6" s="32" t="s">
        <v>479</v>
      </c>
      <c r="I6" s="2" t="s">
        <v>480</v>
      </c>
      <c r="K6" s="4"/>
      <c r="M6" s="2" t="s">
        <v>21</v>
      </c>
      <c r="X6" s="2" t="str">
        <f t="shared" si="1"/>
        <v>CI_ Exchanged Document_ Context. Business Process_ Specified. CI_ Document Context_ Parameter</v>
      </c>
      <c r="Y6" s="2" t="str">
        <f t="shared" si="2"/>
        <v>ram:BusinessProcessSpecifiedCIDocumentContextParameter</v>
      </c>
      <c r="Z6" s="2" t="str">
        <f>Z$3&amp;"/"&amp;Y6</f>
        <v>rsm:CIExchangedDocumentContext/ram:BusinessProcessSpecifiedCIDocumentContextParameter</v>
      </c>
      <c r="AA6" s="2" t="s">
        <v>4555</v>
      </c>
      <c r="AB6" s="2" t="s">
        <v>7</v>
      </c>
      <c r="AC6" s="2" t="s">
        <v>8</v>
      </c>
      <c r="AD6" s="2" t="s">
        <v>9</v>
      </c>
      <c r="AE6" s="2" t="s">
        <v>8</v>
      </c>
      <c r="AF6" s="2" t="s">
        <v>50</v>
      </c>
      <c r="AG6" s="2" t="s">
        <v>27</v>
      </c>
      <c r="AH6" s="2" t="s">
        <v>25</v>
      </c>
    </row>
    <row r="7" spans="1:34" ht="20.100000000000001" customHeight="1">
      <c r="A7" s="1">
        <v>6</v>
      </c>
      <c r="B7" s="2" t="s">
        <v>78</v>
      </c>
      <c r="D7" s="2" t="s">
        <v>37</v>
      </c>
      <c r="E7" s="2" t="s">
        <v>23</v>
      </c>
      <c r="F7" s="2" t="s">
        <v>74</v>
      </c>
      <c r="G7" s="31" t="s">
        <v>4446</v>
      </c>
      <c r="H7" s="33" t="s">
        <v>481</v>
      </c>
      <c r="I7" s="2" t="s">
        <v>482</v>
      </c>
      <c r="K7" s="4"/>
      <c r="N7" s="2" t="s">
        <v>24</v>
      </c>
      <c r="X7" s="2" t="str">
        <f t="shared" si="1"/>
        <v>CI_ Document Context_ Parameter. Details</v>
      </c>
      <c r="Y7" s="2" t="str">
        <f t="shared" si="2"/>
        <v>ram:CIDocumentContextParameterType</v>
      </c>
      <c r="Z7" s="2" t="str">
        <f>Z6&amp;"/"&amp;Y7</f>
        <v>rsm:CIExchangedDocumentContext/ram:BusinessProcessSpecifiedCIDocumentContextParameter/ram:CIDocumentContextParameterType</v>
      </c>
      <c r="AA7" s="2" t="s">
        <v>4556</v>
      </c>
      <c r="AB7" s="2" t="s">
        <v>7</v>
      </c>
      <c r="AC7" s="2" t="s">
        <v>8</v>
      </c>
      <c r="AD7" s="2" t="s">
        <v>9</v>
      </c>
      <c r="AE7" s="2" t="s">
        <v>8</v>
      </c>
      <c r="AF7" s="2" t="s">
        <v>8</v>
      </c>
      <c r="AG7" s="2" t="s">
        <v>27</v>
      </c>
      <c r="AH7" s="2" t="s">
        <v>10</v>
      </c>
    </row>
    <row r="8" spans="1:34" ht="20.100000000000001" customHeight="1">
      <c r="A8" s="1">
        <v>7</v>
      </c>
      <c r="B8" s="2" t="s">
        <v>78</v>
      </c>
      <c r="D8" s="2" t="s">
        <v>38</v>
      </c>
      <c r="E8" s="2" t="s">
        <v>12</v>
      </c>
      <c r="F8" s="2" t="s">
        <v>22</v>
      </c>
      <c r="G8" s="31" t="s">
        <v>4447</v>
      </c>
      <c r="H8" s="33" t="s">
        <v>483</v>
      </c>
      <c r="I8" s="2" t="s">
        <v>484</v>
      </c>
      <c r="K8" s="4"/>
      <c r="O8" s="2" t="s">
        <v>39</v>
      </c>
      <c r="X8" s="2" t="str">
        <f t="shared" si="1"/>
        <v>CI_ Document Context_ Parameter. Identification. Identifier</v>
      </c>
      <c r="Y8" s="2" t="str">
        <f t="shared" si="2"/>
        <v>ram:ID</v>
      </c>
      <c r="Z8" s="2" t="str">
        <f>Z6&amp;"/"&amp;Y8</f>
        <v>rsm:CIExchangedDocumentContext/ram:BusinessProcessSpecifiedCIDocumentContextParameter/ram:ID</v>
      </c>
      <c r="AA8" s="2" t="s">
        <v>4557</v>
      </c>
      <c r="AB8" s="2" t="s">
        <v>7</v>
      </c>
      <c r="AC8" s="2" t="s">
        <v>8</v>
      </c>
      <c r="AD8" s="2" t="s">
        <v>9</v>
      </c>
      <c r="AE8" s="2" t="s">
        <v>9</v>
      </c>
      <c r="AF8" s="2" t="s">
        <v>15</v>
      </c>
      <c r="AG8" s="2" t="s">
        <v>15</v>
      </c>
      <c r="AH8" s="2" t="s">
        <v>25</v>
      </c>
    </row>
    <row r="9" spans="1:34" ht="20.100000000000001" customHeight="1">
      <c r="A9" s="1">
        <v>8</v>
      </c>
      <c r="B9" s="2" t="s">
        <v>78</v>
      </c>
      <c r="D9" s="2" t="s">
        <v>26</v>
      </c>
      <c r="E9" s="2" t="s">
        <v>12</v>
      </c>
      <c r="F9" s="2" t="s">
        <v>17</v>
      </c>
      <c r="G9" s="31" t="s">
        <v>4447</v>
      </c>
      <c r="H9" s="33" t="s">
        <v>485</v>
      </c>
      <c r="I9" s="2" t="s">
        <v>486</v>
      </c>
      <c r="K9" s="4"/>
      <c r="O9" s="2" t="s">
        <v>40</v>
      </c>
      <c r="X9" s="2" t="str">
        <f t="shared" si="1"/>
        <v>CI_ Document Context_ Parameter. Value. Text</v>
      </c>
      <c r="Y9" s="2" t="str">
        <f t="shared" si="2"/>
        <v>ram:Value</v>
      </c>
      <c r="Z9" s="2" t="str">
        <f>Z6&amp;"/"&amp;Y9</f>
        <v>rsm:CIExchangedDocumentContext/ram:BusinessProcessSpecifiedCIDocumentContextParameter/ram:Value</v>
      </c>
      <c r="AA9" s="2" t="s">
        <v>4558</v>
      </c>
      <c r="AB9" s="2" t="s">
        <v>7</v>
      </c>
      <c r="AC9" s="2" t="s">
        <v>41</v>
      </c>
      <c r="AD9" s="2" t="s">
        <v>9</v>
      </c>
      <c r="AE9" s="2" t="s">
        <v>42</v>
      </c>
      <c r="AF9" s="2" t="s">
        <v>15</v>
      </c>
      <c r="AG9" s="2" t="s">
        <v>15</v>
      </c>
      <c r="AH9" s="2" t="s">
        <v>27</v>
      </c>
    </row>
    <row r="10" spans="1:34" ht="20.100000000000001" customHeight="1">
      <c r="A10" s="1">
        <v>9</v>
      </c>
      <c r="B10" s="2" t="s">
        <v>78</v>
      </c>
      <c r="D10" s="2" t="s">
        <v>28</v>
      </c>
      <c r="E10" s="2" t="s">
        <v>20</v>
      </c>
      <c r="F10" s="2" t="s">
        <v>22</v>
      </c>
      <c r="G10" s="31" t="s">
        <v>4447</v>
      </c>
      <c r="H10" s="33" t="s">
        <v>487</v>
      </c>
      <c r="I10" s="2" t="s">
        <v>488</v>
      </c>
      <c r="K10" s="4"/>
      <c r="O10" s="2" t="s">
        <v>29</v>
      </c>
      <c r="X10" s="2" t="str">
        <f t="shared" si="1"/>
        <v>CI_ Document Context_ Parameter. Specified. CI_ Document_ Version</v>
      </c>
      <c r="Y10" s="2" t="str">
        <f t="shared" si="2"/>
        <v>ram:SpecifiedCIDocumentVersion</v>
      </c>
      <c r="Z10" s="2" t="str">
        <f t="shared" ref="Z10:Z63" si="3">Y10</f>
        <v>ram:SpecifiedCIDocumentVersion</v>
      </c>
      <c r="AA10" s="2" t="s">
        <v>4559</v>
      </c>
      <c r="AB10" s="2" t="s">
        <v>7</v>
      </c>
      <c r="AC10" s="2" t="s">
        <v>8</v>
      </c>
      <c r="AD10" s="2" t="s">
        <v>9</v>
      </c>
      <c r="AE10" s="2" t="s">
        <v>8</v>
      </c>
      <c r="AF10" s="2" t="s">
        <v>8</v>
      </c>
      <c r="AG10" s="2" t="s">
        <v>27</v>
      </c>
      <c r="AH10" s="2" t="s">
        <v>10</v>
      </c>
    </row>
    <row r="11" spans="1:34" ht="20.100000000000001" customHeight="1">
      <c r="A11" s="1">
        <v>10</v>
      </c>
      <c r="B11" s="2" t="s">
        <v>78</v>
      </c>
      <c r="D11" s="2" t="s">
        <v>30</v>
      </c>
      <c r="E11" s="2" t="s">
        <v>23</v>
      </c>
      <c r="F11" s="2" t="s">
        <v>491</v>
      </c>
      <c r="G11" s="31" t="s">
        <v>4448</v>
      </c>
      <c r="H11" s="34" t="s">
        <v>489</v>
      </c>
      <c r="I11" s="2" t="s">
        <v>490</v>
      </c>
      <c r="K11" s="4"/>
      <c r="P11" s="2" t="s">
        <v>31</v>
      </c>
      <c r="X11" s="2" t="str">
        <f t="shared" si="1"/>
        <v>CI_ Document_ Version. Details</v>
      </c>
      <c r="Y11" s="2" t="str">
        <f t="shared" si="2"/>
        <v>ram:CIDocumentVersionType</v>
      </c>
      <c r="Z11" s="2" t="str">
        <f t="shared" si="3"/>
        <v>ram:CIDocumentVersionType</v>
      </c>
      <c r="AA11" s="2" t="s">
        <v>4560</v>
      </c>
      <c r="AB11" s="2" t="s">
        <v>7</v>
      </c>
      <c r="AC11" s="2" t="s">
        <v>8</v>
      </c>
      <c r="AD11" s="2" t="s">
        <v>9</v>
      </c>
      <c r="AE11" s="2" t="s">
        <v>8</v>
      </c>
      <c r="AF11" s="2" t="s">
        <v>8</v>
      </c>
      <c r="AG11" s="2" t="s">
        <v>27</v>
      </c>
      <c r="AH11" s="2" t="s">
        <v>10</v>
      </c>
    </row>
    <row r="12" spans="1:34" ht="20.100000000000001" customHeight="1">
      <c r="A12" s="1">
        <v>11</v>
      </c>
      <c r="B12" s="2" t="s">
        <v>78</v>
      </c>
      <c r="D12" s="2" t="s">
        <v>32</v>
      </c>
      <c r="E12" s="2" t="s">
        <v>12</v>
      </c>
      <c r="F12" s="2" t="s">
        <v>22</v>
      </c>
      <c r="G12" s="31" t="s">
        <v>4449</v>
      </c>
      <c r="H12" s="34" t="s">
        <v>492</v>
      </c>
      <c r="I12" s="2" t="s">
        <v>493</v>
      </c>
      <c r="K12" s="4"/>
      <c r="Q12" s="2" t="s">
        <v>33</v>
      </c>
      <c r="X12" s="2" t="str">
        <f t="shared" si="1"/>
        <v>CI_ Document_ Version. Identification. Identifier</v>
      </c>
      <c r="Y12" s="2" t="str">
        <f t="shared" si="2"/>
        <v>ram:ID</v>
      </c>
      <c r="Z12" s="2" t="str">
        <f>Z$10&amp;"/"&amp;Y12</f>
        <v>ram:SpecifiedCIDocumentVersion/ram:ID</v>
      </c>
      <c r="AA12" s="2" t="s">
        <v>4561</v>
      </c>
      <c r="AB12" s="2" t="s">
        <v>7</v>
      </c>
      <c r="AC12" s="2" t="s">
        <v>34</v>
      </c>
      <c r="AD12" s="2" t="s">
        <v>9</v>
      </c>
      <c r="AE12" s="2" t="s">
        <v>35</v>
      </c>
      <c r="AF12" s="2" t="s">
        <v>15</v>
      </c>
      <c r="AG12" s="2" t="s">
        <v>15</v>
      </c>
      <c r="AH12" s="2" t="s">
        <v>10</v>
      </c>
    </row>
    <row r="13" spans="1:34" ht="20.100000000000001" customHeight="1">
      <c r="A13" s="1">
        <v>12</v>
      </c>
      <c r="B13" s="2" t="s">
        <v>78</v>
      </c>
      <c r="D13" s="2" t="s">
        <v>48</v>
      </c>
      <c r="E13" s="2" t="s">
        <v>12</v>
      </c>
      <c r="F13" s="2" t="s">
        <v>22</v>
      </c>
      <c r="G13" s="31" t="s">
        <v>4449</v>
      </c>
      <c r="H13" s="34" t="s">
        <v>494</v>
      </c>
      <c r="I13" s="2" t="s">
        <v>495</v>
      </c>
      <c r="K13" s="4"/>
      <c r="Q13" s="2" t="s">
        <v>36</v>
      </c>
      <c r="X13" s="2" t="str">
        <f t="shared" si="1"/>
        <v>CI_ Document_ Version. Issue. Date Time</v>
      </c>
      <c r="Y13" s="2" t="str">
        <f t="shared" si="2"/>
        <v>ram:IssueDateTime</v>
      </c>
      <c r="Z13" s="2" t="str">
        <f>Z$10&amp;"/"&amp;Y13</f>
        <v>ram:SpecifiedCIDocumentVersion/ram:IssueDateTime</v>
      </c>
      <c r="AA13" s="2" t="s">
        <v>4562</v>
      </c>
      <c r="AB13" s="2" t="s">
        <v>7</v>
      </c>
      <c r="AC13" s="2" t="s">
        <v>64</v>
      </c>
      <c r="AD13" s="2" t="s">
        <v>9</v>
      </c>
      <c r="AE13" s="2" t="s">
        <v>65</v>
      </c>
      <c r="AF13" s="2" t="s">
        <v>15</v>
      </c>
      <c r="AG13" s="2" t="s">
        <v>15</v>
      </c>
      <c r="AH13" s="2" t="s">
        <v>10</v>
      </c>
    </row>
    <row r="14" spans="1:34" ht="20.100000000000001" customHeight="1">
      <c r="A14" s="1">
        <v>13</v>
      </c>
      <c r="B14" s="2" t="s">
        <v>78</v>
      </c>
      <c r="D14" s="2" t="s">
        <v>496</v>
      </c>
      <c r="E14" s="2" t="s">
        <v>20</v>
      </c>
      <c r="F14" s="2" t="s">
        <v>17</v>
      </c>
      <c r="G14" s="31" t="s">
        <v>4445</v>
      </c>
      <c r="H14" s="32" t="s">
        <v>497</v>
      </c>
      <c r="I14" s="2" t="s">
        <v>498</v>
      </c>
      <c r="K14" s="4"/>
      <c r="M14" s="2" t="s">
        <v>1164</v>
      </c>
      <c r="X14" s="2" t="str">
        <f t="shared" si="1"/>
        <v>CI_ Exchanged Document_ Context. Scenario_ Specified. CI_ Document Context_ Parameter</v>
      </c>
      <c r="Y14" s="2" t="str">
        <f t="shared" si="2"/>
        <v>ram:ScenarioSpecifiedCIDocumentContextParameter</v>
      </c>
      <c r="Z14" s="2" t="str">
        <f>Z$3&amp;"/"&amp;Y14</f>
        <v>rsm:CIExchangedDocumentContext/ram:ScenarioSpecifiedCIDocumentContextParameter</v>
      </c>
      <c r="AA14" s="2" t="s">
        <v>4563</v>
      </c>
      <c r="AB14" s="2" t="s">
        <v>7</v>
      </c>
      <c r="AC14" s="2" t="s">
        <v>8</v>
      </c>
      <c r="AD14" s="2" t="s">
        <v>9</v>
      </c>
      <c r="AE14" s="2" t="s">
        <v>8</v>
      </c>
      <c r="AF14" s="2" t="s">
        <v>8</v>
      </c>
      <c r="AG14" s="2" t="s">
        <v>27</v>
      </c>
      <c r="AH14" s="2" t="s">
        <v>10</v>
      </c>
    </row>
    <row r="15" spans="1:34" ht="20.100000000000001" customHeight="1">
      <c r="A15" s="1">
        <v>14</v>
      </c>
      <c r="B15" s="2" t="s">
        <v>78</v>
      </c>
      <c r="D15" s="2" t="s">
        <v>37</v>
      </c>
      <c r="E15" s="2" t="s">
        <v>23</v>
      </c>
      <c r="F15" s="2" t="s">
        <v>74</v>
      </c>
      <c r="G15" s="31" t="s">
        <v>4446</v>
      </c>
      <c r="H15" s="33" t="s">
        <v>499</v>
      </c>
      <c r="I15" s="2" t="s">
        <v>500</v>
      </c>
      <c r="K15" s="4"/>
      <c r="N15" s="2" t="s">
        <v>24</v>
      </c>
      <c r="X15" s="2" t="str">
        <f t="shared" si="1"/>
        <v>CI_ Document Context_ Parameter. Details</v>
      </c>
      <c r="Y15" s="2" t="str">
        <f t="shared" si="2"/>
        <v>ram:CIDocumentContextParameterType</v>
      </c>
      <c r="Z15" s="2" t="str">
        <f t="shared" si="3"/>
        <v>ram:CIDocumentContextParameterType</v>
      </c>
      <c r="AA15" s="2" t="s">
        <v>4564</v>
      </c>
      <c r="AB15" s="2" t="s">
        <v>7</v>
      </c>
      <c r="AC15" s="2" t="s">
        <v>8</v>
      </c>
      <c r="AD15" s="2" t="s">
        <v>9</v>
      </c>
      <c r="AE15" s="2" t="s">
        <v>8</v>
      </c>
      <c r="AF15" s="2" t="s">
        <v>8</v>
      </c>
      <c r="AG15" s="2" t="s">
        <v>27</v>
      </c>
      <c r="AH15" s="2" t="s">
        <v>10</v>
      </c>
    </row>
    <row r="16" spans="1:34" ht="20.100000000000001" customHeight="1">
      <c r="A16" s="1">
        <v>15</v>
      </c>
      <c r="B16" s="2" t="s">
        <v>78</v>
      </c>
      <c r="D16" s="2" t="s">
        <v>38</v>
      </c>
      <c r="E16" s="2" t="s">
        <v>12</v>
      </c>
      <c r="F16" s="2" t="s">
        <v>17</v>
      </c>
      <c r="G16" s="31" t="s">
        <v>4447</v>
      </c>
      <c r="H16" s="34" t="s">
        <v>501</v>
      </c>
      <c r="I16" s="2" t="s">
        <v>502</v>
      </c>
      <c r="K16" s="4"/>
      <c r="O16" s="2" t="s">
        <v>39</v>
      </c>
      <c r="X16" s="2" t="str">
        <f t="shared" si="1"/>
        <v>CI_ Document Context_ Parameter. Identification. Identifier</v>
      </c>
      <c r="Y16" s="2" t="str">
        <f t="shared" si="2"/>
        <v>ram:ID</v>
      </c>
      <c r="Z16" s="2" t="str">
        <f>Z14&amp;"/"&amp;Y16</f>
        <v>rsm:CIExchangedDocumentContext/ram:ScenarioSpecifiedCIDocumentContextParameter/ram:ID</v>
      </c>
      <c r="AA16" s="2" t="s">
        <v>4565</v>
      </c>
      <c r="AB16" s="2" t="s">
        <v>7</v>
      </c>
      <c r="AC16" s="2" t="s">
        <v>8</v>
      </c>
      <c r="AD16" s="2" t="s">
        <v>9</v>
      </c>
      <c r="AE16" s="2" t="s">
        <v>9</v>
      </c>
      <c r="AF16" s="2" t="s">
        <v>15</v>
      </c>
      <c r="AG16" s="2" t="s">
        <v>15</v>
      </c>
      <c r="AH16" s="2" t="s">
        <v>10</v>
      </c>
    </row>
    <row r="17" spans="1:34" ht="20.100000000000001" customHeight="1">
      <c r="A17" s="1">
        <v>16</v>
      </c>
      <c r="B17" s="2" t="s">
        <v>78</v>
      </c>
      <c r="D17" s="2" t="s">
        <v>26</v>
      </c>
      <c r="E17" s="2" t="s">
        <v>12</v>
      </c>
      <c r="F17" s="2" t="s">
        <v>17</v>
      </c>
      <c r="G17" s="31" t="s">
        <v>4447</v>
      </c>
      <c r="H17" s="33" t="s">
        <v>503</v>
      </c>
      <c r="I17" s="2" t="s">
        <v>504</v>
      </c>
      <c r="K17" s="4"/>
      <c r="O17" s="2" t="s">
        <v>40</v>
      </c>
      <c r="X17" s="2" t="str">
        <f t="shared" si="1"/>
        <v>CI_ Document Context_ Parameter. Value. Text</v>
      </c>
      <c r="Y17" s="2" t="str">
        <f t="shared" si="2"/>
        <v>ram:Value</v>
      </c>
      <c r="Z17" s="2" t="str">
        <f>Z14&amp;"/"&amp;Y17</f>
        <v>rsm:CIExchangedDocumentContext/ram:ScenarioSpecifiedCIDocumentContextParameter/ram:Value</v>
      </c>
      <c r="AA17" s="2" t="s">
        <v>4566</v>
      </c>
      <c r="AB17" s="2" t="s">
        <v>7</v>
      </c>
      <c r="AC17" s="2" t="s">
        <v>41</v>
      </c>
      <c r="AD17" s="2" t="s">
        <v>9</v>
      </c>
      <c r="AE17" s="2" t="s">
        <v>42</v>
      </c>
      <c r="AF17" s="2" t="s">
        <v>15</v>
      </c>
      <c r="AG17" s="2" t="s">
        <v>15</v>
      </c>
      <c r="AH17" s="2" t="s">
        <v>10</v>
      </c>
    </row>
    <row r="18" spans="1:34" ht="20.100000000000001" customHeight="1">
      <c r="A18" s="1">
        <v>17</v>
      </c>
      <c r="B18" s="2" t="s">
        <v>78</v>
      </c>
      <c r="D18" s="2" t="s">
        <v>43</v>
      </c>
      <c r="E18" s="2" t="s">
        <v>20</v>
      </c>
      <c r="F18" s="2" t="s">
        <v>17</v>
      </c>
      <c r="G18" s="31" t="s">
        <v>4445</v>
      </c>
      <c r="H18" s="32" t="s">
        <v>45</v>
      </c>
      <c r="I18" s="2" t="s">
        <v>505</v>
      </c>
      <c r="K18" s="4"/>
      <c r="M18" s="2" t="s">
        <v>44</v>
      </c>
      <c r="X18" s="2" t="str">
        <f t="shared" si="1"/>
        <v>CI_ Exchanged Document_ Context. Application_ Specified. CI_ Document Context_ Parameter</v>
      </c>
      <c r="Y18" s="2" t="str">
        <f t="shared" si="2"/>
        <v>ram:ApplicationSpecifiedCIDocumentContextParameter</v>
      </c>
      <c r="Z18" s="2" t="str">
        <f>Z$3&amp;"/"&amp;Y18</f>
        <v>rsm:CIExchangedDocumentContext/ram:ApplicationSpecifiedCIDocumentContextParameter</v>
      </c>
      <c r="AA18" s="2" t="s">
        <v>4567</v>
      </c>
      <c r="AB18" s="2" t="s">
        <v>7</v>
      </c>
      <c r="AC18" s="2" t="s">
        <v>8</v>
      </c>
      <c r="AD18" s="2" t="s">
        <v>9</v>
      </c>
      <c r="AE18" s="2" t="s">
        <v>8</v>
      </c>
      <c r="AF18" s="2" t="s">
        <v>8</v>
      </c>
      <c r="AG18" s="2" t="s">
        <v>27</v>
      </c>
      <c r="AH18" s="2" t="s">
        <v>10</v>
      </c>
    </row>
    <row r="19" spans="1:34" ht="20.100000000000001" customHeight="1">
      <c r="A19" s="1">
        <v>18</v>
      </c>
      <c r="B19" s="2" t="s">
        <v>78</v>
      </c>
      <c r="D19" s="2" t="s">
        <v>37</v>
      </c>
      <c r="E19" s="2" t="s">
        <v>23</v>
      </c>
      <c r="F19" s="2" t="s">
        <v>74</v>
      </c>
      <c r="G19" s="31" t="s">
        <v>4446</v>
      </c>
      <c r="H19" s="33" t="s">
        <v>506</v>
      </c>
      <c r="I19" s="2" t="s">
        <v>507</v>
      </c>
      <c r="K19" s="4"/>
      <c r="N19" s="2" t="s">
        <v>24</v>
      </c>
      <c r="X19" s="2" t="str">
        <f t="shared" si="1"/>
        <v>CI_ Document Context_ Parameter. Details</v>
      </c>
      <c r="Y19" s="2" t="str">
        <f t="shared" si="2"/>
        <v>ram:CIDocumentContextParameterType</v>
      </c>
      <c r="Z19" s="2" t="str">
        <f t="shared" si="3"/>
        <v>ram:CIDocumentContextParameterType</v>
      </c>
      <c r="AA19" s="2" t="s">
        <v>4564</v>
      </c>
      <c r="AB19" s="2" t="s">
        <v>7</v>
      </c>
      <c r="AC19" s="2" t="s">
        <v>8</v>
      </c>
      <c r="AD19" s="2" t="s">
        <v>9</v>
      </c>
      <c r="AE19" s="2" t="s">
        <v>8</v>
      </c>
      <c r="AF19" s="2" t="s">
        <v>8</v>
      </c>
      <c r="AG19" s="2" t="s">
        <v>27</v>
      </c>
      <c r="AH19" s="2" t="s">
        <v>10</v>
      </c>
    </row>
    <row r="20" spans="1:34" ht="20.100000000000001" customHeight="1">
      <c r="A20" s="1">
        <v>19</v>
      </c>
      <c r="B20" s="2" t="s">
        <v>78</v>
      </c>
      <c r="D20" s="2" t="s">
        <v>38</v>
      </c>
      <c r="E20" s="2" t="s">
        <v>12</v>
      </c>
      <c r="F20" s="2" t="s">
        <v>17</v>
      </c>
      <c r="G20" s="31" t="s">
        <v>4447</v>
      </c>
      <c r="H20" s="33" t="s">
        <v>508</v>
      </c>
      <c r="I20" s="2" t="s">
        <v>509</v>
      </c>
      <c r="K20" s="4"/>
      <c r="O20" s="2" t="s">
        <v>39</v>
      </c>
      <c r="X20" s="2" t="str">
        <f t="shared" si="1"/>
        <v>CI_ Document Context_ Parameter. Identification. Identifier</v>
      </c>
      <c r="Y20" s="2" t="str">
        <f t="shared" si="2"/>
        <v>ram:ID</v>
      </c>
      <c r="Z20" s="2" t="str">
        <f>Z18&amp;"/"&amp;Y20</f>
        <v>rsm:CIExchangedDocumentContext/ram:ApplicationSpecifiedCIDocumentContextParameter/ram:ID</v>
      </c>
      <c r="AA20" s="2" t="s">
        <v>4568</v>
      </c>
      <c r="AB20" s="2" t="s">
        <v>7</v>
      </c>
      <c r="AC20" s="2" t="s">
        <v>8</v>
      </c>
      <c r="AD20" s="2" t="s">
        <v>9</v>
      </c>
      <c r="AE20" s="2" t="s">
        <v>9</v>
      </c>
      <c r="AF20" s="2" t="s">
        <v>15</v>
      </c>
      <c r="AG20" s="2" t="s">
        <v>15</v>
      </c>
      <c r="AH20" s="2" t="s">
        <v>10</v>
      </c>
    </row>
    <row r="21" spans="1:34" ht="20.100000000000001" customHeight="1">
      <c r="A21" s="1">
        <v>20</v>
      </c>
      <c r="B21" s="2" t="s">
        <v>78</v>
      </c>
      <c r="D21" s="2" t="s">
        <v>26</v>
      </c>
      <c r="E21" s="2" t="s">
        <v>12</v>
      </c>
      <c r="F21" s="2" t="s">
        <v>17</v>
      </c>
      <c r="G21" s="31" t="s">
        <v>4447</v>
      </c>
      <c r="H21" s="33" t="s">
        <v>510</v>
      </c>
      <c r="I21" s="2" t="s">
        <v>511</v>
      </c>
      <c r="K21" s="4"/>
      <c r="O21" s="2" t="s">
        <v>40</v>
      </c>
      <c r="X21" s="2" t="str">
        <f t="shared" si="1"/>
        <v>CI_ Document Context_ Parameter. Value. Text</v>
      </c>
      <c r="Y21" s="2" t="str">
        <f t="shared" si="2"/>
        <v>ram:Value</v>
      </c>
      <c r="Z21" s="2" t="str">
        <f>Z18&amp;"/"&amp;Y21</f>
        <v>rsm:CIExchangedDocumentContext/ram:ApplicationSpecifiedCIDocumentContextParameter/ram:Value</v>
      </c>
      <c r="AA21" s="2" t="s">
        <v>4569</v>
      </c>
      <c r="AB21" s="2" t="s">
        <v>7</v>
      </c>
      <c r="AC21" s="2" t="s">
        <v>41</v>
      </c>
      <c r="AD21" s="2" t="s">
        <v>9</v>
      </c>
      <c r="AE21" s="2" t="s">
        <v>42</v>
      </c>
      <c r="AF21" s="2" t="s">
        <v>15</v>
      </c>
      <c r="AG21" s="2" t="s">
        <v>15</v>
      </c>
      <c r="AH21" s="2" t="s">
        <v>10</v>
      </c>
    </row>
    <row r="22" spans="1:34" ht="20.100000000000001" customHeight="1">
      <c r="A22" s="1">
        <v>21</v>
      </c>
      <c r="B22" s="2" t="s">
        <v>78</v>
      </c>
      <c r="D22" s="2" t="s">
        <v>46</v>
      </c>
      <c r="E22" s="2" t="s">
        <v>20</v>
      </c>
      <c r="F22" s="2" t="s">
        <v>22</v>
      </c>
      <c r="G22" s="31" t="s">
        <v>4445</v>
      </c>
      <c r="H22" s="32" t="s">
        <v>512</v>
      </c>
      <c r="I22" s="2" t="s">
        <v>513</v>
      </c>
      <c r="K22" s="4"/>
      <c r="M22" s="2" t="s">
        <v>47</v>
      </c>
      <c r="X22" s="2" t="str">
        <f t="shared" si="1"/>
        <v>CI_ Exchanged Document_ Context. Subset_ Specified. CI_ Document Context_ Parameter</v>
      </c>
      <c r="Y22" s="2" t="str">
        <f t="shared" si="2"/>
        <v>ram:SubsetSpecifiedCIDocumentContextParameter</v>
      </c>
      <c r="Z22" s="2" t="str">
        <f>Z$3&amp;"/"&amp;Y22</f>
        <v>rsm:CIExchangedDocumentContext/ram:SubsetSpecifiedCIDocumentContextParameter</v>
      </c>
      <c r="AA22" s="2" t="s">
        <v>4528</v>
      </c>
      <c r="AB22" s="2" t="s">
        <v>7</v>
      </c>
      <c r="AC22" s="2" t="s">
        <v>8</v>
      </c>
      <c r="AD22" s="2" t="s">
        <v>9</v>
      </c>
      <c r="AE22" s="2" t="s">
        <v>8</v>
      </c>
      <c r="AF22" s="2" t="s">
        <v>8</v>
      </c>
      <c r="AG22" s="2" t="s">
        <v>27</v>
      </c>
      <c r="AH22" s="2" t="s">
        <v>10</v>
      </c>
    </row>
    <row r="23" spans="1:34" ht="20.100000000000001" customHeight="1">
      <c r="A23" s="1">
        <v>22</v>
      </c>
      <c r="B23" s="2" t="s">
        <v>78</v>
      </c>
      <c r="D23" s="2" t="s">
        <v>37</v>
      </c>
      <c r="E23" s="2" t="s">
        <v>23</v>
      </c>
      <c r="F23" s="2" t="s">
        <v>74</v>
      </c>
      <c r="G23" s="31" t="s">
        <v>4446</v>
      </c>
      <c r="H23" s="33" t="s">
        <v>514</v>
      </c>
      <c r="I23" s="2" t="s">
        <v>515</v>
      </c>
      <c r="K23" s="4"/>
      <c r="N23" s="2" t="s">
        <v>24</v>
      </c>
      <c r="X23" s="2" t="str">
        <f t="shared" si="1"/>
        <v>CI_ Document Context_ Parameter. Details</v>
      </c>
      <c r="Y23" s="2" t="str">
        <f t="shared" si="2"/>
        <v>ram:CIDocumentContextParameterType</v>
      </c>
      <c r="Z23" s="2" t="str">
        <f t="shared" si="3"/>
        <v>ram:CIDocumentContextParameterType</v>
      </c>
      <c r="AA23" s="2" t="s">
        <v>4564</v>
      </c>
      <c r="AB23" s="2" t="s">
        <v>7</v>
      </c>
      <c r="AC23" s="2" t="s">
        <v>8</v>
      </c>
      <c r="AD23" s="2" t="s">
        <v>9</v>
      </c>
      <c r="AE23" s="2" t="s">
        <v>8</v>
      </c>
      <c r="AF23" s="2" t="s">
        <v>8</v>
      </c>
      <c r="AG23" s="2" t="s">
        <v>27</v>
      </c>
      <c r="AH23" s="2" t="s">
        <v>10</v>
      </c>
    </row>
    <row r="24" spans="1:34" ht="20.100000000000001" customHeight="1">
      <c r="A24" s="1">
        <v>23</v>
      </c>
      <c r="B24" s="2" t="s">
        <v>78</v>
      </c>
      <c r="D24" s="2" t="s">
        <v>38</v>
      </c>
      <c r="E24" s="2" t="s">
        <v>12</v>
      </c>
      <c r="F24" s="2" t="s">
        <v>22</v>
      </c>
      <c r="G24" s="31" t="s">
        <v>4447</v>
      </c>
      <c r="H24" s="33" t="s">
        <v>516</v>
      </c>
      <c r="I24" s="2" t="s">
        <v>517</v>
      </c>
      <c r="K24" s="4"/>
      <c r="O24" s="2" t="s">
        <v>39</v>
      </c>
      <c r="X24" s="2" t="str">
        <f t="shared" si="1"/>
        <v>CI_ Document Context_ Parameter. Identification. Identifier</v>
      </c>
      <c r="Y24" s="2" t="str">
        <f t="shared" si="2"/>
        <v>ram:ID</v>
      </c>
      <c r="Z24" s="2" t="str">
        <f>Z22&amp;"/"&amp;Y24</f>
        <v>rsm:CIExchangedDocumentContext/ram:SubsetSpecifiedCIDocumentContextParameter/ram:ID</v>
      </c>
      <c r="AA24" s="2" t="s">
        <v>4529</v>
      </c>
      <c r="AB24" s="2" t="s">
        <v>7</v>
      </c>
      <c r="AC24" s="2" t="s">
        <v>34</v>
      </c>
      <c r="AD24" s="2" t="s">
        <v>9</v>
      </c>
      <c r="AE24" s="2" t="s">
        <v>35</v>
      </c>
      <c r="AF24" s="2" t="s">
        <v>15</v>
      </c>
      <c r="AG24" s="2" t="s">
        <v>15</v>
      </c>
      <c r="AH24" s="2" t="s">
        <v>518</v>
      </c>
    </row>
    <row r="25" spans="1:34" ht="20.100000000000001" customHeight="1">
      <c r="A25" s="1">
        <v>24</v>
      </c>
      <c r="B25" s="2" t="s">
        <v>78</v>
      </c>
      <c r="D25" s="2" t="s">
        <v>26</v>
      </c>
      <c r="E25" s="2" t="s">
        <v>12</v>
      </c>
      <c r="F25" s="2" t="s">
        <v>17</v>
      </c>
      <c r="G25" s="31" t="s">
        <v>4447</v>
      </c>
      <c r="H25" s="33" t="s">
        <v>519</v>
      </c>
      <c r="I25" s="2" t="s">
        <v>520</v>
      </c>
      <c r="K25" s="4"/>
      <c r="O25" s="2" t="s">
        <v>40</v>
      </c>
      <c r="X25" s="2" t="str">
        <f t="shared" si="1"/>
        <v>CI_ Document Context_ Parameter. Value. Text</v>
      </c>
      <c r="Y25" s="2" t="str">
        <f t="shared" si="2"/>
        <v>ram:Value</v>
      </c>
      <c r="Z25" s="2" t="str">
        <f>Z22&amp;"/"&amp;Y25</f>
        <v>rsm:CIExchangedDocumentContext/ram:SubsetSpecifiedCIDocumentContextParameter/ram:Value</v>
      </c>
      <c r="AA25" s="2" t="s">
        <v>4570</v>
      </c>
      <c r="AB25" s="2" t="s">
        <v>7</v>
      </c>
      <c r="AC25" s="2" t="s">
        <v>41</v>
      </c>
      <c r="AD25" s="2" t="s">
        <v>9</v>
      </c>
      <c r="AE25" s="2" t="s">
        <v>42</v>
      </c>
      <c r="AF25" s="2" t="s">
        <v>15</v>
      </c>
      <c r="AG25" s="2" t="s">
        <v>15</v>
      </c>
      <c r="AH25" s="2" t="s">
        <v>10</v>
      </c>
    </row>
    <row r="26" spans="1:34" ht="20.100000000000001" customHeight="1">
      <c r="A26" s="1">
        <v>25</v>
      </c>
      <c r="B26" s="2" t="s">
        <v>78</v>
      </c>
      <c r="D26" s="2" t="s">
        <v>28</v>
      </c>
      <c r="E26" s="2" t="s">
        <v>20</v>
      </c>
      <c r="F26" s="2" t="s">
        <v>22</v>
      </c>
      <c r="G26" s="31" t="s">
        <v>4447</v>
      </c>
      <c r="H26" s="33" t="s">
        <v>521</v>
      </c>
      <c r="I26" s="2" t="s">
        <v>522</v>
      </c>
      <c r="K26" s="4"/>
      <c r="O26" s="2" t="s">
        <v>29</v>
      </c>
      <c r="X26" s="2" t="str">
        <f t="shared" si="1"/>
        <v>CI_ Document Context_ Parameter. Specified. CI_ Document_ Version</v>
      </c>
      <c r="Y26" s="2" t="str">
        <f t="shared" si="2"/>
        <v>ram:SpecifiedCIDocumentVersion</v>
      </c>
      <c r="Z26" s="2" t="str">
        <f t="shared" si="3"/>
        <v>ram:SpecifiedCIDocumentVersion</v>
      </c>
      <c r="AA26" s="2" t="s">
        <v>4559</v>
      </c>
      <c r="AB26" s="2" t="s">
        <v>7</v>
      </c>
      <c r="AC26" s="2" t="s">
        <v>8</v>
      </c>
      <c r="AD26" s="2" t="s">
        <v>9</v>
      </c>
      <c r="AE26" s="2" t="s">
        <v>8</v>
      </c>
      <c r="AF26" s="2" t="s">
        <v>8</v>
      </c>
      <c r="AG26" s="2" t="s">
        <v>27</v>
      </c>
      <c r="AH26" s="2" t="s">
        <v>10</v>
      </c>
    </row>
    <row r="27" spans="1:34" ht="20.100000000000001" customHeight="1">
      <c r="A27" s="1">
        <v>26</v>
      </c>
      <c r="B27" s="2" t="s">
        <v>78</v>
      </c>
      <c r="D27" s="2" t="s">
        <v>30</v>
      </c>
      <c r="E27" s="2" t="s">
        <v>23</v>
      </c>
      <c r="F27" s="2" t="s">
        <v>491</v>
      </c>
      <c r="G27" s="31" t="s">
        <v>4448</v>
      </c>
      <c r="H27" s="34" t="s">
        <v>489</v>
      </c>
      <c r="I27" s="2" t="s">
        <v>490</v>
      </c>
      <c r="K27" s="4"/>
      <c r="P27" s="2" t="s">
        <v>31</v>
      </c>
      <c r="X27" s="2" t="str">
        <f t="shared" si="1"/>
        <v>CI_ Document_ Version. Details</v>
      </c>
      <c r="Y27" s="2" t="str">
        <f t="shared" si="2"/>
        <v>ram:CIDocumentVersionType</v>
      </c>
      <c r="Z27" s="2" t="str">
        <f t="shared" si="3"/>
        <v>ram:CIDocumentVersionType</v>
      </c>
      <c r="AA27" s="2" t="s">
        <v>4560</v>
      </c>
      <c r="AB27" s="2" t="s">
        <v>7</v>
      </c>
      <c r="AC27" s="2" t="s">
        <v>8</v>
      </c>
      <c r="AD27" s="2" t="s">
        <v>9</v>
      </c>
      <c r="AE27" s="2" t="s">
        <v>8</v>
      </c>
      <c r="AF27" s="2" t="s">
        <v>8</v>
      </c>
      <c r="AG27" s="2" t="s">
        <v>27</v>
      </c>
      <c r="AH27" s="2" t="s">
        <v>10</v>
      </c>
    </row>
    <row r="28" spans="1:34" ht="20.100000000000001" customHeight="1">
      <c r="A28" s="1">
        <v>27</v>
      </c>
      <c r="B28" s="2" t="s">
        <v>78</v>
      </c>
      <c r="D28" s="2" t="s">
        <v>32</v>
      </c>
      <c r="E28" s="2" t="s">
        <v>12</v>
      </c>
      <c r="F28" s="2" t="s">
        <v>22</v>
      </c>
      <c r="G28" s="31" t="s">
        <v>4449</v>
      </c>
      <c r="H28" s="34" t="s">
        <v>492</v>
      </c>
      <c r="I28" s="2" t="s">
        <v>523</v>
      </c>
      <c r="K28" s="4"/>
      <c r="Q28" s="2" t="s">
        <v>33</v>
      </c>
      <c r="X28" s="2" t="str">
        <f t="shared" si="1"/>
        <v>CI_ Document_ Version. Identification. Identifier</v>
      </c>
      <c r="Y28" s="2" t="str">
        <f t="shared" si="2"/>
        <v>ram:ID</v>
      </c>
      <c r="Z28" s="2" t="str">
        <f>Z$26&amp;"/"&amp;Y28</f>
        <v>ram:SpecifiedCIDocumentVersion/ram:ID</v>
      </c>
      <c r="AA28" s="2" t="s">
        <v>4561</v>
      </c>
      <c r="AB28" s="2" t="s">
        <v>7</v>
      </c>
      <c r="AC28" s="2" t="s">
        <v>8</v>
      </c>
      <c r="AD28" s="2" t="s">
        <v>9</v>
      </c>
      <c r="AE28" s="2" t="s">
        <v>9</v>
      </c>
      <c r="AF28" s="2" t="s">
        <v>15</v>
      </c>
      <c r="AG28" s="2" t="s">
        <v>15</v>
      </c>
      <c r="AH28" s="2" t="s">
        <v>10</v>
      </c>
    </row>
    <row r="29" spans="1:34" ht="20.100000000000001" customHeight="1">
      <c r="A29" s="1">
        <v>28</v>
      </c>
      <c r="B29" s="2" t="s">
        <v>78</v>
      </c>
      <c r="D29" s="2" t="s">
        <v>48</v>
      </c>
      <c r="E29" s="2" t="s">
        <v>12</v>
      </c>
      <c r="F29" s="2" t="s">
        <v>22</v>
      </c>
      <c r="G29" s="31" t="s">
        <v>4449</v>
      </c>
      <c r="H29" s="34" t="s">
        <v>494</v>
      </c>
      <c r="I29" s="2" t="s">
        <v>524</v>
      </c>
      <c r="K29" s="4"/>
      <c r="Q29" s="2" t="s">
        <v>36</v>
      </c>
      <c r="X29" s="2" t="str">
        <f t="shared" si="1"/>
        <v>CI_ Document_ Version. Issue. Date Time</v>
      </c>
      <c r="Y29" s="2" t="str">
        <f t="shared" si="2"/>
        <v>ram:IssueDateTime</v>
      </c>
      <c r="Z29" s="2" t="str">
        <f>Z$26&amp;"/"&amp;Y29</f>
        <v>ram:SpecifiedCIDocumentVersion/ram:IssueDateTime</v>
      </c>
      <c r="AA29" s="2" t="s">
        <v>4562</v>
      </c>
      <c r="AB29" s="2" t="s">
        <v>7</v>
      </c>
      <c r="AC29" s="2" t="s">
        <v>64</v>
      </c>
      <c r="AD29" s="2" t="s">
        <v>9</v>
      </c>
      <c r="AE29" s="2" t="s">
        <v>65</v>
      </c>
      <c r="AF29" s="2" t="s">
        <v>15</v>
      </c>
      <c r="AG29" s="2" t="s">
        <v>15</v>
      </c>
      <c r="AH29" s="2" t="s">
        <v>10</v>
      </c>
    </row>
    <row r="30" spans="1:34" ht="20.100000000000001" customHeight="1">
      <c r="A30" s="1">
        <v>29</v>
      </c>
      <c r="B30" s="2" t="s">
        <v>78</v>
      </c>
      <c r="D30" s="2" t="s">
        <v>525</v>
      </c>
      <c r="E30" s="2" t="s">
        <v>49</v>
      </c>
      <c r="F30" s="2" t="s">
        <v>22</v>
      </c>
      <c r="G30" s="31" t="s">
        <v>4444</v>
      </c>
      <c r="H30" s="37" t="s">
        <v>526</v>
      </c>
      <c r="I30" s="2" t="s">
        <v>527</v>
      </c>
      <c r="K30" s="4"/>
      <c r="L30" s="2" t="s">
        <v>1165</v>
      </c>
      <c r="X30" s="2" t="str">
        <f t="shared" si="1"/>
        <v>CIIH_ Exchanged_ Document. Details</v>
      </c>
      <c r="Y30" s="2" t="str">
        <f t="shared" si="2"/>
        <v>rsm:CIIHExchangedDocument</v>
      </c>
      <c r="Z30" s="2" t="str">
        <f t="shared" si="3"/>
        <v>rsm:CIIHExchangedDocument</v>
      </c>
      <c r="AA30" s="2" t="s">
        <v>4571</v>
      </c>
      <c r="AB30" s="2" t="s">
        <v>4</v>
      </c>
      <c r="AC30" s="2" t="s">
        <v>8</v>
      </c>
      <c r="AD30" s="2" t="s">
        <v>9</v>
      </c>
      <c r="AE30" s="2" t="s">
        <v>8</v>
      </c>
      <c r="AF30" s="2" t="s">
        <v>50</v>
      </c>
      <c r="AG30" s="2" t="s">
        <v>27</v>
      </c>
      <c r="AH30" s="2" t="s">
        <v>10</v>
      </c>
    </row>
    <row r="31" spans="1:34" ht="20.100000000000001" customHeight="1">
      <c r="A31" s="1">
        <v>30</v>
      </c>
      <c r="B31" s="2" t="s">
        <v>78</v>
      </c>
      <c r="D31" s="2" t="s">
        <v>51</v>
      </c>
      <c r="E31" s="2" t="s">
        <v>12</v>
      </c>
      <c r="F31" s="2" t="s">
        <v>22</v>
      </c>
      <c r="G31" s="31" t="s">
        <v>4445</v>
      </c>
      <c r="H31" s="32" t="s">
        <v>528</v>
      </c>
      <c r="I31" s="2" t="s">
        <v>529</v>
      </c>
      <c r="K31" s="4"/>
      <c r="M31" s="2" t="s">
        <v>52</v>
      </c>
      <c r="X31" s="2" t="str">
        <f t="shared" si="1"/>
        <v>CIIH_ Exchanged_ Document. Identification. Identifier</v>
      </c>
      <c r="Y31" s="2" t="str">
        <f t="shared" si="2"/>
        <v>ram:ID</v>
      </c>
      <c r="Z31" s="2" t="str">
        <f>Z$26&amp;"/"&amp;Y31</f>
        <v>ram:SpecifiedCIDocumentVersion/ram:ID</v>
      </c>
      <c r="AA31" s="2" t="s">
        <v>4561</v>
      </c>
      <c r="AB31" s="2" t="s">
        <v>4</v>
      </c>
      <c r="AC31" s="2" t="s">
        <v>8</v>
      </c>
      <c r="AD31" s="2" t="s">
        <v>9</v>
      </c>
      <c r="AE31" s="2" t="s">
        <v>9</v>
      </c>
      <c r="AF31" s="2" t="s">
        <v>53</v>
      </c>
      <c r="AG31" s="2" t="s">
        <v>53</v>
      </c>
      <c r="AH31" s="2" t="s">
        <v>25</v>
      </c>
    </row>
    <row r="32" spans="1:34" ht="20.100000000000001" customHeight="1">
      <c r="A32" s="1">
        <v>31</v>
      </c>
      <c r="B32" s="2" t="s">
        <v>78</v>
      </c>
      <c r="D32" s="2" t="s">
        <v>54</v>
      </c>
      <c r="E32" s="2" t="s">
        <v>12</v>
      </c>
      <c r="F32" s="2" t="s">
        <v>17</v>
      </c>
      <c r="G32" s="31" t="s">
        <v>4445</v>
      </c>
      <c r="H32" s="32" t="s">
        <v>530</v>
      </c>
      <c r="I32" s="2" t="s">
        <v>531</v>
      </c>
      <c r="K32" s="4"/>
      <c r="M32" s="2" t="s">
        <v>55</v>
      </c>
      <c r="X32" s="2" t="str">
        <f t="shared" si="1"/>
        <v>CIIH_ Exchanged_ Document. Name. Text</v>
      </c>
      <c r="Y32" s="2" t="str">
        <f t="shared" si="2"/>
        <v>ram:Name</v>
      </c>
      <c r="Z32" s="2" t="str">
        <f t="shared" ref="Z32:Z37" si="4">Z$26&amp;"/"&amp;Y32</f>
        <v>ram:SpecifiedCIDocumentVersion/ram:Name</v>
      </c>
      <c r="AA32" s="2" t="s">
        <v>4572</v>
      </c>
      <c r="AB32" s="2" t="s">
        <v>4</v>
      </c>
      <c r="AC32" s="2" t="s">
        <v>41</v>
      </c>
      <c r="AD32" s="2" t="s">
        <v>9</v>
      </c>
      <c r="AE32" s="2" t="s">
        <v>42</v>
      </c>
      <c r="AF32" s="2" t="s">
        <v>56</v>
      </c>
      <c r="AG32" s="2" t="s">
        <v>56</v>
      </c>
      <c r="AH32" s="2" t="s">
        <v>8</v>
      </c>
    </row>
    <row r="33" spans="1:34" ht="20.100000000000001" customHeight="1">
      <c r="A33" s="1">
        <v>32</v>
      </c>
      <c r="B33" s="2" t="s">
        <v>78</v>
      </c>
      <c r="D33" s="2" t="s">
        <v>532</v>
      </c>
      <c r="E33" s="2" t="s">
        <v>12</v>
      </c>
      <c r="F33" s="2" t="s">
        <v>22</v>
      </c>
      <c r="G33" s="31" t="s">
        <v>4445</v>
      </c>
      <c r="H33" s="32" t="s">
        <v>533</v>
      </c>
      <c r="I33" s="2" t="s">
        <v>58</v>
      </c>
      <c r="K33" s="4"/>
      <c r="M33" s="2" t="s">
        <v>57</v>
      </c>
      <c r="X33" s="2" t="str">
        <f t="shared" si="1"/>
        <v>CIIH_ Exchanged_ Document. Type. Code</v>
      </c>
      <c r="Y33" s="2" t="str">
        <f t="shared" si="2"/>
        <v>ram:TypeCode</v>
      </c>
      <c r="Z33" s="2" t="str">
        <f t="shared" si="4"/>
        <v>ram:SpecifiedCIDocumentVersion/ram:TypeCode</v>
      </c>
      <c r="AA33" s="2" t="s">
        <v>4573</v>
      </c>
      <c r="AB33" s="2" t="s">
        <v>4</v>
      </c>
      <c r="AC33" s="2" t="s">
        <v>91</v>
      </c>
      <c r="AD33" s="2" t="s">
        <v>9</v>
      </c>
      <c r="AE33" s="2" t="s">
        <v>59</v>
      </c>
      <c r="AF33" s="2" t="s">
        <v>60</v>
      </c>
      <c r="AG33" s="2" t="s">
        <v>60</v>
      </c>
      <c r="AH33" s="2" t="s">
        <v>25</v>
      </c>
    </row>
    <row r="34" spans="1:34" ht="20.100000000000001" customHeight="1">
      <c r="A34" s="1">
        <v>33</v>
      </c>
      <c r="B34" s="2" t="s">
        <v>78</v>
      </c>
      <c r="D34" s="2" t="s">
        <v>61</v>
      </c>
      <c r="E34" s="2" t="s">
        <v>12</v>
      </c>
      <c r="F34" s="2" t="s">
        <v>22</v>
      </c>
      <c r="G34" s="31" t="s">
        <v>4445</v>
      </c>
      <c r="H34" s="32" t="s">
        <v>63</v>
      </c>
      <c r="I34" s="2" t="s">
        <v>534</v>
      </c>
      <c r="K34" s="4"/>
      <c r="M34" s="2" t="s">
        <v>62</v>
      </c>
      <c r="X34" s="2" t="str">
        <f t="shared" si="1"/>
        <v>CIIH_ Exchanged_ Document. Issue. Date Time</v>
      </c>
      <c r="Y34" s="2" t="str">
        <f t="shared" si="2"/>
        <v>ram:IssueDateTime</v>
      </c>
      <c r="Z34" s="2" t="str">
        <f t="shared" si="4"/>
        <v>ram:SpecifiedCIDocumentVersion/ram:IssueDateTime</v>
      </c>
      <c r="AA34" s="2" t="s">
        <v>4562</v>
      </c>
      <c r="AB34" s="2" t="s">
        <v>4</v>
      </c>
      <c r="AC34" s="2" t="s">
        <v>64</v>
      </c>
      <c r="AD34" s="2" t="s">
        <v>9</v>
      </c>
      <c r="AE34" s="2" t="s">
        <v>65</v>
      </c>
      <c r="AF34" s="2" t="s">
        <v>53</v>
      </c>
      <c r="AG34" s="2" t="s">
        <v>53</v>
      </c>
      <c r="AH34" s="2" t="s">
        <v>25</v>
      </c>
    </row>
    <row r="35" spans="1:34" ht="20.100000000000001" customHeight="1">
      <c r="A35" s="1">
        <v>34</v>
      </c>
      <c r="B35" s="2" t="s">
        <v>78</v>
      </c>
      <c r="D35" s="2" t="s">
        <v>66</v>
      </c>
      <c r="E35" s="2" t="s">
        <v>12</v>
      </c>
      <c r="F35" s="2" t="s">
        <v>17</v>
      </c>
      <c r="G35" s="31" t="s">
        <v>4445</v>
      </c>
      <c r="H35" s="32" t="s">
        <v>1166</v>
      </c>
      <c r="I35" s="2" t="s">
        <v>1167</v>
      </c>
      <c r="K35" s="4"/>
      <c r="M35" s="2" t="s">
        <v>67</v>
      </c>
      <c r="X35" s="2" t="str">
        <f t="shared" si="1"/>
        <v>CIIH_ Exchanged_ Document. Previous Revision_ Identification. Identifier</v>
      </c>
      <c r="Y35" s="2" t="str">
        <f t="shared" si="2"/>
        <v>ram:PreviousRevisionID</v>
      </c>
      <c r="Z35" s="2" t="str">
        <f t="shared" si="4"/>
        <v>ram:SpecifiedCIDocumentVersion/ram:PreviousRevisionID</v>
      </c>
      <c r="AA35" s="2" t="s">
        <v>4574</v>
      </c>
      <c r="AB35" s="2" t="s">
        <v>4</v>
      </c>
      <c r="AF35" s="2" t="s">
        <v>60</v>
      </c>
      <c r="AG35" s="2" t="s">
        <v>60</v>
      </c>
    </row>
    <row r="36" spans="1:34" ht="20.100000000000001" customHeight="1">
      <c r="A36" s="1">
        <v>35</v>
      </c>
      <c r="B36" s="2" t="s">
        <v>78</v>
      </c>
      <c r="D36" s="2" t="s">
        <v>535</v>
      </c>
      <c r="E36" s="2" t="s">
        <v>12</v>
      </c>
      <c r="F36" s="2" t="s">
        <v>22</v>
      </c>
      <c r="G36" s="31" t="s">
        <v>4445</v>
      </c>
      <c r="H36" s="32" t="s">
        <v>536</v>
      </c>
      <c r="I36" s="2" t="s">
        <v>537</v>
      </c>
      <c r="K36" s="4"/>
      <c r="M36" s="2" t="s">
        <v>1168</v>
      </c>
      <c r="X36" s="2" t="str">
        <f t="shared" si="1"/>
        <v>CIIH_ Exchanged_ Document. Category. Code</v>
      </c>
      <c r="Y36" s="2" t="str">
        <f t="shared" si="2"/>
        <v>ram:CategoryCode</v>
      </c>
      <c r="Z36" s="2" t="str">
        <f t="shared" si="4"/>
        <v>ram:SpecifiedCIDocumentVersion/ram:CategoryCode</v>
      </c>
      <c r="AA36" s="2" t="s">
        <v>4575</v>
      </c>
      <c r="AB36" s="2" t="s">
        <v>4</v>
      </c>
      <c r="AC36" s="2" t="s">
        <v>34</v>
      </c>
      <c r="AD36" s="2" t="s">
        <v>9</v>
      </c>
      <c r="AE36" s="2" t="s">
        <v>35</v>
      </c>
      <c r="AF36" s="2" t="s">
        <v>60</v>
      </c>
      <c r="AH36" s="2" t="s">
        <v>8</v>
      </c>
    </row>
    <row r="37" spans="1:34" ht="20.100000000000001" customHeight="1">
      <c r="A37" s="1">
        <v>36</v>
      </c>
      <c r="B37" s="2" t="s">
        <v>78</v>
      </c>
      <c r="D37" s="2" t="s">
        <v>538</v>
      </c>
      <c r="E37" s="2" t="s">
        <v>12</v>
      </c>
      <c r="F37" s="2" t="s">
        <v>22</v>
      </c>
      <c r="G37" s="31" t="s">
        <v>4445</v>
      </c>
      <c r="H37" s="32" t="s">
        <v>68</v>
      </c>
      <c r="I37" s="2" t="s">
        <v>539</v>
      </c>
      <c r="K37" s="4"/>
      <c r="M37" s="2" t="s">
        <v>1169</v>
      </c>
      <c r="X37" s="2" t="str">
        <f t="shared" si="1"/>
        <v>CIIH_ Exchanged_ Document. Subtype. Code</v>
      </c>
      <c r="Y37" s="2" t="str">
        <f t="shared" si="2"/>
        <v>ram:SubtypeCode</v>
      </c>
      <c r="Z37" s="2" t="str">
        <f t="shared" si="4"/>
        <v>ram:SpecifiedCIDocumentVersion/ram:SubtypeCode</v>
      </c>
      <c r="AA37" s="2" t="s">
        <v>4576</v>
      </c>
      <c r="AB37" s="2" t="s">
        <v>4</v>
      </c>
      <c r="AC37" s="2" t="s">
        <v>34</v>
      </c>
      <c r="AD37" s="2" t="s">
        <v>9</v>
      </c>
      <c r="AE37" s="2" t="s">
        <v>35</v>
      </c>
      <c r="AF37" s="2" t="s">
        <v>60</v>
      </c>
      <c r="AG37" s="2" t="s">
        <v>60</v>
      </c>
      <c r="AH37" s="2" t="s">
        <v>8</v>
      </c>
    </row>
    <row r="38" spans="1:34" ht="20.100000000000001" customHeight="1">
      <c r="A38" s="1">
        <v>37</v>
      </c>
      <c r="B38" s="2" t="s">
        <v>78</v>
      </c>
      <c r="D38" s="2" t="s">
        <v>69</v>
      </c>
      <c r="E38" s="2" t="s">
        <v>20</v>
      </c>
      <c r="F38" s="2" t="s">
        <v>71</v>
      </c>
      <c r="G38" s="31" t="s">
        <v>4445</v>
      </c>
      <c r="H38" s="32" t="s">
        <v>540</v>
      </c>
      <c r="I38" s="2" t="s">
        <v>541</v>
      </c>
      <c r="K38" s="4"/>
      <c r="M38" s="2" t="s">
        <v>70</v>
      </c>
      <c r="X38" s="2" t="str">
        <f t="shared" si="1"/>
        <v>CIIH_ Exchanged_ Document. Included. CI_ Note</v>
      </c>
      <c r="Y38" s="2" t="str">
        <f t="shared" si="2"/>
        <v>ram:IncludedCINote</v>
      </c>
      <c r="Z38" s="2" t="str">
        <f>Z$26&amp;"/"&amp;Y38</f>
        <v>ram:SpecifiedCIDocumentVersion/ram:IncludedCINote</v>
      </c>
      <c r="AA38" s="2" t="s">
        <v>4577</v>
      </c>
      <c r="AB38" s="2" t="s">
        <v>4</v>
      </c>
      <c r="AC38" s="2" t="s">
        <v>8</v>
      </c>
      <c r="AD38" s="2" t="s">
        <v>9</v>
      </c>
      <c r="AE38" s="2" t="s">
        <v>8</v>
      </c>
      <c r="AF38" s="2" t="s">
        <v>50</v>
      </c>
      <c r="AG38" s="2" t="s">
        <v>8</v>
      </c>
      <c r="AH38" s="2" t="s">
        <v>542</v>
      </c>
    </row>
    <row r="39" spans="1:34" ht="20.100000000000001" customHeight="1">
      <c r="A39" s="1">
        <v>38</v>
      </c>
      <c r="B39" s="2" t="s">
        <v>78</v>
      </c>
      <c r="D39" s="2" t="s">
        <v>72</v>
      </c>
      <c r="E39" s="2" t="s">
        <v>23</v>
      </c>
      <c r="F39" s="2" t="s">
        <v>74</v>
      </c>
      <c r="G39" s="31" t="s">
        <v>4446</v>
      </c>
      <c r="H39" s="33" t="s">
        <v>543</v>
      </c>
      <c r="I39" s="2" t="s">
        <v>544</v>
      </c>
      <c r="K39" s="4"/>
      <c r="N39" s="2" t="s">
        <v>73</v>
      </c>
      <c r="X39" s="2" t="str">
        <f t="shared" si="1"/>
        <v>CI_ Note. Details</v>
      </c>
      <c r="Y39" s="2" t="str">
        <f t="shared" si="2"/>
        <v>ram:CINoteType</v>
      </c>
      <c r="Z39" s="2" t="str">
        <f t="shared" si="3"/>
        <v>ram:CINoteType</v>
      </c>
      <c r="AA39" s="2" t="s">
        <v>4578</v>
      </c>
      <c r="AB39" s="2" t="s">
        <v>4</v>
      </c>
      <c r="AC39" s="2" t="s">
        <v>8</v>
      </c>
      <c r="AD39" s="2" t="s">
        <v>9</v>
      </c>
      <c r="AE39" s="2" t="s">
        <v>8</v>
      </c>
      <c r="AF39" s="2" t="s">
        <v>27</v>
      </c>
      <c r="AG39" s="2" t="s">
        <v>8</v>
      </c>
      <c r="AH39" s="2" t="s">
        <v>8</v>
      </c>
    </row>
    <row r="40" spans="1:34" ht="20.100000000000001" customHeight="1">
      <c r="A40" s="1">
        <v>39</v>
      </c>
      <c r="B40" s="2" t="s">
        <v>78</v>
      </c>
      <c r="D40" s="2" t="s">
        <v>75</v>
      </c>
      <c r="E40" s="2" t="s">
        <v>12</v>
      </c>
      <c r="F40" s="2" t="s">
        <v>17</v>
      </c>
      <c r="G40" s="31" t="s">
        <v>4447</v>
      </c>
      <c r="H40" s="33" t="s">
        <v>545</v>
      </c>
      <c r="I40" s="2" t="s">
        <v>546</v>
      </c>
      <c r="K40" s="4"/>
      <c r="O40" s="2" t="s">
        <v>340</v>
      </c>
      <c r="X40" s="2" t="str">
        <f t="shared" si="1"/>
        <v>CI_ Note. Subject. Text</v>
      </c>
      <c r="Y40" s="2" t="str">
        <f t="shared" si="2"/>
        <v>ram:Subject</v>
      </c>
      <c r="Z40" s="2" t="str">
        <f>Z$38&amp;"/"&amp;Y40</f>
        <v>ram:SpecifiedCIDocumentVersion/ram:IncludedCINote/ram:Subject</v>
      </c>
      <c r="AA40" s="2" t="s">
        <v>4579</v>
      </c>
      <c r="AB40" s="2" t="s">
        <v>4</v>
      </c>
      <c r="AC40" s="2" t="s">
        <v>41</v>
      </c>
      <c r="AD40" s="2" t="s">
        <v>9</v>
      </c>
      <c r="AE40" s="2" t="s">
        <v>42</v>
      </c>
      <c r="AF40" s="2" t="s">
        <v>56</v>
      </c>
      <c r="AG40" s="2" t="s">
        <v>56</v>
      </c>
      <c r="AH40" s="2" t="s">
        <v>8</v>
      </c>
    </row>
    <row r="41" spans="1:34" ht="20.100000000000001" customHeight="1">
      <c r="A41" s="1">
        <v>40</v>
      </c>
      <c r="B41" s="2" t="s">
        <v>78</v>
      </c>
      <c r="D41" s="2" t="s">
        <v>76</v>
      </c>
      <c r="E41" s="2" t="s">
        <v>12</v>
      </c>
      <c r="F41" s="2" t="s">
        <v>17</v>
      </c>
      <c r="G41" s="31" t="s">
        <v>4447</v>
      </c>
      <c r="H41" s="33" t="s">
        <v>547</v>
      </c>
      <c r="I41" s="2" t="s">
        <v>548</v>
      </c>
      <c r="K41" s="4"/>
      <c r="O41" s="2" t="s">
        <v>341</v>
      </c>
      <c r="X41" s="2" t="str">
        <f t="shared" si="1"/>
        <v>CI_ Note. Content. Text</v>
      </c>
      <c r="Y41" s="2" t="str">
        <f t="shared" si="2"/>
        <v>ram:Content</v>
      </c>
      <c r="Z41" s="2" t="str">
        <f>Z$38&amp;"/"&amp;Y41</f>
        <v>ram:SpecifiedCIDocumentVersion/ram:IncludedCINote/ram:Content</v>
      </c>
      <c r="AA41" s="2" t="s">
        <v>4580</v>
      </c>
      <c r="AB41" s="2" t="s">
        <v>4</v>
      </c>
      <c r="AC41" s="2" t="s">
        <v>41</v>
      </c>
      <c r="AD41" s="2" t="s">
        <v>9</v>
      </c>
      <c r="AE41" s="2" t="s">
        <v>42</v>
      </c>
      <c r="AF41" s="2" t="s">
        <v>56</v>
      </c>
      <c r="AG41" s="2" t="s">
        <v>56</v>
      </c>
      <c r="AH41" s="2" t="s">
        <v>542</v>
      </c>
    </row>
    <row r="42" spans="1:34" ht="20.100000000000001" customHeight="1">
      <c r="A42" s="1">
        <v>41</v>
      </c>
      <c r="B42" s="2" t="s">
        <v>78</v>
      </c>
      <c r="D42" s="2" t="s">
        <v>77</v>
      </c>
      <c r="E42" s="2" t="s">
        <v>12</v>
      </c>
      <c r="F42" s="2" t="s">
        <v>17</v>
      </c>
      <c r="G42" s="31" t="s">
        <v>4447</v>
      </c>
      <c r="H42" s="33" t="s">
        <v>549</v>
      </c>
      <c r="I42" s="2" t="s">
        <v>550</v>
      </c>
      <c r="K42" s="4"/>
      <c r="O42" s="2" t="s">
        <v>342</v>
      </c>
      <c r="X42" s="2" t="str">
        <f t="shared" si="1"/>
        <v>CI_ Note. Identification. Identifier</v>
      </c>
      <c r="Y42" s="2" t="str">
        <f t="shared" si="2"/>
        <v>ram:ID</v>
      </c>
      <c r="Z42" s="2" t="str">
        <f>Z$38&amp;"/"&amp;Y42</f>
        <v>ram:SpecifiedCIDocumentVersion/ram:IncludedCINote/ram:ID</v>
      </c>
      <c r="AA42" s="2" t="s">
        <v>4581</v>
      </c>
      <c r="AB42" s="2" t="s">
        <v>4</v>
      </c>
      <c r="AC42" s="2" t="s">
        <v>8</v>
      </c>
      <c r="AD42" s="2" t="s">
        <v>9</v>
      </c>
      <c r="AE42" s="2" t="s">
        <v>9</v>
      </c>
      <c r="AF42" s="2" t="s">
        <v>15</v>
      </c>
      <c r="AG42" s="2" t="s">
        <v>15</v>
      </c>
      <c r="AH42" s="2" t="s">
        <v>542</v>
      </c>
    </row>
    <row r="43" spans="1:34" ht="20.100000000000001" customHeight="1">
      <c r="A43" s="1">
        <v>42</v>
      </c>
      <c r="B43" s="2" t="s">
        <v>78</v>
      </c>
      <c r="D43" s="2" t="s">
        <v>551</v>
      </c>
      <c r="E43" s="2" t="s">
        <v>20</v>
      </c>
      <c r="F43" s="2" t="s">
        <v>71</v>
      </c>
      <c r="G43" s="31" t="s">
        <v>4445</v>
      </c>
      <c r="H43" s="32" t="s">
        <v>552</v>
      </c>
      <c r="I43" s="2" t="s">
        <v>553</v>
      </c>
      <c r="K43" s="4"/>
      <c r="M43" s="2" t="s">
        <v>1170</v>
      </c>
      <c r="X43" s="2" t="str">
        <f t="shared" si="1"/>
        <v>CIIH_ Exchanged_ Document. Reference. CI_ Referenced_ Document</v>
      </c>
      <c r="Y43" s="2" t="str">
        <f t="shared" si="2"/>
        <v>ram:ReferenceCIReferencedDocument</v>
      </c>
      <c r="Z43" s="2" t="str">
        <f>Z$26&amp;"/"&amp;Y43</f>
        <v>ram:SpecifiedCIDocumentVersion/ram:ReferenceCIReferencedDocument</v>
      </c>
      <c r="AA43" s="2" t="s">
        <v>4582</v>
      </c>
      <c r="AB43" s="2" t="s">
        <v>4</v>
      </c>
      <c r="AC43" s="2" t="s">
        <v>8</v>
      </c>
      <c r="AD43" s="2" t="s">
        <v>9</v>
      </c>
      <c r="AE43" s="2" t="s">
        <v>8</v>
      </c>
      <c r="AF43" s="2" t="s">
        <v>50</v>
      </c>
      <c r="AG43" s="2" t="s">
        <v>8</v>
      </c>
      <c r="AH43" s="2" t="s">
        <v>542</v>
      </c>
    </row>
    <row r="44" spans="1:34" ht="20.100000000000001" customHeight="1">
      <c r="A44" s="1">
        <v>43</v>
      </c>
      <c r="B44" s="2" t="s">
        <v>78</v>
      </c>
      <c r="D44" s="2" t="s">
        <v>416</v>
      </c>
      <c r="E44" s="2" t="s">
        <v>23</v>
      </c>
      <c r="F44" s="2" t="s">
        <v>3</v>
      </c>
      <c r="G44" s="31" t="s">
        <v>4446</v>
      </c>
      <c r="H44" s="33" t="s">
        <v>554</v>
      </c>
      <c r="I44" s="2" t="s">
        <v>555</v>
      </c>
      <c r="K44" s="4"/>
      <c r="N44" s="2" t="s">
        <v>79</v>
      </c>
      <c r="X44" s="2" t="str">
        <f t="shared" si="1"/>
        <v>CI_ Referenced_ Document. Details</v>
      </c>
      <c r="Y44" s="2" t="str">
        <f t="shared" si="2"/>
        <v>ram:CIReferencedDocumentType</v>
      </c>
      <c r="Z44" s="2" t="str">
        <f t="shared" si="3"/>
        <v>ram:CIReferencedDocumentType</v>
      </c>
      <c r="AA44" s="2" t="s">
        <v>4583</v>
      </c>
      <c r="AB44" s="2" t="s">
        <v>4</v>
      </c>
      <c r="AC44" s="2" t="s">
        <v>8</v>
      </c>
      <c r="AD44" s="2" t="s">
        <v>9</v>
      </c>
      <c r="AE44" s="2" t="s">
        <v>8</v>
      </c>
      <c r="AF44" s="2" t="s">
        <v>27</v>
      </c>
      <c r="AG44" s="2" t="s">
        <v>8</v>
      </c>
      <c r="AH44" s="2" t="s">
        <v>8</v>
      </c>
    </row>
    <row r="45" spans="1:34" ht="20.100000000000001" customHeight="1">
      <c r="A45" s="1">
        <v>44</v>
      </c>
      <c r="B45" s="2" t="s">
        <v>78</v>
      </c>
      <c r="D45" s="2" t="s">
        <v>80</v>
      </c>
      <c r="E45" s="2" t="s">
        <v>12</v>
      </c>
      <c r="F45" s="2" t="s">
        <v>22</v>
      </c>
      <c r="G45" s="31" t="s">
        <v>4447</v>
      </c>
      <c r="H45" s="33" t="s">
        <v>556</v>
      </c>
      <c r="I45" s="2" t="s">
        <v>557</v>
      </c>
      <c r="K45" s="4"/>
      <c r="O45" s="2" t="s">
        <v>81</v>
      </c>
      <c r="X45" s="2" t="str">
        <f t="shared" si="1"/>
        <v>CI_ Referenced_ Document. Issuer Assigned_ Identification. Identifier</v>
      </c>
      <c r="Y45" s="2" t="str">
        <f t="shared" si="2"/>
        <v>ram:IssuerAssignedID</v>
      </c>
      <c r="Z45" s="2" t="str">
        <f>Z$43&amp;"/"&amp;Y45</f>
        <v>ram:SpecifiedCIDocumentVersion/ram:ReferenceCIReferencedDocument/ram:IssuerAssignedID</v>
      </c>
      <c r="AA45" s="2" t="s">
        <v>4584</v>
      </c>
      <c r="AB45" s="2" t="s">
        <v>4</v>
      </c>
      <c r="AC45" s="2" t="s">
        <v>8</v>
      </c>
      <c r="AD45" s="2" t="s">
        <v>9</v>
      </c>
      <c r="AE45" s="2" t="s">
        <v>9</v>
      </c>
      <c r="AF45" s="2" t="s">
        <v>60</v>
      </c>
      <c r="AG45" s="2" t="s">
        <v>8</v>
      </c>
      <c r="AH45" s="2" t="s">
        <v>542</v>
      </c>
    </row>
    <row r="46" spans="1:34" ht="20.100000000000001" customHeight="1">
      <c r="A46" s="1">
        <v>45</v>
      </c>
      <c r="B46" s="2" t="s">
        <v>78</v>
      </c>
      <c r="D46" s="2" t="s">
        <v>82</v>
      </c>
      <c r="E46" s="2" t="s">
        <v>12</v>
      </c>
      <c r="F46" s="2" t="s">
        <v>17</v>
      </c>
      <c r="G46" s="31" t="s">
        <v>4447</v>
      </c>
      <c r="H46" s="33" t="s">
        <v>558</v>
      </c>
      <c r="I46" s="2" t="s">
        <v>559</v>
      </c>
      <c r="K46" s="4"/>
      <c r="O46" s="2" t="s">
        <v>83</v>
      </c>
      <c r="X46" s="2" t="str">
        <f t="shared" si="1"/>
        <v>CI_ Referenced_ Document. Issue. Date Time</v>
      </c>
      <c r="Y46" s="2" t="str">
        <f t="shared" si="2"/>
        <v>ram:IssueDateTime</v>
      </c>
      <c r="Z46" s="2" t="str">
        <f t="shared" ref="Z46:Z51" si="5">Z$43&amp;"/"&amp;Y46</f>
        <v>ram:SpecifiedCIDocumentVersion/ram:ReferenceCIReferencedDocument/ram:IssueDateTime</v>
      </c>
      <c r="AA46" s="2" t="s">
        <v>4585</v>
      </c>
      <c r="AB46" s="2" t="s">
        <v>4</v>
      </c>
      <c r="AC46" s="2" t="s">
        <v>84</v>
      </c>
      <c r="AD46" s="2" t="s">
        <v>9</v>
      </c>
      <c r="AE46" s="2" t="s">
        <v>9</v>
      </c>
      <c r="AF46" s="2" t="s">
        <v>56</v>
      </c>
      <c r="AG46" s="2" t="s">
        <v>8</v>
      </c>
      <c r="AH46" s="2" t="s">
        <v>542</v>
      </c>
    </row>
    <row r="47" spans="1:34" ht="20.100000000000001" customHeight="1">
      <c r="A47" s="1">
        <v>46</v>
      </c>
      <c r="B47" s="2" t="s">
        <v>78</v>
      </c>
      <c r="D47" s="2" t="s">
        <v>85</v>
      </c>
      <c r="E47" s="2" t="s">
        <v>12</v>
      </c>
      <c r="F47" s="2" t="s">
        <v>17</v>
      </c>
      <c r="G47" s="31" t="s">
        <v>4447</v>
      </c>
      <c r="H47" s="33" t="s">
        <v>1171</v>
      </c>
      <c r="I47" s="2" t="s">
        <v>1172</v>
      </c>
      <c r="K47" s="4"/>
      <c r="O47" s="2" t="s">
        <v>86</v>
      </c>
      <c r="X47" s="2" t="str">
        <f t="shared" si="1"/>
        <v>CI_ Referenced_ Document. Revision_ Identification. Identifier</v>
      </c>
      <c r="Y47" s="2" t="str">
        <f t="shared" si="2"/>
        <v>ram:RevisionID</v>
      </c>
      <c r="Z47" s="2" t="str">
        <f t="shared" si="5"/>
        <v>ram:SpecifiedCIDocumentVersion/ram:ReferenceCIReferencedDocument/ram:RevisionID</v>
      </c>
      <c r="AA47" s="2" t="s">
        <v>4586</v>
      </c>
      <c r="AB47" s="2" t="s">
        <v>444</v>
      </c>
      <c r="AF47" s="2" t="s">
        <v>56</v>
      </c>
      <c r="AG47" s="2" t="s">
        <v>8</v>
      </c>
      <c r="AH47" s="2" t="s">
        <v>8</v>
      </c>
    </row>
    <row r="48" spans="1:34" ht="20.100000000000001" customHeight="1">
      <c r="A48" s="1">
        <v>47</v>
      </c>
      <c r="B48" s="2" t="s">
        <v>78</v>
      </c>
      <c r="D48" s="2" t="s">
        <v>87</v>
      </c>
      <c r="E48" s="2" t="s">
        <v>12</v>
      </c>
      <c r="F48" s="2" t="s">
        <v>17</v>
      </c>
      <c r="G48" s="31" t="s">
        <v>4447</v>
      </c>
      <c r="H48" s="33" t="s">
        <v>560</v>
      </c>
      <c r="I48" s="2" t="s">
        <v>561</v>
      </c>
      <c r="K48" s="4"/>
      <c r="O48" s="2" t="s">
        <v>88</v>
      </c>
      <c r="X48" s="2" t="str">
        <f t="shared" si="1"/>
        <v>CI_ Referenced_ Document. Information. Text</v>
      </c>
      <c r="Y48" s="2" t="str">
        <f t="shared" si="2"/>
        <v>ram:Information</v>
      </c>
      <c r="Z48" s="2" t="str">
        <f t="shared" si="5"/>
        <v>ram:SpecifiedCIDocumentVersion/ram:ReferenceCIReferencedDocument/ram:Information</v>
      </c>
      <c r="AA48" s="2" t="s">
        <v>4587</v>
      </c>
      <c r="AB48" s="2" t="s">
        <v>4</v>
      </c>
      <c r="AC48" s="2" t="s">
        <v>41</v>
      </c>
      <c r="AD48" s="2" t="s">
        <v>9</v>
      </c>
      <c r="AE48" s="2" t="s">
        <v>42</v>
      </c>
      <c r="AF48" s="2" t="s">
        <v>56</v>
      </c>
      <c r="AG48" s="2" t="s">
        <v>8</v>
      </c>
      <c r="AH48" s="2" t="s">
        <v>542</v>
      </c>
    </row>
    <row r="49" spans="1:34" ht="20.100000000000001" customHeight="1">
      <c r="A49" s="1">
        <v>48</v>
      </c>
      <c r="B49" s="2" t="s">
        <v>78</v>
      </c>
      <c r="D49" s="2" t="s">
        <v>89</v>
      </c>
      <c r="E49" s="2" t="s">
        <v>12</v>
      </c>
      <c r="F49" s="2" t="s">
        <v>22</v>
      </c>
      <c r="G49" s="31" t="s">
        <v>4447</v>
      </c>
      <c r="H49" s="33" t="s">
        <v>562</v>
      </c>
      <c r="I49" s="2" t="s">
        <v>563</v>
      </c>
      <c r="K49" s="4"/>
      <c r="O49" s="2" t="s">
        <v>90</v>
      </c>
      <c r="X49" s="2" t="str">
        <f t="shared" si="1"/>
        <v>CI_ Referenced_ Document. Type. Code</v>
      </c>
      <c r="Y49" s="2" t="str">
        <f t="shared" si="2"/>
        <v>ram:TypeCode</v>
      </c>
      <c r="Z49" s="2" t="str">
        <f t="shared" si="5"/>
        <v>ram:SpecifiedCIDocumentVersion/ram:ReferenceCIReferencedDocument/ram:TypeCode</v>
      </c>
      <c r="AA49" s="2" t="s">
        <v>4588</v>
      </c>
      <c r="AB49" s="2" t="s">
        <v>4</v>
      </c>
      <c r="AC49" s="2" t="s">
        <v>91</v>
      </c>
      <c r="AD49" s="2" t="s">
        <v>9</v>
      </c>
      <c r="AE49" s="2" t="s">
        <v>59</v>
      </c>
      <c r="AF49" s="2" t="s">
        <v>60</v>
      </c>
      <c r="AG49" s="2" t="s">
        <v>8</v>
      </c>
      <c r="AH49" s="2" t="s">
        <v>8</v>
      </c>
    </row>
    <row r="50" spans="1:34" ht="20.100000000000001" customHeight="1">
      <c r="A50" s="1">
        <v>49</v>
      </c>
      <c r="B50" s="2" t="s">
        <v>78</v>
      </c>
      <c r="D50" s="2" t="s">
        <v>92</v>
      </c>
      <c r="E50" s="2" t="s">
        <v>12</v>
      </c>
      <c r="F50" s="2" t="s">
        <v>17</v>
      </c>
      <c r="G50" s="31" t="s">
        <v>4447</v>
      </c>
      <c r="H50" s="33" t="s">
        <v>94</v>
      </c>
      <c r="I50" s="2" t="s">
        <v>95</v>
      </c>
      <c r="K50" s="4"/>
      <c r="O50" s="2" t="s">
        <v>93</v>
      </c>
      <c r="X50" s="2" t="str">
        <f t="shared" si="1"/>
        <v>CI_ Referenced_ Document. Attachment. Binary Object</v>
      </c>
      <c r="Y50" s="2" t="str">
        <f t="shared" si="2"/>
        <v>ram:AttachmentBinaryObject</v>
      </c>
      <c r="Z50" s="2" t="str">
        <f t="shared" si="5"/>
        <v>ram:SpecifiedCIDocumentVersion/ram:ReferenceCIReferencedDocument/ram:AttachmentBinaryObject</v>
      </c>
      <c r="AA50" s="2" t="s">
        <v>4589</v>
      </c>
      <c r="AB50" s="2" t="s">
        <v>4</v>
      </c>
      <c r="AC50" s="2" t="s">
        <v>34</v>
      </c>
      <c r="AD50" s="2" t="s">
        <v>9</v>
      </c>
      <c r="AE50" s="2" t="s">
        <v>35</v>
      </c>
      <c r="AF50" s="2" t="s">
        <v>56</v>
      </c>
      <c r="AG50" s="2" t="s">
        <v>8</v>
      </c>
      <c r="AH50" s="2" t="s">
        <v>542</v>
      </c>
    </row>
    <row r="51" spans="1:34" ht="20.100000000000001" customHeight="1">
      <c r="A51" s="1">
        <v>50</v>
      </c>
      <c r="B51" s="2" t="s">
        <v>78</v>
      </c>
      <c r="D51" s="2" t="s">
        <v>96</v>
      </c>
      <c r="E51" s="2" t="s">
        <v>12</v>
      </c>
      <c r="F51" s="2" t="s">
        <v>17</v>
      </c>
      <c r="G51" s="31" t="s">
        <v>4447</v>
      </c>
      <c r="H51" s="33" t="s">
        <v>564</v>
      </c>
      <c r="I51" s="2" t="s">
        <v>565</v>
      </c>
      <c r="K51" s="4"/>
      <c r="O51" s="2" t="s">
        <v>97</v>
      </c>
      <c r="X51" s="2" t="str">
        <f t="shared" si="1"/>
        <v>CI_ Referenced_ Document. Subtype. Code</v>
      </c>
      <c r="Y51" s="2" t="str">
        <f t="shared" si="2"/>
        <v>ram:SubtypeCode</v>
      </c>
      <c r="Z51" s="2" t="str">
        <f t="shared" si="5"/>
        <v>ram:SpecifiedCIDocumentVersion/ram:ReferenceCIReferencedDocument/ram:SubtypeCode</v>
      </c>
      <c r="AA51" s="2" t="s">
        <v>4590</v>
      </c>
      <c r="AB51" s="2" t="s">
        <v>4</v>
      </c>
      <c r="AC51" s="2" t="s">
        <v>34</v>
      </c>
      <c r="AD51" s="2" t="s">
        <v>9</v>
      </c>
      <c r="AE51" s="2" t="s">
        <v>35</v>
      </c>
      <c r="AF51" s="2" t="s">
        <v>60</v>
      </c>
      <c r="AG51" s="2" t="s">
        <v>8</v>
      </c>
      <c r="AH51" s="2" t="s">
        <v>8</v>
      </c>
    </row>
    <row r="52" spans="1:34" ht="20.100000000000001" customHeight="1">
      <c r="A52" s="1">
        <v>51</v>
      </c>
      <c r="B52" s="2" t="s">
        <v>78</v>
      </c>
      <c r="D52" s="2" t="s">
        <v>1173</v>
      </c>
      <c r="E52" s="2" t="s">
        <v>20</v>
      </c>
      <c r="F52" s="2" t="s">
        <v>71</v>
      </c>
      <c r="G52" s="31" t="s">
        <v>4445</v>
      </c>
      <c r="H52" s="32" t="s">
        <v>566</v>
      </c>
      <c r="I52" s="2" t="s">
        <v>567</v>
      </c>
      <c r="K52" s="4"/>
      <c r="M52" s="2" t="s">
        <v>1174</v>
      </c>
      <c r="X52" s="2" t="str">
        <f t="shared" si="1"/>
        <v>CIIH_ Exchanged_ Document. Attached. Specified_ Binary File</v>
      </c>
      <c r="Y52" s="2" t="str">
        <f t="shared" si="2"/>
        <v>ram:AttachedSpecifiedBinaryFile</v>
      </c>
      <c r="Z52" s="2" t="str">
        <f>Z$26&amp;"/"&amp;Y52</f>
        <v>ram:SpecifiedCIDocumentVersion/ram:AttachedSpecifiedBinaryFile</v>
      </c>
      <c r="AA52" s="2" t="s">
        <v>4591</v>
      </c>
      <c r="AB52" s="2" t="s">
        <v>4</v>
      </c>
      <c r="AC52" s="2" t="s">
        <v>8</v>
      </c>
      <c r="AD52" s="2" t="s">
        <v>9</v>
      </c>
      <c r="AE52" s="2" t="s">
        <v>9</v>
      </c>
      <c r="AF52" s="2" t="s">
        <v>50</v>
      </c>
      <c r="AG52" s="2" t="s">
        <v>8</v>
      </c>
      <c r="AH52" s="2" t="s">
        <v>8</v>
      </c>
    </row>
    <row r="53" spans="1:34" ht="20.100000000000001" customHeight="1">
      <c r="A53" s="1">
        <v>52</v>
      </c>
      <c r="B53" s="2" t="s">
        <v>78</v>
      </c>
      <c r="D53" s="2" t="s">
        <v>98</v>
      </c>
      <c r="E53" s="2" t="s">
        <v>23</v>
      </c>
      <c r="F53" s="2" t="s">
        <v>3</v>
      </c>
      <c r="G53" s="31" t="s">
        <v>4446</v>
      </c>
      <c r="H53" s="33" t="s">
        <v>568</v>
      </c>
      <c r="I53" s="2" t="s">
        <v>569</v>
      </c>
      <c r="K53" s="4"/>
      <c r="N53" s="2" t="s">
        <v>99</v>
      </c>
      <c r="X53" s="2" t="str">
        <f t="shared" si="1"/>
        <v>Specified_ Binary File. Details</v>
      </c>
      <c r="Y53" s="2" t="str">
        <f t="shared" si="2"/>
        <v>ram:SpecifiedBinaryFileType</v>
      </c>
      <c r="Z53" s="2" t="str">
        <f t="shared" si="3"/>
        <v>ram:SpecifiedBinaryFileType</v>
      </c>
      <c r="AA53" s="2" t="s">
        <v>4592</v>
      </c>
      <c r="AB53" s="2" t="s">
        <v>4</v>
      </c>
      <c r="AC53" s="2" t="s">
        <v>8</v>
      </c>
      <c r="AD53" s="2" t="s">
        <v>9</v>
      </c>
      <c r="AE53" s="2" t="s">
        <v>9</v>
      </c>
      <c r="AF53" s="2" t="s">
        <v>27</v>
      </c>
      <c r="AG53" s="2" t="s">
        <v>8</v>
      </c>
      <c r="AH53" s="2" t="s">
        <v>8</v>
      </c>
    </row>
    <row r="54" spans="1:34" ht="20.100000000000001" customHeight="1">
      <c r="A54" s="1">
        <v>53</v>
      </c>
      <c r="B54" s="2" t="s">
        <v>78</v>
      </c>
      <c r="D54" s="2" t="s">
        <v>100</v>
      </c>
      <c r="E54" s="2" t="s">
        <v>12</v>
      </c>
      <c r="F54" s="2" t="s">
        <v>17</v>
      </c>
      <c r="G54" s="31" t="s">
        <v>4447</v>
      </c>
      <c r="H54" s="33" t="s">
        <v>570</v>
      </c>
      <c r="I54" s="2" t="s">
        <v>571</v>
      </c>
      <c r="K54" s="4"/>
      <c r="O54" s="2" t="s">
        <v>101</v>
      </c>
      <c r="X54" s="2" t="str">
        <f t="shared" si="1"/>
        <v>Specified_ Binary File. Identification. Identifier</v>
      </c>
      <c r="Y54" s="2" t="str">
        <f t="shared" si="2"/>
        <v>ram:ID</v>
      </c>
      <c r="Z54" s="2" t="str">
        <f>Z$52&amp;"/"&amp;Y54</f>
        <v>ram:SpecifiedCIDocumentVersion/ram:AttachedSpecifiedBinaryFile/ram:ID</v>
      </c>
      <c r="AA54" s="2" t="s">
        <v>4593</v>
      </c>
      <c r="AB54" s="2" t="s">
        <v>4</v>
      </c>
      <c r="AC54" s="2" t="s">
        <v>8</v>
      </c>
      <c r="AD54" s="2" t="s">
        <v>9</v>
      </c>
      <c r="AE54" s="2" t="s">
        <v>9</v>
      </c>
      <c r="AF54" s="2" t="s">
        <v>56</v>
      </c>
      <c r="AG54" s="2" t="s">
        <v>8</v>
      </c>
      <c r="AH54" s="2" t="s">
        <v>8</v>
      </c>
    </row>
    <row r="55" spans="1:34" ht="20.100000000000001" customHeight="1">
      <c r="A55" s="1">
        <v>54</v>
      </c>
      <c r="B55" s="2" t="s">
        <v>78</v>
      </c>
      <c r="D55" s="2" t="s">
        <v>102</v>
      </c>
      <c r="E55" s="2" t="s">
        <v>12</v>
      </c>
      <c r="F55" s="2" t="s">
        <v>17</v>
      </c>
      <c r="G55" s="31" t="s">
        <v>4447</v>
      </c>
      <c r="H55" s="33" t="s">
        <v>572</v>
      </c>
      <c r="I55" s="2" t="s">
        <v>573</v>
      </c>
      <c r="K55" s="4"/>
      <c r="O55" s="2" t="s">
        <v>103</v>
      </c>
      <c r="X55" s="2" t="str">
        <f t="shared" si="1"/>
        <v>Specified_ Binary File. File Name. Text</v>
      </c>
      <c r="Y55" s="2" t="str">
        <f t="shared" si="2"/>
        <v>ram:FileName</v>
      </c>
      <c r="Z55" s="2" t="str">
        <f t="shared" ref="Z55:Z58" si="6">Z$52&amp;"/"&amp;Y55</f>
        <v>ram:SpecifiedCIDocumentVersion/ram:AttachedSpecifiedBinaryFile/ram:FileName</v>
      </c>
      <c r="AA55" s="2" t="s">
        <v>4594</v>
      </c>
      <c r="AB55" s="2" t="s">
        <v>4</v>
      </c>
      <c r="AC55" s="2" t="s">
        <v>41</v>
      </c>
      <c r="AD55" s="2" t="s">
        <v>9</v>
      </c>
      <c r="AE55" s="2" t="s">
        <v>42</v>
      </c>
      <c r="AF55" s="2" t="s">
        <v>56</v>
      </c>
      <c r="AG55" s="2" t="s">
        <v>8</v>
      </c>
      <c r="AH55" s="2" t="s">
        <v>542</v>
      </c>
    </row>
    <row r="56" spans="1:34" ht="20.100000000000001" customHeight="1">
      <c r="A56" s="1">
        <v>55</v>
      </c>
      <c r="B56" s="2" t="s">
        <v>78</v>
      </c>
      <c r="D56" s="2" t="s">
        <v>104</v>
      </c>
      <c r="E56" s="2" t="s">
        <v>12</v>
      </c>
      <c r="F56" s="2" t="s">
        <v>17</v>
      </c>
      <c r="G56" s="31" t="s">
        <v>4447</v>
      </c>
      <c r="H56" s="33" t="s">
        <v>574</v>
      </c>
      <c r="I56" s="2" t="s">
        <v>575</v>
      </c>
      <c r="K56" s="4"/>
      <c r="O56" s="2" t="s">
        <v>105</v>
      </c>
      <c r="X56" s="2" t="str">
        <f t="shared" si="1"/>
        <v>Specified_ Binary File. URI. Identifier</v>
      </c>
      <c r="Y56" s="2" t="str">
        <f t="shared" si="2"/>
        <v>ram:URIID</v>
      </c>
      <c r="Z56" s="2" t="str">
        <f t="shared" si="6"/>
        <v>ram:SpecifiedCIDocumentVersion/ram:AttachedSpecifiedBinaryFile/ram:URIID</v>
      </c>
      <c r="AA56" s="2" t="s">
        <v>4595</v>
      </c>
      <c r="AB56" s="2" t="s">
        <v>4</v>
      </c>
      <c r="AC56" s="2" t="s">
        <v>8</v>
      </c>
      <c r="AD56" s="2" t="s">
        <v>9</v>
      </c>
      <c r="AE56" s="2" t="s">
        <v>9</v>
      </c>
      <c r="AF56" s="2" t="s">
        <v>56</v>
      </c>
      <c r="AG56" s="2" t="s">
        <v>8</v>
      </c>
      <c r="AH56" s="2" t="s">
        <v>542</v>
      </c>
    </row>
    <row r="57" spans="1:34" ht="20.100000000000001" customHeight="1">
      <c r="A57" s="1">
        <v>56</v>
      </c>
      <c r="B57" s="2" t="s">
        <v>78</v>
      </c>
      <c r="D57" s="2" t="s">
        <v>106</v>
      </c>
      <c r="E57" s="2" t="s">
        <v>12</v>
      </c>
      <c r="F57" s="2" t="s">
        <v>22</v>
      </c>
      <c r="G57" s="31" t="s">
        <v>4447</v>
      </c>
      <c r="H57" s="33" t="s">
        <v>576</v>
      </c>
      <c r="I57" s="2" t="s">
        <v>576</v>
      </c>
      <c r="K57" s="4"/>
      <c r="O57" s="2" t="s">
        <v>107</v>
      </c>
      <c r="X57" s="2" t="str">
        <f t="shared" si="1"/>
        <v>Specified_ Binary File. MIME. Code</v>
      </c>
      <c r="Y57" s="2" t="str">
        <f t="shared" si="2"/>
        <v>ram:MIMECode</v>
      </c>
      <c r="Z57" s="2" t="str">
        <f t="shared" si="6"/>
        <v>ram:SpecifiedCIDocumentVersion/ram:AttachedSpecifiedBinaryFile/ram:MIMECode</v>
      </c>
      <c r="AA57" s="2" t="s">
        <v>4596</v>
      </c>
      <c r="AB57" s="2" t="s">
        <v>4</v>
      </c>
      <c r="AC57" s="2" t="s">
        <v>577</v>
      </c>
      <c r="AD57" s="2" t="s">
        <v>9</v>
      </c>
      <c r="AE57" s="2" t="s">
        <v>578</v>
      </c>
      <c r="AF57" s="2" t="s">
        <v>56</v>
      </c>
      <c r="AG57" s="2" t="s">
        <v>8</v>
      </c>
      <c r="AH57" s="2" t="s">
        <v>542</v>
      </c>
    </row>
    <row r="58" spans="1:34" ht="20.100000000000001" customHeight="1">
      <c r="A58" s="1">
        <v>57</v>
      </c>
      <c r="B58" s="2" t="s">
        <v>78</v>
      </c>
      <c r="D58" s="2" t="s">
        <v>108</v>
      </c>
      <c r="E58" s="2" t="s">
        <v>12</v>
      </c>
      <c r="F58" s="2" t="s">
        <v>17</v>
      </c>
      <c r="G58" s="31" t="s">
        <v>4447</v>
      </c>
      <c r="H58" s="33" t="s">
        <v>579</v>
      </c>
      <c r="I58" s="2" t="s">
        <v>579</v>
      </c>
      <c r="K58" s="4"/>
      <c r="O58" s="2" t="s">
        <v>109</v>
      </c>
      <c r="X58" s="2" t="str">
        <f t="shared" si="1"/>
        <v>Specified_ Binary File. Description. Text</v>
      </c>
      <c r="Y58" s="2" t="str">
        <f t="shared" si="2"/>
        <v>ram:Description</v>
      </c>
      <c r="Z58" s="2" t="str">
        <f t="shared" si="6"/>
        <v>ram:SpecifiedCIDocumentVersion/ram:AttachedSpecifiedBinaryFile/ram:Description</v>
      </c>
      <c r="AA58" s="2" t="s">
        <v>4597</v>
      </c>
      <c r="AB58" s="2" t="s">
        <v>4</v>
      </c>
      <c r="AC58" s="2" t="s">
        <v>41</v>
      </c>
      <c r="AD58" s="2" t="s">
        <v>9</v>
      </c>
      <c r="AE58" s="2" t="s">
        <v>42</v>
      </c>
      <c r="AF58" s="2" t="s">
        <v>56</v>
      </c>
      <c r="AG58" s="2" t="s">
        <v>8</v>
      </c>
      <c r="AH58" s="2" t="s">
        <v>542</v>
      </c>
    </row>
    <row r="59" spans="1:34" ht="20.100000000000001" customHeight="1">
      <c r="A59" s="1">
        <v>58</v>
      </c>
      <c r="B59" s="2" t="s">
        <v>78</v>
      </c>
      <c r="D59" s="2" t="s">
        <v>580</v>
      </c>
      <c r="E59" s="2" t="s">
        <v>49</v>
      </c>
      <c r="F59" s="2" t="s">
        <v>22</v>
      </c>
      <c r="G59" s="31" t="s">
        <v>4444</v>
      </c>
      <c r="H59" s="37" t="s">
        <v>581</v>
      </c>
      <c r="I59" s="2" t="s">
        <v>111</v>
      </c>
      <c r="K59" s="4"/>
      <c r="L59" s="2" t="s">
        <v>110</v>
      </c>
      <c r="X59" s="2" t="str">
        <f t="shared" si="1"/>
        <v>CIIH_ Supply Chain_ Trade Transaction. Details</v>
      </c>
      <c r="Y59" s="2" t="str">
        <f t="shared" si="2"/>
        <v>rsm:CIIHSupplyChainTradeTransaction</v>
      </c>
      <c r="Z59" s="2" t="str">
        <f t="shared" si="3"/>
        <v>rsm:CIIHSupplyChainTradeTransaction</v>
      </c>
      <c r="AA59" s="2" t="s">
        <v>4527</v>
      </c>
      <c r="AB59" s="2" t="s">
        <v>4</v>
      </c>
      <c r="AC59" s="2" t="s">
        <v>8</v>
      </c>
      <c r="AD59" s="2" t="s">
        <v>9</v>
      </c>
      <c r="AE59" s="2" t="s">
        <v>9</v>
      </c>
      <c r="AF59" s="2" t="s">
        <v>8</v>
      </c>
      <c r="AG59" s="2" t="s">
        <v>8</v>
      </c>
      <c r="AH59" s="2" t="s">
        <v>8</v>
      </c>
    </row>
    <row r="60" spans="1:34" ht="20.100000000000001" customHeight="1">
      <c r="A60" s="1">
        <v>59</v>
      </c>
      <c r="B60" s="2" t="s">
        <v>78</v>
      </c>
      <c r="D60" s="2" t="s">
        <v>112</v>
      </c>
      <c r="E60" s="2" t="s">
        <v>20</v>
      </c>
      <c r="F60" s="2" t="s">
        <v>22</v>
      </c>
      <c r="G60" s="31" t="s">
        <v>4445</v>
      </c>
      <c r="H60" s="32" t="s">
        <v>114</v>
      </c>
      <c r="I60" s="2" t="s">
        <v>582</v>
      </c>
      <c r="K60" s="4"/>
      <c r="M60" s="2" t="s">
        <v>113</v>
      </c>
      <c r="X60" s="2" t="str">
        <f t="shared" si="1"/>
        <v>CIIH_ Supply Chain_ Trade Transaction. Applicable. CIIH_ Supply Chain_ Trade Agreement</v>
      </c>
      <c r="Y60" s="2" t="str">
        <f t="shared" si="2"/>
        <v>ram:ApplicableCIIHSupplyChainTradeAgreement</v>
      </c>
      <c r="Z60" s="2" t="str">
        <f>Z$59&amp;"/"&amp;Y60</f>
        <v>rsm:CIIHSupplyChainTradeTransaction/ram:ApplicableCIIHSupplyChainTradeAgreement</v>
      </c>
      <c r="AA60" s="2" t="s">
        <v>4598</v>
      </c>
      <c r="AB60" s="2" t="s">
        <v>4</v>
      </c>
      <c r="AC60" s="2" t="s">
        <v>8</v>
      </c>
      <c r="AD60" s="2" t="s">
        <v>9</v>
      </c>
      <c r="AE60" s="2" t="s">
        <v>9</v>
      </c>
      <c r="AF60" s="2" t="s">
        <v>8</v>
      </c>
      <c r="AG60" s="2" t="s">
        <v>8</v>
      </c>
      <c r="AH60" s="2" t="s">
        <v>8</v>
      </c>
    </row>
    <row r="61" spans="1:34" ht="20.100000000000001" customHeight="1">
      <c r="A61" s="1">
        <v>60</v>
      </c>
      <c r="B61" s="2" t="s">
        <v>78</v>
      </c>
      <c r="D61" s="2" t="s">
        <v>115</v>
      </c>
      <c r="E61" s="2" t="s">
        <v>23</v>
      </c>
      <c r="F61" s="2" t="s">
        <v>3</v>
      </c>
      <c r="G61" s="31" t="s">
        <v>4446</v>
      </c>
      <c r="H61" s="33" t="s">
        <v>583</v>
      </c>
      <c r="I61" s="2" t="s">
        <v>584</v>
      </c>
      <c r="K61" s="4"/>
      <c r="N61" s="2" t="s">
        <v>116</v>
      </c>
      <c r="X61" s="2" t="str">
        <f t="shared" si="1"/>
        <v>CIIH_ Supply Chain_ Trade Agreement. Details</v>
      </c>
      <c r="Y61" s="2" t="str">
        <f t="shared" si="2"/>
        <v>ram:CIIHSupplyChainTradeAgreementType</v>
      </c>
      <c r="Z61" s="2" t="str">
        <f t="shared" si="3"/>
        <v>ram:CIIHSupplyChainTradeAgreementType</v>
      </c>
      <c r="AA61" s="2" t="s">
        <v>4599</v>
      </c>
      <c r="AB61" s="2" t="s">
        <v>4</v>
      </c>
      <c r="AC61" s="2" t="s">
        <v>8</v>
      </c>
      <c r="AD61" s="2" t="s">
        <v>9</v>
      </c>
      <c r="AE61" s="2" t="s">
        <v>9</v>
      </c>
      <c r="AF61" s="2" t="s">
        <v>8</v>
      </c>
      <c r="AG61" s="2" t="s">
        <v>8</v>
      </c>
      <c r="AH61" s="2" t="s">
        <v>8</v>
      </c>
    </row>
    <row r="62" spans="1:34" ht="20.100000000000001" customHeight="1">
      <c r="A62" s="1">
        <v>61</v>
      </c>
      <c r="B62" s="2" t="s">
        <v>78</v>
      </c>
      <c r="D62" s="2" t="s">
        <v>117</v>
      </c>
      <c r="E62" s="2" t="s">
        <v>20</v>
      </c>
      <c r="F62" s="2" t="s">
        <v>22</v>
      </c>
      <c r="G62" s="31" t="s">
        <v>4447</v>
      </c>
      <c r="H62" s="33" t="s">
        <v>119</v>
      </c>
      <c r="I62" s="2" t="s">
        <v>585</v>
      </c>
      <c r="K62" s="4"/>
      <c r="O62" s="2" t="s">
        <v>118</v>
      </c>
      <c r="X62" s="2" t="str">
        <f t="shared" si="1"/>
        <v>CIIH_ Supply Chain_ Trade Agreement. Seller. CI_ Trade_ Party</v>
      </c>
      <c r="Y62" s="2" t="str">
        <f t="shared" si="2"/>
        <v>ram:SellerCITradeParty</v>
      </c>
      <c r="Z62" s="2" t="str">
        <f>Z$60&amp;"/"&amp;Y62</f>
        <v>rsm:CIIHSupplyChainTradeTransaction/ram:ApplicableCIIHSupplyChainTradeAgreement/ram:SellerCITradeParty</v>
      </c>
      <c r="AA62" s="2" t="s">
        <v>4474</v>
      </c>
      <c r="AB62" s="2" t="s">
        <v>4</v>
      </c>
      <c r="AC62" s="2" t="s">
        <v>8</v>
      </c>
      <c r="AD62" s="2" t="s">
        <v>9</v>
      </c>
      <c r="AE62" s="2" t="s">
        <v>9</v>
      </c>
      <c r="AF62" s="2" t="s">
        <v>8</v>
      </c>
      <c r="AG62" s="2" t="s">
        <v>8</v>
      </c>
      <c r="AH62" s="2" t="s">
        <v>25</v>
      </c>
    </row>
    <row r="63" spans="1:34" ht="20.100000000000001" customHeight="1">
      <c r="A63" s="1">
        <v>62</v>
      </c>
      <c r="B63" s="2" t="s">
        <v>78</v>
      </c>
      <c r="D63" s="2" t="s">
        <v>120</v>
      </c>
      <c r="E63" s="2" t="s">
        <v>23</v>
      </c>
      <c r="F63" s="2" t="s">
        <v>3</v>
      </c>
      <c r="G63" s="31" t="s">
        <v>4448</v>
      </c>
      <c r="H63" s="34" t="s">
        <v>122</v>
      </c>
      <c r="I63" s="2" t="s">
        <v>586</v>
      </c>
      <c r="K63" s="4"/>
      <c r="P63" s="2" t="s">
        <v>121</v>
      </c>
      <c r="X63" s="2" t="str">
        <f t="shared" si="1"/>
        <v>CI_ Trade_ Party. Details</v>
      </c>
      <c r="Y63" s="2" t="str">
        <f t="shared" si="2"/>
        <v>ram:CITradePartyType</v>
      </c>
      <c r="Z63" s="2" t="str">
        <f t="shared" si="3"/>
        <v>ram:CITradePartyType</v>
      </c>
      <c r="AA63" s="2" t="s">
        <v>4600</v>
      </c>
      <c r="AB63" s="2" t="s">
        <v>4</v>
      </c>
      <c r="AC63" s="2" t="s">
        <v>8</v>
      </c>
      <c r="AD63" s="2" t="s">
        <v>9</v>
      </c>
      <c r="AE63" s="2" t="s">
        <v>9</v>
      </c>
      <c r="AF63" s="2" t="s">
        <v>27</v>
      </c>
      <c r="AG63" s="2" t="s">
        <v>8</v>
      </c>
      <c r="AH63" s="2" t="s">
        <v>8</v>
      </c>
    </row>
    <row r="64" spans="1:34" ht="20.100000000000001" customHeight="1">
      <c r="A64" s="1">
        <v>63</v>
      </c>
      <c r="B64" s="2" t="s">
        <v>78</v>
      </c>
      <c r="D64" s="2" t="s">
        <v>123</v>
      </c>
      <c r="E64" s="2" t="s">
        <v>12</v>
      </c>
      <c r="F64" s="2" t="s">
        <v>22</v>
      </c>
      <c r="G64" s="31" t="s">
        <v>4449</v>
      </c>
      <c r="H64" s="34" t="s">
        <v>587</v>
      </c>
      <c r="I64" s="2" t="s">
        <v>588</v>
      </c>
      <c r="K64" s="4"/>
      <c r="Q64" s="2" t="s">
        <v>124</v>
      </c>
      <c r="X64" s="2" t="str">
        <f t="shared" si="1"/>
        <v>CI_ Trade_ Party. Identification. Identifier</v>
      </c>
      <c r="Y64" s="2" t="str">
        <f t="shared" si="2"/>
        <v>ram:ID</v>
      </c>
      <c r="Z64" s="2" t="str">
        <f>Z$62&amp;"/"&amp;Y64</f>
        <v>rsm:CIIHSupplyChainTradeTransaction/ram:ApplicableCIIHSupplyChainTradeAgreement/ram:SellerCITradeParty/ram:ID</v>
      </c>
      <c r="AA64" s="2" t="s">
        <v>4476</v>
      </c>
      <c r="AB64" s="2" t="s">
        <v>4</v>
      </c>
      <c r="AC64" s="2" t="s">
        <v>8</v>
      </c>
      <c r="AD64" s="2" t="s">
        <v>9</v>
      </c>
      <c r="AE64" s="2" t="s">
        <v>9</v>
      </c>
      <c r="AF64" s="2" t="s">
        <v>125</v>
      </c>
      <c r="AG64" s="2" t="s">
        <v>589</v>
      </c>
      <c r="AH64" s="2" t="s">
        <v>542</v>
      </c>
    </row>
    <row r="65" spans="1:34" ht="20.100000000000001" customHeight="1">
      <c r="A65" s="1">
        <v>64</v>
      </c>
      <c r="B65" s="2" t="s">
        <v>78</v>
      </c>
      <c r="D65" s="2" t="s">
        <v>126</v>
      </c>
      <c r="E65" s="2" t="s">
        <v>12</v>
      </c>
      <c r="F65" s="2" t="s">
        <v>17</v>
      </c>
      <c r="G65" s="31" t="s">
        <v>4449</v>
      </c>
      <c r="H65" s="34" t="s">
        <v>590</v>
      </c>
      <c r="I65" s="2" t="s">
        <v>591</v>
      </c>
      <c r="K65" s="4"/>
      <c r="Q65" s="2" t="s">
        <v>127</v>
      </c>
      <c r="X65" s="2" t="str">
        <f t="shared" si="1"/>
        <v>CI_ Trade_ Party. Global_ Identification. Identifier</v>
      </c>
      <c r="Y65" s="2" t="str">
        <f t="shared" si="2"/>
        <v>ram:GlobalID</v>
      </c>
      <c r="Z65" s="2" t="str">
        <f t="shared" ref="Z65:Z68" si="7">Z$62&amp;"/"&amp;Y65</f>
        <v>rsm:CIIHSupplyChainTradeTransaction/ram:ApplicableCIIHSupplyChainTradeAgreement/ram:SellerCITradeParty/ram:GlobalID</v>
      </c>
      <c r="AA65" s="2" t="s">
        <v>4477</v>
      </c>
      <c r="AB65" s="2" t="s">
        <v>4</v>
      </c>
      <c r="AC65" s="2" t="s">
        <v>0</v>
      </c>
      <c r="AD65" s="2" t="s">
        <v>9</v>
      </c>
      <c r="AE65" s="2" t="s">
        <v>128</v>
      </c>
      <c r="AF65" s="2" t="s">
        <v>56</v>
      </c>
      <c r="AG65" s="2" t="s">
        <v>8</v>
      </c>
      <c r="AH65" s="2" t="s">
        <v>542</v>
      </c>
    </row>
    <row r="66" spans="1:34" ht="20.100000000000001" customHeight="1">
      <c r="A66" s="1">
        <v>65</v>
      </c>
      <c r="B66" s="2" t="s">
        <v>78</v>
      </c>
      <c r="D66" s="2" t="s">
        <v>129</v>
      </c>
      <c r="E66" s="2" t="s">
        <v>12</v>
      </c>
      <c r="F66" s="2" t="s">
        <v>22</v>
      </c>
      <c r="G66" s="31" t="s">
        <v>4449</v>
      </c>
      <c r="H66" s="34" t="s">
        <v>592</v>
      </c>
      <c r="I66" s="2" t="s">
        <v>593</v>
      </c>
      <c r="K66" s="4"/>
      <c r="Q66" s="2" t="s">
        <v>164</v>
      </c>
      <c r="X66" s="2" t="str">
        <f t="shared" si="1"/>
        <v>CI_ Trade_ Party. Name. Text</v>
      </c>
      <c r="Y66" s="2" t="str">
        <f t="shared" si="2"/>
        <v>ram:Name</v>
      </c>
      <c r="Z66" s="2" t="str">
        <f t="shared" si="7"/>
        <v>rsm:CIIHSupplyChainTradeTransaction/ram:ApplicableCIIHSupplyChainTradeAgreement/ram:SellerCITradeParty/ram:Name</v>
      </c>
      <c r="AA66" s="2" t="s">
        <v>4475</v>
      </c>
      <c r="AB66" s="2" t="s">
        <v>4</v>
      </c>
      <c r="AC66" s="2" t="s">
        <v>41</v>
      </c>
      <c r="AD66" s="2" t="s">
        <v>9</v>
      </c>
      <c r="AE66" s="2" t="s">
        <v>42</v>
      </c>
      <c r="AF66" s="2" t="s">
        <v>130</v>
      </c>
      <c r="AG66" s="2" t="s">
        <v>130</v>
      </c>
      <c r="AH66" s="2" t="s">
        <v>25</v>
      </c>
    </row>
    <row r="67" spans="1:34" ht="20.100000000000001" customHeight="1">
      <c r="A67" s="1">
        <v>66</v>
      </c>
      <c r="B67" s="2" t="s">
        <v>78</v>
      </c>
      <c r="D67" s="2" t="s">
        <v>594</v>
      </c>
      <c r="E67" s="2" t="s">
        <v>12</v>
      </c>
      <c r="F67" s="2" t="s">
        <v>22</v>
      </c>
      <c r="G67" s="31" t="s">
        <v>4449</v>
      </c>
      <c r="H67" s="34" t="s">
        <v>595</v>
      </c>
      <c r="I67" s="2" t="s">
        <v>596</v>
      </c>
      <c r="K67" s="4"/>
      <c r="Q67" s="2" t="s">
        <v>1175</v>
      </c>
      <c r="X67" s="2" t="str">
        <f t="shared" ref="X67:X130" si="8">L67&amp;M67&amp;N67&amp;O67&amp;P67&amp;Q67&amp;R67&amp;S67&amp;T67&amp;U67</f>
        <v>CI_ Trade_ Party. Registered_ Identification. Identifier</v>
      </c>
      <c r="Y67" s="2" t="str">
        <f t="shared" ref="Y67:Y130" si="9">IF(OR("ASMA"=E67,"MA"=E67),"rsm:","ram:")&amp;
IF("ABIE"=E67,
  SUBSTITUTE(
    SUBSTITUTE(
      SUBSTITUTE(X67,". Details","Type"),
      "_",""
    ),
    " ",""
  ),
  IF("ASMA"=E67,
  SUBSTITUTE(
    SUBSTITUTE(
      SUBSTITUTE(X67,". Details",""),
      "_",""
    ),
    " ",""
  ),
  SUBSTITUTE(
    SUBSTITUTE(
      SUBSTITUTE(
        SUBSTITUTE(
          SUBSTITUTE(
            SUBSTITUTE(
              MID(X67,FIND(".",X67)+2,LEN(X67)-FIND(".",X67)-1),
              "_",""
            ),
            "Identification",""
          ),
          "Text",""
        ),
        ".",""
      ),
      " ",""
    ),
    "Identifier","ID"
  )
))</f>
        <v>ram:RegisteredID</v>
      </c>
      <c r="Z67" s="2" t="str">
        <f t="shared" si="7"/>
        <v>rsm:CIIHSupplyChainTradeTransaction/ram:ApplicableCIIHSupplyChainTradeAgreement/ram:SellerCITradeParty/ram:RegisteredID</v>
      </c>
      <c r="AA67" s="2" t="s">
        <v>4530</v>
      </c>
      <c r="AB67" s="2" t="s">
        <v>4</v>
      </c>
      <c r="AC67" s="2" t="s">
        <v>0</v>
      </c>
      <c r="AD67" s="2" t="s">
        <v>9</v>
      </c>
      <c r="AE67" s="2" t="s">
        <v>597</v>
      </c>
      <c r="AF67" s="2" t="s">
        <v>130</v>
      </c>
      <c r="AG67" s="2" t="s">
        <v>130</v>
      </c>
      <c r="AH67" s="2" t="s">
        <v>542</v>
      </c>
    </row>
    <row r="68" spans="1:34" ht="20.100000000000001" customHeight="1">
      <c r="A68" s="1">
        <v>67</v>
      </c>
      <c r="B68" s="2" t="s">
        <v>78</v>
      </c>
      <c r="D68" s="2" t="s">
        <v>131</v>
      </c>
      <c r="E68" s="2" t="s">
        <v>20</v>
      </c>
      <c r="F68" s="2" t="s">
        <v>17</v>
      </c>
      <c r="G68" s="31" t="s">
        <v>4449</v>
      </c>
      <c r="H68" s="34" t="s">
        <v>598</v>
      </c>
      <c r="I68" s="2" t="s">
        <v>133</v>
      </c>
      <c r="K68" s="4"/>
      <c r="Q68" s="2" t="s">
        <v>132</v>
      </c>
      <c r="X68" s="2" t="str">
        <f t="shared" si="8"/>
        <v>CI_ Trade_ Party. Defined. CI_ Trade_ Contact</v>
      </c>
      <c r="Y68" s="2" t="str">
        <f t="shared" si="9"/>
        <v>ram:DefinedCITradeContact</v>
      </c>
      <c r="Z68" s="2" t="str">
        <f t="shared" si="7"/>
        <v>rsm:CIIHSupplyChainTradeTransaction/ram:ApplicableCIIHSupplyChainTradeAgreement/ram:SellerCITradeParty/ram:DefinedCITradeContact</v>
      </c>
      <c r="AA68" s="2" t="s">
        <v>4523</v>
      </c>
      <c r="AB68" s="2" t="s">
        <v>4</v>
      </c>
      <c r="AC68" s="2" t="s">
        <v>27</v>
      </c>
      <c r="AD68" s="2" t="s">
        <v>9</v>
      </c>
      <c r="AE68" s="2" t="s">
        <v>9</v>
      </c>
      <c r="AF68" s="2" t="s">
        <v>8</v>
      </c>
      <c r="AG68" s="2" t="s">
        <v>8</v>
      </c>
      <c r="AH68" s="2" t="s">
        <v>542</v>
      </c>
    </row>
    <row r="69" spans="1:34" ht="20.100000000000001" customHeight="1">
      <c r="A69" s="1">
        <v>68</v>
      </c>
      <c r="B69" s="2" t="s">
        <v>78</v>
      </c>
      <c r="D69" s="2" t="s">
        <v>134</v>
      </c>
      <c r="E69" s="2" t="s">
        <v>23</v>
      </c>
      <c r="F69" s="2" t="s">
        <v>3</v>
      </c>
      <c r="G69" s="31" t="s">
        <v>4452</v>
      </c>
      <c r="H69" s="35" t="s">
        <v>599</v>
      </c>
      <c r="I69" s="2" t="s">
        <v>600</v>
      </c>
      <c r="K69" s="4"/>
      <c r="R69" s="2" t="s">
        <v>135</v>
      </c>
      <c r="X69" s="2" t="str">
        <f t="shared" si="8"/>
        <v>CI_ Trade_ Contact. Details</v>
      </c>
      <c r="Y69" s="2" t="str">
        <f t="shared" si="9"/>
        <v>ram:CITradeContactType</v>
      </c>
      <c r="Z69" s="2" t="str">
        <f t="shared" ref="Z69:Z127" si="10">Y69</f>
        <v>ram:CITradeContactType</v>
      </c>
      <c r="AA69" s="2" t="s">
        <v>4601</v>
      </c>
      <c r="AB69" s="2" t="s">
        <v>4</v>
      </c>
      <c r="AC69" s="2" t="s">
        <v>27</v>
      </c>
      <c r="AD69" s="2" t="s">
        <v>9</v>
      </c>
      <c r="AE69" s="2" t="s">
        <v>9</v>
      </c>
      <c r="AF69" s="2" t="s">
        <v>8</v>
      </c>
      <c r="AG69" s="2" t="s">
        <v>8</v>
      </c>
      <c r="AH69" s="2" t="s">
        <v>27</v>
      </c>
    </row>
    <row r="70" spans="1:34" ht="20.100000000000001" customHeight="1">
      <c r="A70" s="1">
        <v>69</v>
      </c>
      <c r="B70" s="2" t="s">
        <v>78</v>
      </c>
      <c r="D70" s="2" t="s">
        <v>136</v>
      </c>
      <c r="E70" s="2" t="s">
        <v>12</v>
      </c>
      <c r="F70" s="2" t="s">
        <v>17</v>
      </c>
      <c r="G70" s="31" t="s">
        <v>4450</v>
      </c>
      <c r="H70" s="35" t="s">
        <v>601</v>
      </c>
      <c r="I70" s="2" t="s">
        <v>602</v>
      </c>
      <c r="K70" s="4"/>
      <c r="S70" s="2" t="s">
        <v>137</v>
      </c>
      <c r="X70" s="2" t="str">
        <f t="shared" si="8"/>
        <v>CI_ Trade_ Contact. Identification. Identifier</v>
      </c>
      <c r="Y70" s="2" t="str">
        <f t="shared" si="9"/>
        <v>ram:ID</v>
      </c>
      <c r="Z70" s="2" t="str">
        <f>Z$68&amp;"/"&amp;Y70</f>
        <v>rsm:CIIHSupplyChainTradeTransaction/ram:ApplicableCIIHSupplyChainTradeAgreement/ram:SellerCITradeParty/ram:DefinedCITradeContact/ram:ID</v>
      </c>
      <c r="AA70" s="2" t="s">
        <v>4602</v>
      </c>
      <c r="AB70" s="2" t="s">
        <v>4</v>
      </c>
      <c r="AC70" s="2" t="s">
        <v>27</v>
      </c>
      <c r="AD70" s="2" t="s">
        <v>9</v>
      </c>
      <c r="AE70" s="2" t="s">
        <v>9</v>
      </c>
      <c r="AF70" s="2" t="s">
        <v>56</v>
      </c>
      <c r="AG70" s="2" t="s">
        <v>8</v>
      </c>
      <c r="AH70" s="2" t="s">
        <v>230</v>
      </c>
    </row>
    <row r="71" spans="1:34" ht="20.100000000000001" customHeight="1">
      <c r="A71" s="1">
        <v>70</v>
      </c>
      <c r="B71" s="2" t="s">
        <v>78</v>
      </c>
      <c r="D71" s="2" t="s">
        <v>138</v>
      </c>
      <c r="E71" s="2" t="s">
        <v>12</v>
      </c>
      <c r="F71" s="2" t="s">
        <v>17</v>
      </c>
      <c r="G71" s="31" t="s">
        <v>4450</v>
      </c>
      <c r="H71" s="35" t="s">
        <v>603</v>
      </c>
      <c r="I71" s="2" t="s">
        <v>604</v>
      </c>
      <c r="K71" s="4"/>
      <c r="S71" s="2" t="s">
        <v>139</v>
      </c>
      <c r="X71" s="2" t="str">
        <f t="shared" si="8"/>
        <v>CI_ Trade_ Contact. Person Name. Text</v>
      </c>
      <c r="Y71" s="2" t="str">
        <f t="shared" si="9"/>
        <v>ram:PersonName</v>
      </c>
      <c r="Z71" s="2" t="str">
        <f t="shared" ref="Z71:Z73" si="11">Z$68&amp;"/"&amp;Y71</f>
        <v>rsm:CIIHSupplyChainTradeTransaction/ram:ApplicableCIIHSupplyChainTradeAgreement/ram:SellerCITradeParty/ram:DefinedCITradeContact/ram:PersonName</v>
      </c>
      <c r="AA71" s="2" t="s">
        <v>4522</v>
      </c>
      <c r="AB71" s="2" t="s">
        <v>4</v>
      </c>
      <c r="AC71" s="2" t="s">
        <v>41</v>
      </c>
      <c r="AD71" s="2" t="s">
        <v>9</v>
      </c>
      <c r="AE71" s="2" t="s">
        <v>42</v>
      </c>
      <c r="AF71" s="2" t="s">
        <v>56</v>
      </c>
      <c r="AG71" s="2" t="s">
        <v>56</v>
      </c>
      <c r="AH71" s="2" t="s">
        <v>140</v>
      </c>
    </row>
    <row r="72" spans="1:34" ht="20.100000000000001" customHeight="1">
      <c r="A72" s="1">
        <v>71</v>
      </c>
      <c r="B72" s="2" t="s">
        <v>78</v>
      </c>
      <c r="D72" s="2" t="s">
        <v>141</v>
      </c>
      <c r="E72" s="2" t="s">
        <v>12</v>
      </c>
      <c r="F72" s="2" t="s">
        <v>17</v>
      </c>
      <c r="G72" s="31" t="s">
        <v>4450</v>
      </c>
      <c r="H72" s="35" t="s">
        <v>605</v>
      </c>
      <c r="I72" s="2" t="s">
        <v>606</v>
      </c>
      <c r="K72" s="4"/>
      <c r="S72" s="2" t="s">
        <v>142</v>
      </c>
      <c r="X72" s="2" t="str">
        <f t="shared" si="8"/>
        <v>CI_ Trade_ Contact. Department Name. Text</v>
      </c>
      <c r="Y72" s="2" t="str">
        <f t="shared" si="9"/>
        <v>ram:DepartmentName</v>
      </c>
      <c r="Z72" s="2" t="str">
        <f t="shared" si="11"/>
        <v>rsm:CIIHSupplyChainTradeTransaction/ram:ApplicableCIIHSupplyChainTradeAgreement/ram:SellerCITradeParty/ram:DefinedCITradeContact/ram:DepartmentName</v>
      </c>
      <c r="AA72" s="2" t="s">
        <v>4521</v>
      </c>
      <c r="AB72" s="2" t="s">
        <v>4</v>
      </c>
      <c r="AC72" s="2" t="s">
        <v>41</v>
      </c>
      <c r="AD72" s="2" t="s">
        <v>9</v>
      </c>
      <c r="AE72" s="2" t="s">
        <v>42</v>
      </c>
      <c r="AF72" s="2" t="s">
        <v>56</v>
      </c>
      <c r="AG72" s="2" t="s">
        <v>8</v>
      </c>
      <c r="AH72" s="2" t="s">
        <v>140</v>
      </c>
    </row>
    <row r="73" spans="1:34" ht="20.100000000000001" customHeight="1">
      <c r="A73" s="1">
        <v>72</v>
      </c>
      <c r="B73" s="2" t="s">
        <v>78</v>
      </c>
      <c r="D73" s="2" t="s">
        <v>143</v>
      </c>
      <c r="E73" s="2" t="s">
        <v>12</v>
      </c>
      <c r="F73" s="2" t="s">
        <v>17</v>
      </c>
      <c r="G73" s="31" t="s">
        <v>4450</v>
      </c>
      <c r="H73" s="35" t="s">
        <v>607</v>
      </c>
      <c r="I73" s="2" t="s">
        <v>608</v>
      </c>
      <c r="K73" s="4"/>
      <c r="S73" s="2" t="s">
        <v>144</v>
      </c>
      <c r="X73" s="2" t="str">
        <f t="shared" si="8"/>
        <v>CI_ Trade_ Contact. Person_ Identification. Identifier</v>
      </c>
      <c r="Y73" s="2" t="str">
        <f t="shared" si="9"/>
        <v>ram:PersonID</v>
      </c>
      <c r="Z73" s="2" t="str">
        <f t="shared" si="11"/>
        <v>rsm:CIIHSupplyChainTradeTransaction/ram:ApplicableCIIHSupplyChainTradeAgreement/ram:SellerCITradeParty/ram:DefinedCITradeContact/ram:PersonID</v>
      </c>
      <c r="AA73" s="2" t="s">
        <v>4531</v>
      </c>
      <c r="AB73" s="2" t="s">
        <v>4</v>
      </c>
      <c r="AC73" s="2" t="s">
        <v>27</v>
      </c>
      <c r="AD73" s="2" t="s">
        <v>9</v>
      </c>
      <c r="AE73" s="2" t="s">
        <v>9</v>
      </c>
      <c r="AF73" s="2" t="s">
        <v>56</v>
      </c>
      <c r="AG73" s="2" t="s">
        <v>8</v>
      </c>
      <c r="AH73" s="2" t="s">
        <v>27</v>
      </c>
    </row>
    <row r="74" spans="1:34" ht="20.100000000000001" customHeight="1">
      <c r="A74" s="1">
        <v>73</v>
      </c>
      <c r="B74" s="2" t="s">
        <v>78</v>
      </c>
      <c r="D74" s="2" t="s">
        <v>145</v>
      </c>
      <c r="E74" s="2" t="s">
        <v>20</v>
      </c>
      <c r="F74" s="2" t="s">
        <v>17</v>
      </c>
      <c r="G74" s="31" t="s">
        <v>4450</v>
      </c>
      <c r="H74" s="35" t="s">
        <v>609</v>
      </c>
      <c r="I74" s="2" t="s">
        <v>610</v>
      </c>
      <c r="K74" s="4"/>
      <c r="S74" s="2" t="s">
        <v>1176</v>
      </c>
      <c r="X74" s="2" t="str">
        <f t="shared" si="8"/>
        <v>CI_ Trade_ Contact. Telephone. CI_ Universal_ Communication</v>
      </c>
      <c r="Y74" s="2" t="str">
        <f t="shared" si="9"/>
        <v>ram:TelephoneCIUniversalCommunication</v>
      </c>
      <c r="Z74" s="2" t="str">
        <f>Z$68&amp;"/"&amp;Y74</f>
        <v>rsm:CIIHSupplyChainTradeTransaction/ram:ApplicableCIIHSupplyChainTradeAgreement/ram:SellerCITradeParty/ram:DefinedCITradeContact/ram:TelephoneCIUniversalCommunication</v>
      </c>
      <c r="AA74" s="2" t="s">
        <v>4534</v>
      </c>
      <c r="AB74" s="2" t="s">
        <v>4</v>
      </c>
      <c r="AC74" s="2" t="s">
        <v>27</v>
      </c>
      <c r="AD74" s="2" t="s">
        <v>9</v>
      </c>
      <c r="AE74" s="2" t="s">
        <v>9</v>
      </c>
      <c r="AF74" s="2" t="s">
        <v>8</v>
      </c>
      <c r="AG74" s="2" t="s">
        <v>8</v>
      </c>
      <c r="AH74" s="2" t="s">
        <v>27</v>
      </c>
    </row>
    <row r="75" spans="1:34" ht="20.100000000000001" customHeight="1">
      <c r="A75" s="1">
        <v>74</v>
      </c>
      <c r="B75" s="2" t="s">
        <v>78</v>
      </c>
      <c r="D75" s="2" t="s">
        <v>146</v>
      </c>
      <c r="E75" s="2" t="s">
        <v>23</v>
      </c>
      <c r="F75" s="2" t="s">
        <v>3</v>
      </c>
      <c r="G75" s="31" t="s">
        <v>4451</v>
      </c>
      <c r="H75" s="36" t="s">
        <v>611</v>
      </c>
      <c r="I75" s="2" t="s">
        <v>612</v>
      </c>
      <c r="K75" s="4"/>
      <c r="T75" s="2" t="s">
        <v>1177</v>
      </c>
      <c r="X75" s="2" t="str">
        <f t="shared" si="8"/>
        <v>CI_ Universal_ Communication. Details</v>
      </c>
      <c r="Y75" s="2" t="str">
        <f t="shared" si="9"/>
        <v>ram:CIUniversalCommunicationType</v>
      </c>
      <c r="Z75" s="2" t="str">
        <f t="shared" si="10"/>
        <v>ram:CIUniversalCommunicationType</v>
      </c>
      <c r="AA75" s="2" t="s">
        <v>4603</v>
      </c>
      <c r="AB75" s="2" t="s">
        <v>4</v>
      </c>
      <c r="AC75" s="2" t="s">
        <v>27</v>
      </c>
      <c r="AD75" s="2" t="s">
        <v>9</v>
      </c>
      <c r="AE75" s="2" t="s">
        <v>9</v>
      </c>
      <c r="AF75" s="2" t="s">
        <v>8</v>
      </c>
      <c r="AG75" s="2" t="s">
        <v>8</v>
      </c>
      <c r="AH75" s="2" t="s">
        <v>27</v>
      </c>
    </row>
    <row r="76" spans="1:34" ht="20.100000000000001" customHeight="1">
      <c r="A76" s="1">
        <v>75</v>
      </c>
      <c r="B76" s="2" t="s">
        <v>78</v>
      </c>
      <c r="D76" s="2" t="s">
        <v>147</v>
      </c>
      <c r="E76" s="2" t="s">
        <v>12</v>
      </c>
      <c r="F76" s="2" t="s">
        <v>17</v>
      </c>
      <c r="G76" s="31" t="s">
        <v>4453</v>
      </c>
      <c r="H76" s="36" t="s">
        <v>613</v>
      </c>
      <c r="I76" s="2" t="s">
        <v>614</v>
      </c>
      <c r="K76" s="4"/>
      <c r="U76" s="2" t="s">
        <v>1178</v>
      </c>
      <c r="X76" s="2" t="str">
        <f t="shared" si="8"/>
        <v>CI_ Universal_ Communication. Complete Number. Text</v>
      </c>
      <c r="Y76" s="2" t="str">
        <f t="shared" si="9"/>
        <v>ram:CompleteNumber</v>
      </c>
      <c r="Z76" s="2" t="str">
        <f>Z74&amp;"/"&amp;Y76</f>
        <v>rsm:CIIHSupplyChainTradeTransaction/ram:ApplicableCIIHSupplyChainTradeAgreement/ram:SellerCITradeParty/ram:DefinedCITradeContact/ram:TelephoneCIUniversalCommunication/ram:CompleteNumber</v>
      </c>
      <c r="AA76" s="2" t="s">
        <v>4520</v>
      </c>
      <c r="AB76" s="2" t="s">
        <v>4</v>
      </c>
      <c r="AC76" s="2" t="s">
        <v>27</v>
      </c>
      <c r="AD76" s="2" t="s">
        <v>9</v>
      </c>
      <c r="AE76" s="2" t="s">
        <v>9</v>
      </c>
      <c r="AF76" s="2" t="s">
        <v>56</v>
      </c>
      <c r="AG76" s="2" t="s">
        <v>56</v>
      </c>
      <c r="AH76" s="2" t="s">
        <v>542</v>
      </c>
    </row>
    <row r="77" spans="1:34" ht="20.100000000000001" customHeight="1">
      <c r="A77" s="1">
        <v>76</v>
      </c>
      <c r="B77" s="2" t="s">
        <v>78</v>
      </c>
      <c r="D77" s="2" t="s">
        <v>148</v>
      </c>
      <c r="E77" s="2" t="s">
        <v>20</v>
      </c>
      <c r="F77" s="2" t="s">
        <v>17</v>
      </c>
      <c r="G77" s="31" t="s">
        <v>4450</v>
      </c>
      <c r="H77" s="35" t="s">
        <v>615</v>
      </c>
      <c r="I77" s="2" t="s">
        <v>616</v>
      </c>
      <c r="K77" s="4"/>
      <c r="S77" s="2" t="s">
        <v>1179</v>
      </c>
      <c r="X77" s="2" t="str">
        <f t="shared" si="8"/>
        <v>CI_ Trade_ Contact. Fax. CI_ Universal_ Communication</v>
      </c>
      <c r="Y77" s="2" t="str">
        <f t="shared" si="9"/>
        <v>ram:FaxCIUniversalCommunication</v>
      </c>
      <c r="Z77" s="2" t="str">
        <f>Z$68&amp;"/"&amp;Y77</f>
        <v>rsm:CIIHSupplyChainTradeTransaction/ram:ApplicableCIIHSupplyChainTradeAgreement/ram:SellerCITradeParty/ram:DefinedCITradeContact/ram:FaxCIUniversalCommunication</v>
      </c>
      <c r="AA77" s="2" t="s">
        <v>4604</v>
      </c>
      <c r="AB77" s="2" t="s">
        <v>4</v>
      </c>
      <c r="AC77" s="2" t="s">
        <v>230</v>
      </c>
      <c r="AD77" s="2" t="s">
        <v>9</v>
      </c>
      <c r="AE77" s="2" t="s">
        <v>9</v>
      </c>
      <c r="AF77" s="2" t="s">
        <v>50</v>
      </c>
      <c r="AG77" s="2" t="s">
        <v>8</v>
      </c>
      <c r="AH77" s="2" t="s">
        <v>230</v>
      </c>
    </row>
    <row r="78" spans="1:34" ht="20.100000000000001" customHeight="1">
      <c r="A78" s="1">
        <v>77</v>
      </c>
      <c r="B78" s="2" t="s">
        <v>78</v>
      </c>
      <c r="D78" s="2" t="s">
        <v>146</v>
      </c>
      <c r="E78" s="2" t="s">
        <v>23</v>
      </c>
      <c r="F78" s="2" t="s">
        <v>3</v>
      </c>
      <c r="G78" s="31" t="s">
        <v>4451</v>
      </c>
      <c r="H78" s="36" t="s">
        <v>617</v>
      </c>
      <c r="I78" s="2" t="s">
        <v>618</v>
      </c>
      <c r="K78" s="4"/>
      <c r="T78" s="2" t="s">
        <v>1177</v>
      </c>
      <c r="X78" s="2" t="str">
        <f t="shared" si="8"/>
        <v>CI_ Universal_ Communication. Details</v>
      </c>
      <c r="Y78" s="2" t="str">
        <f t="shared" si="9"/>
        <v>ram:CIUniversalCommunicationType</v>
      </c>
      <c r="Z78" s="2" t="str">
        <f t="shared" si="10"/>
        <v>ram:CIUniversalCommunicationType</v>
      </c>
      <c r="AA78" s="2" t="s">
        <v>4603</v>
      </c>
      <c r="AB78" s="2" t="s">
        <v>4</v>
      </c>
      <c r="AC78" s="2" t="s">
        <v>230</v>
      </c>
      <c r="AD78" s="2" t="s">
        <v>9</v>
      </c>
      <c r="AE78" s="2" t="s">
        <v>9</v>
      </c>
      <c r="AF78" s="2" t="s">
        <v>27</v>
      </c>
      <c r="AG78" s="2" t="s">
        <v>8</v>
      </c>
      <c r="AH78" s="2" t="s">
        <v>230</v>
      </c>
    </row>
    <row r="79" spans="1:34" ht="20.100000000000001" customHeight="1">
      <c r="A79" s="1">
        <v>78</v>
      </c>
      <c r="B79" s="2" t="s">
        <v>78</v>
      </c>
      <c r="D79" s="2" t="s">
        <v>147</v>
      </c>
      <c r="E79" s="2" t="s">
        <v>12</v>
      </c>
      <c r="F79" s="2" t="s">
        <v>17</v>
      </c>
      <c r="G79" s="31" t="s">
        <v>4453</v>
      </c>
      <c r="H79" s="36" t="s">
        <v>619</v>
      </c>
      <c r="I79" s="2" t="s">
        <v>620</v>
      </c>
      <c r="K79" s="4"/>
      <c r="U79" s="2" t="s">
        <v>1178</v>
      </c>
      <c r="X79" s="2" t="str">
        <f t="shared" si="8"/>
        <v>CI_ Universal_ Communication. Complete Number. Text</v>
      </c>
      <c r="Y79" s="2" t="str">
        <f t="shared" si="9"/>
        <v>ram:CompleteNumber</v>
      </c>
      <c r="Z79" s="2" t="str">
        <f>Z77&amp;"/"&amp;Y79</f>
        <v>rsm:CIIHSupplyChainTradeTransaction/ram:ApplicableCIIHSupplyChainTradeAgreement/ram:SellerCITradeParty/ram:DefinedCITradeContact/ram:FaxCIUniversalCommunication/ram:CompleteNumber</v>
      </c>
      <c r="AA79" s="2" t="s">
        <v>4605</v>
      </c>
      <c r="AB79" s="2" t="s">
        <v>4</v>
      </c>
      <c r="AC79" s="2" t="s">
        <v>230</v>
      </c>
      <c r="AD79" s="2" t="s">
        <v>9</v>
      </c>
      <c r="AE79" s="2" t="s">
        <v>9</v>
      </c>
      <c r="AF79" s="2" t="s">
        <v>56</v>
      </c>
      <c r="AG79" s="2" t="s">
        <v>56</v>
      </c>
      <c r="AH79" s="2" t="s">
        <v>230</v>
      </c>
    </row>
    <row r="80" spans="1:34" ht="20.100000000000001" customHeight="1">
      <c r="A80" s="1">
        <v>79</v>
      </c>
      <c r="B80" s="2" t="s">
        <v>78</v>
      </c>
      <c r="D80" s="2" t="s">
        <v>149</v>
      </c>
      <c r="E80" s="2" t="s">
        <v>20</v>
      </c>
      <c r="F80" s="2" t="s">
        <v>17</v>
      </c>
      <c r="G80" s="31" t="s">
        <v>4450</v>
      </c>
      <c r="H80" s="35" t="s">
        <v>621</v>
      </c>
      <c r="I80" s="2" t="s">
        <v>622</v>
      </c>
      <c r="K80" s="4"/>
      <c r="S80" s="2" t="s">
        <v>1181</v>
      </c>
      <c r="X80" s="2" t="str">
        <f t="shared" si="8"/>
        <v>CI_ Trade_ Contact. Email_ URI. CI_ Universal_ Communication</v>
      </c>
      <c r="Y80" s="2" t="str">
        <f t="shared" si="9"/>
        <v>ram:EmailURICIUniversalCommunication</v>
      </c>
      <c r="Z80" s="2" t="str">
        <f>Z$68&amp;"/"&amp;Y80</f>
        <v>rsm:CIIHSupplyChainTradeTransaction/ram:ApplicableCIIHSupplyChainTradeAgreement/ram:SellerCITradeParty/ram:DefinedCITradeContact/ram:EmailURICIUniversalCommunication</v>
      </c>
      <c r="AA80" s="2" t="s">
        <v>4532</v>
      </c>
      <c r="AB80" s="2" t="s">
        <v>4</v>
      </c>
      <c r="AC80" s="2" t="s">
        <v>27</v>
      </c>
      <c r="AD80" s="2" t="s">
        <v>9</v>
      </c>
      <c r="AE80" s="2" t="s">
        <v>9</v>
      </c>
      <c r="AF80" s="2" t="s">
        <v>50</v>
      </c>
      <c r="AG80" s="2" t="s">
        <v>8</v>
      </c>
      <c r="AH80" s="2" t="s">
        <v>27</v>
      </c>
    </row>
    <row r="81" spans="1:34" ht="20.100000000000001" customHeight="1">
      <c r="A81" s="1">
        <v>80</v>
      </c>
      <c r="B81" s="2" t="s">
        <v>78</v>
      </c>
      <c r="D81" s="2" t="s">
        <v>146</v>
      </c>
      <c r="E81" s="2" t="s">
        <v>23</v>
      </c>
      <c r="F81" s="2" t="s">
        <v>3</v>
      </c>
      <c r="G81" s="31" t="s">
        <v>4451</v>
      </c>
      <c r="H81" s="36" t="s">
        <v>623</v>
      </c>
      <c r="I81" s="2" t="s">
        <v>624</v>
      </c>
      <c r="K81" s="4"/>
      <c r="T81" s="2" t="s">
        <v>1177</v>
      </c>
      <c r="X81" s="2" t="str">
        <f t="shared" si="8"/>
        <v>CI_ Universal_ Communication. Details</v>
      </c>
      <c r="Y81" s="2" t="str">
        <f t="shared" si="9"/>
        <v>ram:CIUniversalCommunicationType</v>
      </c>
      <c r="Z81" s="2" t="str">
        <f t="shared" si="10"/>
        <v>ram:CIUniversalCommunicationType</v>
      </c>
      <c r="AA81" s="2" t="s">
        <v>4603</v>
      </c>
      <c r="AB81" s="2" t="s">
        <v>4</v>
      </c>
      <c r="AC81" s="2" t="s">
        <v>27</v>
      </c>
      <c r="AD81" s="2" t="s">
        <v>9</v>
      </c>
      <c r="AE81" s="2" t="s">
        <v>9</v>
      </c>
      <c r="AF81" s="2" t="s">
        <v>8</v>
      </c>
      <c r="AG81" s="2" t="s">
        <v>8</v>
      </c>
      <c r="AH81" s="2" t="s">
        <v>27</v>
      </c>
    </row>
    <row r="82" spans="1:34" ht="20.100000000000001" customHeight="1">
      <c r="A82" s="1">
        <v>81</v>
      </c>
      <c r="B82" s="2" t="s">
        <v>78</v>
      </c>
      <c r="D82" s="2" t="s">
        <v>150</v>
      </c>
      <c r="E82" s="2" t="s">
        <v>12</v>
      </c>
      <c r="F82" s="2" t="s">
        <v>17</v>
      </c>
      <c r="G82" s="31" t="s">
        <v>4453</v>
      </c>
      <c r="H82" s="36" t="s">
        <v>625</v>
      </c>
      <c r="I82" s="2" t="s">
        <v>626</v>
      </c>
      <c r="K82" s="4"/>
      <c r="U82" s="2" t="s">
        <v>1182</v>
      </c>
      <c r="X82" s="2" t="str">
        <f t="shared" si="8"/>
        <v>CI_ Universal_ Communication. URI. Identifier</v>
      </c>
      <c r="Y82" s="2" t="str">
        <f t="shared" si="9"/>
        <v>ram:URIID</v>
      </c>
      <c r="Z82" s="2" t="str">
        <f>Z80&amp;"/"&amp;Y82</f>
        <v>rsm:CIIHSupplyChainTradeTransaction/ram:ApplicableCIIHSupplyChainTradeAgreement/ram:SellerCITradeParty/ram:DefinedCITradeContact/ram:EmailURICIUniversalCommunication/ram:URIID</v>
      </c>
      <c r="AA82" s="2" t="s">
        <v>4519</v>
      </c>
      <c r="AB82" s="2" t="s">
        <v>4</v>
      </c>
      <c r="AC82" s="2" t="s">
        <v>27</v>
      </c>
      <c r="AD82" s="2" t="s">
        <v>9</v>
      </c>
      <c r="AE82" s="2" t="s">
        <v>9</v>
      </c>
      <c r="AF82" s="2" t="s">
        <v>56</v>
      </c>
      <c r="AG82" s="2" t="s">
        <v>56</v>
      </c>
      <c r="AH82" s="2" t="s">
        <v>542</v>
      </c>
    </row>
    <row r="83" spans="1:34" ht="20.100000000000001" customHeight="1">
      <c r="A83" s="1">
        <v>82</v>
      </c>
      <c r="B83" s="2" t="s">
        <v>78</v>
      </c>
      <c r="D83" s="2" t="s">
        <v>151</v>
      </c>
      <c r="E83" s="2" t="s">
        <v>20</v>
      </c>
      <c r="F83" s="2" t="s">
        <v>17</v>
      </c>
      <c r="G83" s="31" t="s">
        <v>4449</v>
      </c>
      <c r="H83" s="34" t="s">
        <v>627</v>
      </c>
      <c r="I83" s="2" t="s">
        <v>628</v>
      </c>
      <c r="K83" s="4"/>
      <c r="Q83" s="2" t="s">
        <v>358</v>
      </c>
      <c r="X83" s="2" t="str">
        <f t="shared" si="8"/>
        <v>CI_ Trade_ Party. Postal. CI_ Trade_ Address</v>
      </c>
      <c r="Y83" s="2" t="str">
        <f t="shared" si="9"/>
        <v>ram:PostalCITradeAddress</v>
      </c>
      <c r="Z83" s="2" t="str">
        <f>Z$68&amp;"/"&amp;Y83</f>
        <v>rsm:CIIHSupplyChainTradeTransaction/ram:ApplicableCIIHSupplyChainTradeAgreement/ram:SellerCITradeParty/ram:DefinedCITradeContact/ram:PostalCITradeAddress</v>
      </c>
      <c r="AA83" s="2" t="s">
        <v>4606</v>
      </c>
      <c r="AB83" s="2" t="s">
        <v>4</v>
      </c>
      <c r="AC83" s="2" t="s">
        <v>27</v>
      </c>
      <c r="AD83" s="2" t="s">
        <v>9</v>
      </c>
      <c r="AE83" s="2" t="s">
        <v>9</v>
      </c>
      <c r="AF83" s="2" t="s">
        <v>50</v>
      </c>
      <c r="AG83" s="2" t="s">
        <v>8</v>
      </c>
      <c r="AH83" s="2" t="s">
        <v>25</v>
      </c>
    </row>
    <row r="84" spans="1:34" ht="20.100000000000001" customHeight="1">
      <c r="A84" s="1">
        <v>83</v>
      </c>
      <c r="B84" s="2" t="s">
        <v>78</v>
      </c>
      <c r="D84" s="2" t="s">
        <v>167</v>
      </c>
      <c r="E84" s="2" t="s">
        <v>23</v>
      </c>
      <c r="F84" s="2" t="s">
        <v>3</v>
      </c>
      <c r="G84" s="31" t="s">
        <v>4452</v>
      </c>
      <c r="H84" s="35" t="s">
        <v>629</v>
      </c>
      <c r="I84" s="2" t="s">
        <v>630</v>
      </c>
      <c r="K84" s="4"/>
      <c r="R84" s="2" t="s">
        <v>359</v>
      </c>
      <c r="X84" s="2" t="str">
        <f t="shared" si="8"/>
        <v>CI_ Trade_ Address. Details</v>
      </c>
      <c r="Y84" s="2" t="str">
        <f t="shared" si="9"/>
        <v>ram:CITradeAddressType</v>
      </c>
      <c r="Z84" s="2" t="str">
        <f t="shared" si="10"/>
        <v>ram:CITradeAddressType</v>
      </c>
      <c r="AA84" s="2" t="s">
        <v>4607</v>
      </c>
      <c r="AB84" s="2" t="s">
        <v>4</v>
      </c>
      <c r="AC84" s="2" t="s">
        <v>27</v>
      </c>
      <c r="AD84" s="2" t="s">
        <v>9</v>
      </c>
      <c r="AE84" s="2" t="s">
        <v>9</v>
      </c>
      <c r="AF84" s="2" t="s">
        <v>27</v>
      </c>
      <c r="AG84" s="2" t="s">
        <v>8</v>
      </c>
      <c r="AH84" s="2" t="s">
        <v>27</v>
      </c>
    </row>
    <row r="85" spans="1:34" ht="20.100000000000001" customHeight="1">
      <c r="A85" s="1">
        <v>84</v>
      </c>
      <c r="B85" s="2" t="s">
        <v>78</v>
      </c>
      <c r="D85" s="2" t="s">
        <v>152</v>
      </c>
      <c r="E85" s="2" t="s">
        <v>12</v>
      </c>
      <c r="F85" s="2" t="s">
        <v>17</v>
      </c>
      <c r="G85" s="31" t="s">
        <v>4450</v>
      </c>
      <c r="H85" s="35" t="s">
        <v>631</v>
      </c>
      <c r="I85" s="2" t="s">
        <v>632</v>
      </c>
      <c r="K85" s="4"/>
      <c r="S85" s="2" t="s">
        <v>361</v>
      </c>
      <c r="X85" s="2" t="str">
        <f t="shared" si="8"/>
        <v>CI_ Trade_ Address. Postcode. Code</v>
      </c>
      <c r="Y85" s="2" t="str">
        <f t="shared" si="9"/>
        <v>ram:PostcodeCode</v>
      </c>
      <c r="Z85" s="2" t="str">
        <f>Z$83&amp;"/"&amp;Y85</f>
        <v>rsm:CIIHSupplyChainTradeTransaction/ram:ApplicableCIIHSupplyChainTradeAgreement/ram:SellerCITradeParty/ram:DefinedCITradeContact/ram:PostalCITradeAddress/ram:PostcodeCode</v>
      </c>
      <c r="AA85" s="2" t="s">
        <v>4608</v>
      </c>
      <c r="AB85" s="2" t="s">
        <v>4</v>
      </c>
      <c r="AC85" s="2" t="s">
        <v>27</v>
      </c>
      <c r="AD85" s="2" t="s">
        <v>9</v>
      </c>
      <c r="AE85" s="2" t="s">
        <v>9</v>
      </c>
      <c r="AF85" s="2" t="s">
        <v>56</v>
      </c>
      <c r="AG85" s="2" t="s">
        <v>56</v>
      </c>
      <c r="AH85" s="2" t="s">
        <v>542</v>
      </c>
    </row>
    <row r="86" spans="1:34" ht="20.100000000000001" customHeight="1">
      <c r="A86" s="1">
        <v>85</v>
      </c>
      <c r="B86" s="2" t="s">
        <v>78</v>
      </c>
      <c r="D86" s="2" t="s">
        <v>153</v>
      </c>
      <c r="E86" s="2" t="s">
        <v>12</v>
      </c>
      <c r="F86" s="2" t="s">
        <v>17</v>
      </c>
      <c r="G86" s="31" t="s">
        <v>4450</v>
      </c>
      <c r="H86" s="35" t="s">
        <v>633</v>
      </c>
      <c r="I86" s="2" t="s">
        <v>634</v>
      </c>
      <c r="K86" s="4"/>
      <c r="S86" s="2" t="s">
        <v>362</v>
      </c>
      <c r="X86" s="2" t="str">
        <f t="shared" si="8"/>
        <v>CI_ Trade_ Address. Line One. Text</v>
      </c>
      <c r="Y86" s="2" t="str">
        <f t="shared" si="9"/>
        <v>ram:LineOne</v>
      </c>
      <c r="Z86" s="2" t="str">
        <f t="shared" ref="Z86:Z89" si="12">Z$83&amp;"/"&amp;Y86</f>
        <v>rsm:CIIHSupplyChainTradeTransaction/ram:ApplicableCIIHSupplyChainTradeAgreement/ram:SellerCITradeParty/ram:DefinedCITradeContact/ram:PostalCITradeAddress/ram:LineOne</v>
      </c>
      <c r="AA86" s="2" t="s">
        <v>4609</v>
      </c>
      <c r="AB86" s="2" t="s">
        <v>4</v>
      </c>
      <c r="AC86" s="2" t="s">
        <v>41</v>
      </c>
      <c r="AD86" s="2" t="s">
        <v>9</v>
      </c>
      <c r="AE86" s="2" t="s">
        <v>42</v>
      </c>
      <c r="AF86" s="2" t="s">
        <v>56</v>
      </c>
      <c r="AG86" s="2" t="s">
        <v>56</v>
      </c>
      <c r="AH86" s="2" t="s">
        <v>542</v>
      </c>
    </row>
    <row r="87" spans="1:34" ht="20.100000000000001" customHeight="1">
      <c r="A87" s="1">
        <v>86</v>
      </c>
      <c r="B87" s="2" t="s">
        <v>78</v>
      </c>
      <c r="D87" s="2" t="s">
        <v>154</v>
      </c>
      <c r="E87" s="2" t="s">
        <v>12</v>
      </c>
      <c r="F87" s="2" t="s">
        <v>17</v>
      </c>
      <c r="G87" s="31" t="s">
        <v>4450</v>
      </c>
      <c r="H87" s="35" t="s">
        <v>635</v>
      </c>
      <c r="I87" s="2" t="s">
        <v>636</v>
      </c>
      <c r="K87" s="4"/>
      <c r="S87" s="2" t="s">
        <v>155</v>
      </c>
      <c r="X87" s="2" t="str">
        <f t="shared" si="8"/>
        <v>CI_ Trade_ Address. Line Two. Text</v>
      </c>
      <c r="Y87" s="2" t="str">
        <f t="shared" si="9"/>
        <v>ram:LineTwo</v>
      </c>
      <c r="Z87" s="2" t="str">
        <f t="shared" si="12"/>
        <v>rsm:CIIHSupplyChainTradeTransaction/ram:ApplicableCIIHSupplyChainTradeAgreement/ram:SellerCITradeParty/ram:DefinedCITradeContact/ram:PostalCITradeAddress/ram:LineTwo</v>
      </c>
      <c r="AA87" s="2" t="s">
        <v>4610</v>
      </c>
      <c r="AB87" s="2" t="s">
        <v>4</v>
      </c>
      <c r="AC87" s="2" t="s">
        <v>41</v>
      </c>
      <c r="AD87" s="2" t="s">
        <v>9</v>
      </c>
      <c r="AE87" s="2" t="s">
        <v>42</v>
      </c>
      <c r="AF87" s="2" t="s">
        <v>56</v>
      </c>
      <c r="AG87" s="2" t="s">
        <v>8</v>
      </c>
      <c r="AH87" s="2" t="s">
        <v>542</v>
      </c>
    </row>
    <row r="88" spans="1:34" ht="20.100000000000001" customHeight="1">
      <c r="A88" s="1">
        <v>87</v>
      </c>
      <c r="B88" s="2" t="s">
        <v>78</v>
      </c>
      <c r="D88" s="2" t="s">
        <v>156</v>
      </c>
      <c r="E88" s="2" t="s">
        <v>12</v>
      </c>
      <c r="F88" s="2" t="s">
        <v>17</v>
      </c>
      <c r="G88" s="31" t="s">
        <v>4450</v>
      </c>
      <c r="H88" s="35" t="s">
        <v>637</v>
      </c>
      <c r="I88" s="2" t="s">
        <v>638</v>
      </c>
      <c r="K88" s="4"/>
      <c r="S88" s="2" t="s">
        <v>157</v>
      </c>
      <c r="X88" s="2" t="str">
        <f t="shared" si="8"/>
        <v>CI_ Trade_ Address. Line Three. Text</v>
      </c>
      <c r="Y88" s="2" t="str">
        <f t="shared" si="9"/>
        <v>ram:LineThree</v>
      </c>
      <c r="Z88" s="2" t="str">
        <f t="shared" si="12"/>
        <v>rsm:CIIHSupplyChainTradeTransaction/ram:ApplicableCIIHSupplyChainTradeAgreement/ram:SellerCITradeParty/ram:DefinedCITradeContact/ram:PostalCITradeAddress/ram:LineThree</v>
      </c>
      <c r="AA88" s="2" t="s">
        <v>4611</v>
      </c>
      <c r="AB88" s="2" t="s">
        <v>4</v>
      </c>
      <c r="AC88" s="2" t="s">
        <v>41</v>
      </c>
      <c r="AD88" s="2" t="s">
        <v>9</v>
      </c>
      <c r="AE88" s="2" t="s">
        <v>42</v>
      </c>
      <c r="AF88" s="2" t="s">
        <v>56</v>
      </c>
      <c r="AG88" s="2" t="s">
        <v>8</v>
      </c>
      <c r="AH88" s="2" t="s">
        <v>542</v>
      </c>
    </row>
    <row r="89" spans="1:34" ht="20.100000000000001" customHeight="1">
      <c r="A89" s="1">
        <v>88</v>
      </c>
      <c r="B89" s="2" t="s">
        <v>78</v>
      </c>
      <c r="D89" s="2" t="s">
        <v>158</v>
      </c>
      <c r="E89" s="2" t="s">
        <v>12</v>
      </c>
      <c r="F89" s="2" t="s">
        <v>22</v>
      </c>
      <c r="G89" s="31" t="s">
        <v>4450</v>
      </c>
      <c r="H89" s="35" t="s">
        <v>639</v>
      </c>
      <c r="I89" s="2" t="s">
        <v>640</v>
      </c>
      <c r="K89" s="4"/>
      <c r="S89" s="2" t="s">
        <v>159</v>
      </c>
      <c r="X89" s="2" t="str">
        <f t="shared" si="8"/>
        <v>CI_ Trade_ Address. Country. Identifier</v>
      </c>
      <c r="Y89" s="2" t="str">
        <f t="shared" si="9"/>
        <v>ram:CountryID</v>
      </c>
      <c r="Z89" s="2" t="str">
        <f t="shared" si="12"/>
        <v>rsm:CIIHSupplyChainTradeTransaction/ram:ApplicableCIIHSupplyChainTradeAgreement/ram:SellerCITradeParty/ram:DefinedCITradeContact/ram:PostalCITradeAddress/ram:CountryID</v>
      </c>
      <c r="AA89" s="2" t="s">
        <v>4612</v>
      </c>
      <c r="AB89" s="2" t="s">
        <v>4</v>
      </c>
      <c r="AC89" s="2" t="s">
        <v>168</v>
      </c>
      <c r="AD89" s="2" t="s">
        <v>9</v>
      </c>
      <c r="AE89" s="2" t="s">
        <v>42</v>
      </c>
      <c r="AF89" s="2" t="s">
        <v>60</v>
      </c>
      <c r="AG89" s="2" t="s">
        <v>8</v>
      </c>
      <c r="AH89" s="2" t="s">
        <v>25</v>
      </c>
    </row>
    <row r="90" spans="1:34" ht="20.100000000000001" customHeight="1">
      <c r="A90" s="1">
        <v>89</v>
      </c>
      <c r="B90" s="2" t="s">
        <v>78</v>
      </c>
      <c r="D90" s="2" t="s">
        <v>4351</v>
      </c>
      <c r="E90" s="2" t="s">
        <v>20</v>
      </c>
      <c r="F90" s="2" t="s">
        <v>22</v>
      </c>
      <c r="G90" s="31" t="s">
        <v>4449</v>
      </c>
      <c r="H90" s="34" t="s">
        <v>4375</v>
      </c>
      <c r="I90" s="2" t="s">
        <v>4376</v>
      </c>
      <c r="K90" s="4"/>
      <c r="Q90" s="2" t="s">
        <v>4374</v>
      </c>
      <c r="X90" s="2" t="str">
        <f t="shared" si="8"/>
        <v>CI_ Trade_ Party. URI. CI_ Universal_ Communication</v>
      </c>
      <c r="Y90" s="2" t="str">
        <f t="shared" si="9"/>
        <v>ram:URICIUniversalCommunication</v>
      </c>
      <c r="Z90" s="2" t="str">
        <f>Z$68&amp;"/"&amp;Y90</f>
        <v>rsm:CIIHSupplyChainTradeTransaction/ram:ApplicableCIIHSupplyChainTradeAgreement/ram:SellerCITradeParty/ram:DefinedCITradeContact/ram:URICIUniversalCommunication</v>
      </c>
      <c r="AA90" s="2" t="s">
        <v>4613</v>
      </c>
      <c r="AB90" s="2" t="s">
        <v>4</v>
      </c>
    </row>
    <row r="91" spans="1:34" ht="20.100000000000001" customHeight="1">
      <c r="A91" s="1">
        <v>90</v>
      </c>
      <c r="B91" s="2" t="s">
        <v>78</v>
      </c>
      <c r="D91" s="2" t="s">
        <v>146</v>
      </c>
      <c r="E91" s="2" t="s">
        <v>23</v>
      </c>
      <c r="F91" s="2" t="s">
        <v>3</v>
      </c>
      <c r="G91" s="31" t="s">
        <v>4452</v>
      </c>
      <c r="H91" s="35" t="s">
        <v>4377</v>
      </c>
      <c r="I91" s="2" t="s">
        <v>4377</v>
      </c>
      <c r="K91" s="4"/>
      <c r="R91" s="2" t="s">
        <v>1177</v>
      </c>
      <c r="X91" s="2" t="str">
        <f t="shared" si="8"/>
        <v>CI_ Universal_ Communication. Details</v>
      </c>
      <c r="Y91" s="2" t="str">
        <f t="shared" si="9"/>
        <v>ram:CIUniversalCommunicationType</v>
      </c>
      <c r="Z91" s="2" t="str">
        <f t="shared" si="10"/>
        <v>ram:CIUniversalCommunicationType</v>
      </c>
      <c r="AA91" s="2" t="s">
        <v>4603</v>
      </c>
      <c r="AB91" s="2" t="s">
        <v>4</v>
      </c>
    </row>
    <row r="92" spans="1:34" ht="20.100000000000001" customHeight="1">
      <c r="A92" s="1">
        <v>91</v>
      </c>
      <c r="B92" s="2" t="s">
        <v>78</v>
      </c>
      <c r="D92" s="2" t="s">
        <v>4306</v>
      </c>
      <c r="E92" s="2" t="s">
        <v>12</v>
      </c>
      <c r="F92" s="2" t="s">
        <v>22</v>
      </c>
      <c r="G92" s="31" t="s">
        <v>4450</v>
      </c>
      <c r="H92" s="35" t="s">
        <v>4378</v>
      </c>
      <c r="I92" s="2" t="s">
        <v>4379</v>
      </c>
      <c r="K92" s="4"/>
      <c r="S92" s="2" t="s">
        <v>4305</v>
      </c>
      <c r="X92" s="2" t="str">
        <f t="shared" si="8"/>
        <v>CI_ Universal_ Communication. Channel. Code</v>
      </c>
      <c r="Y92" s="2" t="str">
        <f t="shared" si="9"/>
        <v>ram:ChannelCode</v>
      </c>
      <c r="Z92" s="2" t="str">
        <f>Z$90&amp;"/"&amp;Y92</f>
        <v>rsm:CIIHSupplyChainTradeTransaction/ram:ApplicableCIIHSupplyChainTradeAgreement/ram:SellerCITradeParty/ram:DefinedCITradeContact/ram:URICIUniversalCommunication/ram:ChannelCode</v>
      </c>
      <c r="AA92" s="2" t="s">
        <v>4614</v>
      </c>
      <c r="AB92" s="2" t="s">
        <v>4</v>
      </c>
      <c r="AC92" s="2" t="s">
        <v>4380</v>
      </c>
      <c r="AE92" s="2" t="s">
        <v>42</v>
      </c>
      <c r="AF92" s="2" t="s">
        <v>60</v>
      </c>
      <c r="AG92" s="2" t="s">
        <v>60</v>
      </c>
      <c r="AH92" s="2" t="s">
        <v>25</v>
      </c>
    </row>
    <row r="93" spans="1:34" ht="20.100000000000001" customHeight="1">
      <c r="A93" s="1">
        <v>92</v>
      </c>
      <c r="B93" s="2" t="s">
        <v>78</v>
      </c>
      <c r="D93" s="2" t="s">
        <v>147</v>
      </c>
      <c r="E93" s="2" t="s">
        <v>12</v>
      </c>
      <c r="F93" s="2" t="s">
        <v>22</v>
      </c>
      <c r="G93" s="31" t="s">
        <v>4450</v>
      </c>
      <c r="H93" s="35" t="s">
        <v>4381</v>
      </c>
      <c r="I93" s="2" t="s">
        <v>4382</v>
      </c>
      <c r="K93" s="4"/>
      <c r="S93" s="2" t="s">
        <v>1178</v>
      </c>
      <c r="X93" s="2" t="str">
        <f t="shared" si="8"/>
        <v>CI_ Universal_ Communication. Complete Number. Text</v>
      </c>
      <c r="Y93" s="2" t="str">
        <f t="shared" si="9"/>
        <v>ram:CompleteNumber</v>
      </c>
      <c r="Z93" s="2" t="str">
        <f>Z$90&amp;"/"&amp;Y93</f>
        <v>rsm:CIIHSupplyChainTradeTransaction/ram:ApplicableCIIHSupplyChainTradeAgreement/ram:SellerCITradeParty/ram:DefinedCITradeContact/ram:URICIUniversalCommunication/ram:CompleteNumber</v>
      </c>
      <c r="AA93" s="2" t="s">
        <v>4615</v>
      </c>
      <c r="AB93" s="2" t="s">
        <v>4</v>
      </c>
      <c r="AF93" s="2" t="s">
        <v>60</v>
      </c>
      <c r="AG93" s="2" t="s">
        <v>60</v>
      </c>
      <c r="AH93" s="2" t="s">
        <v>25</v>
      </c>
    </row>
    <row r="94" spans="1:34" ht="20.100000000000001" customHeight="1">
      <c r="A94" s="1">
        <v>93</v>
      </c>
      <c r="B94" s="2" t="s">
        <v>78</v>
      </c>
      <c r="D94" s="2" t="s">
        <v>160</v>
      </c>
      <c r="E94" s="2" t="s">
        <v>20</v>
      </c>
      <c r="F94" s="2" t="s">
        <v>22</v>
      </c>
      <c r="G94" s="31" t="s">
        <v>4447</v>
      </c>
      <c r="H94" s="33" t="s">
        <v>162</v>
      </c>
      <c r="I94" s="2" t="s">
        <v>641</v>
      </c>
      <c r="K94" s="4"/>
      <c r="O94" s="2" t="s">
        <v>161</v>
      </c>
      <c r="X94" s="2" t="str">
        <f t="shared" si="8"/>
        <v>CIIH_ Supply Chain_ Trade Agreement. Buyer. CI_ Trade_ Party</v>
      </c>
      <c r="Y94" s="2" t="str">
        <f t="shared" si="9"/>
        <v>ram:BuyerCITradeParty</v>
      </c>
      <c r="Z94" s="2" t="str">
        <f>Z$60&amp;"/"&amp;Y94</f>
        <v>rsm:CIIHSupplyChainTradeTransaction/ram:ApplicableCIIHSupplyChainTradeAgreement/ram:BuyerCITradeParty</v>
      </c>
      <c r="AA94" s="2" t="s">
        <v>4478</v>
      </c>
      <c r="AB94" s="2" t="s">
        <v>4</v>
      </c>
      <c r="AC94" s="2" t="s">
        <v>27</v>
      </c>
      <c r="AD94" s="2" t="s">
        <v>9</v>
      </c>
      <c r="AE94" s="2" t="s">
        <v>9</v>
      </c>
      <c r="AF94" s="2" t="s">
        <v>50</v>
      </c>
      <c r="AG94" s="2" t="s">
        <v>8</v>
      </c>
      <c r="AH94" s="2" t="s">
        <v>25</v>
      </c>
    </row>
    <row r="95" spans="1:34" ht="20.100000000000001" customHeight="1">
      <c r="A95" s="1">
        <v>94</v>
      </c>
      <c r="B95" s="2" t="s">
        <v>78</v>
      </c>
      <c r="D95" s="2" t="s">
        <v>120</v>
      </c>
      <c r="E95" s="2" t="s">
        <v>23</v>
      </c>
      <c r="F95" s="2" t="s">
        <v>3</v>
      </c>
      <c r="G95" s="31" t="s">
        <v>4448</v>
      </c>
      <c r="H95" s="34" t="s">
        <v>163</v>
      </c>
      <c r="I95" s="2" t="s">
        <v>642</v>
      </c>
      <c r="K95" s="4"/>
      <c r="P95" s="2" t="s">
        <v>121</v>
      </c>
      <c r="X95" s="2" t="str">
        <f t="shared" si="8"/>
        <v>CI_ Trade_ Party. Details</v>
      </c>
      <c r="Y95" s="2" t="str">
        <f t="shared" si="9"/>
        <v>ram:CITradePartyType</v>
      </c>
      <c r="Z95" s="2" t="str">
        <f t="shared" si="10"/>
        <v>ram:CITradePartyType</v>
      </c>
      <c r="AA95" s="2" t="s">
        <v>4600</v>
      </c>
      <c r="AB95" s="2" t="s">
        <v>4</v>
      </c>
      <c r="AC95" s="2" t="s">
        <v>27</v>
      </c>
      <c r="AD95" s="2" t="s">
        <v>9</v>
      </c>
      <c r="AE95" s="2" t="s">
        <v>9</v>
      </c>
      <c r="AF95" s="2" t="s">
        <v>8</v>
      </c>
      <c r="AG95" s="2" t="s">
        <v>8</v>
      </c>
      <c r="AH95" s="2" t="s">
        <v>27</v>
      </c>
    </row>
    <row r="96" spans="1:34" ht="20.100000000000001" customHeight="1">
      <c r="A96" s="1">
        <v>95</v>
      </c>
      <c r="B96" s="2" t="s">
        <v>78</v>
      </c>
      <c r="D96" s="2" t="s">
        <v>123</v>
      </c>
      <c r="E96" s="2" t="s">
        <v>12</v>
      </c>
      <c r="F96" s="2" t="s">
        <v>22</v>
      </c>
      <c r="G96" s="31" t="s">
        <v>4449</v>
      </c>
      <c r="H96" s="34" t="s">
        <v>643</v>
      </c>
      <c r="I96" s="2" t="s">
        <v>644</v>
      </c>
      <c r="K96" s="4"/>
      <c r="Q96" s="2" t="s">
        <v>124</v>
      </c>
      <c r="X96" s="2" t="str">
        <f t="shared" si="8"/>
        <v>CI_ Trade_ Party. Identification. Identifier</v>
      </c>
      <c r="Y96" s="2" t="str">
        <f t="shared" si="9"/>
        <v>ram:ID</v>
      </c>
      <c r="Z96" s="2" t="str">
        <f>Z$94&amp;"/"&amp;Y96</f>
        <v>rsm:CIIHSupplyChainTradeTransaction/ram:ApplicableCIIHSupplyChainTradeAgreement/ram:BuyerCITradeParty/ram:ID</v>
      </c>
      <c r="AA96" s="2" t="s">
        <v>4480</v>
      </c>
      <c r="AB96" s="2" t="s">
        <v>4</v>
      </c>
      <c r="AC96" s="2" t="s">
        <v>27</v>
      </c>
      <c r="AD96" s="2" t="s">
        <v>9</v>
      </c>
      <c r="AE96" s="2" t="s">
        <v>9</v>
      </c>
      <c r="AF96" s="2" t="s">
        <v>125</v>
      </c>
      <c r="AG96" s="2" t="s">
        <v>645</v>
      </c>
      <c r="AH96" s="2" t="s">
        <v>542</v>
      </c>
    </row>
    <row r="97" spans="1:34" ht="20.100000000000001" customHeight="1">
      <c r="A97" s="1">
        <v>96</v>
      </c>
      <c r="B97" s="2" t="s">
        <v>78</v>
      </c>
      <c r="D97" s="2" t="s">
        <v>126</v>
      </c>
      <c r="E97" s="2" t="s">
        <v>12</v>
      </c>
      <c r="F97" s="2" t="s">
        <v>17</v>
      </c>
      <c r="G97" s="31" t="s">
        <v>4449</v>
      </c>
      <c r="H97" s="34" t="s">
        <v>646</v>
      </c>
      <c r="I97" s="2" t="s">
        <v>647</v>
      </c>
      <c r="K97" s="4"/>
      <c r="Q97" s="2" t="s">
        <v>127</v>
      </c>
      <c r="X97" s="2" t="str">
        <f t="shared" si="8"/>
        <v>CI_ Trade_ Party. Global_ Identification. Identifier</v>
      </c>
      <c r="Y97" s="2" t="str">
        <f t="shared" si="9"/>
        <v>ram:GlobalID</v>
      </c>
      <c r="Z97" s="2" t="str">
        <f t="shared" ref="Z97:Z99" si="13">Z$94&amp;"/"&amp;Y97</f>
        <v>rsm:CIIHSupplyChainTradeTransaction/ram:ApplicableCIIHSupplyChainTradeAgreement/ram:BuyerCITradeParty/ram:GlobalID</v>
      </c>
      <c r="AA97" s="2" t="s">
        <v>4481</v>
      </c>
      <c r="AB97" s="2" t="s">
        <v>4</v>
      </c>
      <c r="AC97" s="2" t="s">
        <v>0</v>
      </c>
      <c r="AD97" s="2" t="s">
        <v>9</v>
      </c>
      <c r="AE97" s="2" t="s">
        <v>128</v>
      </c>
      <c r="AF97" s="2" t="s">
        <v>56</v>
      </c>
      <c r="AG97" s="2" t="s">
        <v>8</v>
      </c>
      <c r="AH97" s="2" t="s">
        <v>542</v>
      </c>
    </row>
    <row r="98" spans="1:34" ht="20.100000000000001" customHeight="1">
      <c r="A98" s="1">
        <v>97</v>
      </c>
      <c r="B98" s="2" t="s">
        <v>78</v>
      </c>
      <c r="D98" s="2" t="s">
        <v>129</v>
      </c>
      <c r="E98" s="2" t="s">
        <v>12</v>
      </c>
      <c r="F98" s="2" t="s">
        <v>22</v>
      </c>
      <c r="G98" s="31" t="s">
        <v>4449</v>
      </c>
      <c r="H98" s="34" t="s">
        <v>648</v>
      </c>
      <c r="I98" s="2" t="s">
        <v>649</v>
      </c>
      <c r="K98" s="4"/>
      <c r="Q98" s="2" t="s">
        <v>164</v>
      </c>
      <c r="X98" s="2" t="str">
        <f t="shared" si="8"/>
        <v>CI_ Trade_ Party. Name. Text</v>
      </c>
      <c r="Y98" s="2" t="str">
        <f t="shared" si="9"/>
        <v>ram:Name</v>
      </c>
      <c r="Z98" s="2" t="str">
        <f t="shared" si="13"/>
        <v>rsm:CIIHSupplyChainTradeTransaction/ram:ApplicableCIIHSupplyChainTradeAgreement/ram:BuyerCITradeParty/ram:Name</v>
      </c>
      <c r="AA98" s="2" t="s">
        <v>4479</v>
      </c>
      <c r="AB98" s="2" t="s">
        <v>4</v>
      </c>
      <c r="AC98" s="2" t="s">
        <v>41</v>
      </c>
      <c r="AD98" s="2" t="s">
        <v>9</v>
      </c>
      <c r="AE98" s="2" t="s">
        <v>42</v>
      </c>
      <c r="AF98" s="2" t="s">
        <v>130</v>
      </c>
      <c r="AG98" s="2" t="s">
        <v>130</v>
      </c>
      <c r="AH98" s="2" t="s">
        <v>25</v>
      </c>
    </row>
    <row r="99" spans="1:34" ht="20.100000000000001" customHeight="1">
      <c r="A99" s="1">
        <v>98</v>
      </c>
      <c r="B99" s="2" t="s">
        <v>78</v>
      </c>
      <c r="D99" s="2" t="s">
        <v>594</v>
      </c>
      <c r="E99" s="2" t="s">
        <v>12</v>
      </c>
      <c r="F99" s="2" t="s">
        <v>17</v>
      </c>
      <c r="G99" s="31" t="s">
        <v>4449</v>
      </c>
      <c r="H99" s="34" t="s">
        <v>595</v>
      </c>
      <c r="I99" s="2" t="s">
        <v>650</v>
      </c>
      <c r="K99" s="4"/>
      <c r="Q99" s="2" t="s">
        <v>1175</v>
      </c>
      <c r="X99" s="2" t="str">
        <f t="shared" si="8"/>
        <v>CI_ Trade_ Party. Registered_ Identification. Identifier</v>
      </c>
      <c r="Y99" s="2" t="str">
        <f t="shared" si="9"/>
        <v>ram:RegisteredID</v>
      </c>
      <c r="Z99" s="2" t="str">
        <f t="shared" si="13"/>
        <v>rsm:CIIHSupplyChainTradeTransaction/ram:ApplicableCIIHSupplyChainTradeAgreement/ram:BuyerCITradeParty/ram:RegisteredID</v>
      </c>
      <c r="AA99" s="2" t="s">
        <v>4535</v>
      </c>
      <c r="AB99" s="2" t="s">
        <v>4</v>
      </c>
      <c r="AC99" s="2" t="s">
        <v>0</v>
      </c>
      <c r="AD99" s="2" t="s">
        <v>9</v>
      </c>
      <c r="AE99" s="2" t="s">
        <v>597</v>
      </c>
      <c r="AF99" s="2" t="s">
        <v>56</v>
      </c>
      <c r="AG99" s="2" t="s">
        <v>8</v>
      </c>
      <c r="AH99" s="2" t="s">
        <v>542</v>
      </c>
    </row>
    <row r="100" spans="1:34" ht="20.100000000000001" customHeight="1">
      <c r="A100" s="1">
        <v>99</v>
      </c>
      <c r="B100" s="2" t="s">
        <v>78</v>
      </c>
      <c r="D100" s="2" t="s">
        <v>131</v>
      </c>
      <c r="E100" s="2" t="s">
        <v>20</v>
      </c>
      <c r="F100" s="2" t="s">
        <v>17</v>
      </c>
      <c r="G100" s="31" t="s">
        <v>4449</v>
      </c>
      <c r="H100" s="34" t="s">
        <v>165</v>
      </c>
      <c r="I100" s="2" t="s">
        <v>166</v>
      </c>
      <c r="K100" s="4"/>
      <c r="Q100" s="2" t="s">
        <v>132</v>
      </c>
      <c r="X100" s="2" t="str">
        <f t="shared" si="8"/>
        <v>CI_ Trade_ Party. Defined. CI_ Trade_ Contact</v>
      </c>
      <c r="Y100" s="2" t="str">
        <f t="shared" si="9"/>
        <v>ram:DefinedCITradeContact</v>
      </c>
      <c r="Z100" s="2" t="str">
        <f>Z$94&amp;"/"&amp;Y100</f>
        <v>rsm:CIIHSupplyChainTradeTransaction/ram:ApplicableCIIHSupplyChainTradeAgreement/ram:BuyerCITradeParty/ram:DefinedCITradeContact</v>
      </c>
      <c r="AA100" s="2" t="s">
        <v>4518</v>
      </c>
      <c r="AB100" s="2" t="s">
        <v>4</v>
      </c>
      <c r="AC100" s="2" t="s">
        <v>27</v>
      </c>
      <c r="AD100" s="2" t="s">
        <v>9</v>
      </c>
      <c r="AE100" s="2" t="s">
        <v>9</v>
      </c>
      <c r="AF100" s="2" t="s">
        <v>50</v>
      </c>
      <c r="AG100" s="2" t="s">
        <v>8</v>
      </c>
      <c r="AH100" s="2" t="s">
        <v>542</v>
      </c>
    </row>
    <row r="101" spans="1:34" ht="20.100000000000001" customHeight="1">
      <c r="A101" s="1">
        <v>100</v>
      </c>
      <c r="B101" s="2" t="s">
        <v>78</v>
      </c>
      <c r="D101" s="2" t="s">
        <v>134</v>
      </c>
      <c r="E101" s="2" t="s">
        <v>23</v>
      </c>
      <c r="F101" s="2" t="s">
        <v>74</v>
      </c>
      <c r="G101" s="31" t="s">
        <v>4452</v>
      </c>
      <c r="H101" s="35" t="s">
        <v>651</v>
      </c>
      <c r="I101" s="2" t="s">
        <v>600</v>
      </c>
      <c r="K101" s="4"/>
      <c r="R101" s="2" t="s">
        <v>135</v>
      </c>
      <c r="X101" s="2" t="str">
        <f t="shared" si="8"/>
        <v>CI_ Trade_ Contact. Details</v>
      </c>
      <c r="Y101" s="2" t="str">
        <f t="shared" si="9"/>
        <v>ram:CITradeContactType</v>
      </c>
      <c r="Z101" s="2" t="str">
        <f t="shared" si="10"/>
        <v>ram:CITradeContactType</v>
      </c>
      <c r="AA101" s="2" t="s">
        <v>4601</v>
      </c>
      <c r="AB101" s="2" t="s">
        <v>4</v>
      </c>
      <c r="AC101" s="2" t="s">
        <v>27</v>
      </c>
      <c r="AD101" s="2" t="s">
        <v>9</v>
      </c>
      <c r="AE101" s="2" t="s">
        <v>9</v>
      </c>
      <c r="AF101" s="2" t="s">
        <v>8</v>
      </c>
      <c r="AG101" s="2" t="s">
        <v>8</v>
      </c>
      <c r="AH101" s="2" t="s">
        <v>27</v>
      </c>
    </row>
    <row r="102" spans="1:34" ht="20.100000000000001" customHeight="1">
      <c r="A102" s="1">
        <v>101</v>
      </c>
      <c r="B102" s="2" t="s">
        <v>78</v>
      </c>
      <c r="D102" s="2" t="s">
        <v>136</v>
      </c>
      <c r="E102" s="2" t="s">
        <v>12</v>
      </c>
      <c r="F102" s="2" t="s">
        <v>17</v>
      </c>
      <c r="G102" s="31" t="s">
        <v>4450</v>
      </c>
      <c r="H102" s="35" t="s">
        <v>652</v>
      </c>
      <c r="I102" s="2" t="s">
        <v>653</v>
      </c>
      <c r="K102" s="4"/>
      <c r="S102" s="2" t="s">
        <v>137</v>
      </c>
      <c r="X102" s="2" t="str">
        <f t="shared" si="8"/>
        <v>CI_ Trade_ Contact. Identification. Identifier</v>
      </c>
      <c r="Y102" s="2" t="str">
        <f t="shared" si="9"/>
        <v>ram:ID</v>
      </c>
      <c r="Z102" s="2" t="str">
        <f>Z$100&amp;"/"&amp;Y102</f>
        <v>rsm:CIIHSupplyChainTradeTransaction/ram:ApplicableCIIHSupplyChainTradeAgreement/ram:BuyerCITradeParty/ram:DefinedCITradeContact/ram:ID</v>
      </c>
      <c r="AA102" s="2" t="s">
        <v>4616</v>
      </c>
      <c r="AB102" s="2" t="s">
        <v>4</v>
      </c>
      <c r="AC102" s="2" t="s">
        <v>27</v>
      </c>
      <c r="AD102" s="2" t="s">
        <v>9</v>
      </c>
      <c r="AE102" s="2" t="s">
        <v>9</v>
      </c>
      <c r="AF102" s="2" t="s">
        <v>56</v>
      </c>
      <c r="AG102" s="2" t="s">
        <v>8</v>
      </c>
      <c r="AH102" s="2" t="s">
        <v>27</v>
      </c>
    </row>
    <row r="103" spans="1:34" ht="20.100000000000001" customHeight="1">
      <c r="A103" s="1">
        <v>102</v>
      </c>
      <c r="B103" s="2" t="s">
        <v>78</v>
      </c>
      <c r="D103" s="2" t="s">
        <v>138</v>
      </c>
      <c r="E103" s="2" t="s">
        <v>12</v>
      </c>
      <c r="F103" s="2" t="s">
        <v>17</v>
      </c>
      <c r="G103" s="31" t="s">
        <v>4450</v>
      </c>
      <c r="H103" s="35" t="s">
        <v>654</v>
      </c>
      <c r="I103" s="2" t="s">
        <v>655</v>
      </c>
      <c r="K103" s="4"/>
      <c r="S103" s="2" t="s">
        <v>139</v>
      </c>
      <c r="X103" s="2" t="str">
        <f t="shared" si="8"/>
        <v>CI_ Trade_ Contact. Person Name. Text</v>
      </c>
      <c r="Y103" s="2" t="str">
        <f t="shared" si="9"/>
        <v>ram:PersonName</v>
      </c>
      <c r="Z103" s="2" t="str">
        <f t="shared" ref="Z103:Z106" si="14">Z$100&amp;"/"&amp;Y103</f>
        <v>rsm:CIIHSupplyChainTradeTransaction/ram:ApplicableCIIHSupplyChainTradeAgreement/ram:BuyerCITradeParty/ram:DefinedCITradeContact/ram:PersonName</v>
      </c>
      <c r="AA103" s="2" t="s">
        <v>4517</v>
      </c>
      <c r="AB103" s="2" t="s">
        <v>4</v>
      </c>
      <c r="AC103" s="2" t="s">
        <v>41</v>
      </c>
      <c r="AD103" s="2" t="s">
        <v>9</v>
      </c>
      <c r="AE103" s="2" t="s">
        <v>42</v>
      </c>
      <c r="AF103" s="2" t="s">
        <v>56</v>
      </c>
      <c r="AG103" s="2" t="s">
        <v>56</v>
      </c>
      <c r="AH103" s="2" t="s">
        <v>140</v>
      </c>
    </row>
    <row r="104" spans="1:34" ht="20.100000000000001" customHeight="1">
      <c r="A104" s="1">
        <v>103</v>
      </c>
      <c r="B104" s="2" t="s">
        <v>78</v>
      </c>
      <c r="D104" s="2" t="s">
        <v>141</v>
      </c>
      <c r="E104" s="2" t="s">
        <v>12</v>
      </c>
      <c r="F104" s="2" t="s">
        <v>17</v>
      </c>
      <c r="G104" s="31" t="s">
        <v>4450</v>
      </c>
      <c r="H104" s="35" t="s">
        <v>656</v>
      </c>
      <c r="I104" s="2" t="s">
        <v>657</v>
      </c>
      <c r="K104" s="4"/>
      <c r="S104" s="2" t="s">
        <v>142</v>
      </c>
      <c r="X104" s="2" t="str">
        <f t="shared" si="8"/>
        <v>CI_ Trade_ Contact. Department Name. Text</v>
      </c>
      <c r="Y104" s="2" t="str">
        <f t="shared" si="9"/>
        <v>ram:DepartmentName</v>
      </c>
      <c r="Z104" s="2" t="str">
        <f t="shared" si="14"/>
        <v>rsm:CIIHSupplyChainTradeTransaction/ram:ApplicableCIIHSupplyChainTradeAgreement/ram:BuyerCITradeParty/ram:DefinedCITradeContact/ram:DepartmentName</v>
      </c>
      <c r="AA104" s="2" t="s">
        <v>4516</v>
      </c>
      <c r="AB104" s="2" t="s">
        <v>4</v>
      </c>
      <c r="AC104" s="2" t="s">
        <v>41</v>
      </c>
      <c r="AD104" s="2" t="s">
        <v>9</v>
      </c>
      <c r="AE104" s="2" t="s">
        <v>42</v>
      </c>
      <c r="AF104" s="2" t="s">
        <v>56</v>
      </c>
      <c r="AG104" s="2" t="s">
        <v>8</v>
      </c>
      <c r="AH104" s="2" t="s">
        <v>140</v>
      </c>
    </row>
    <row r="105" spans="1:34" ht="20.100000000000001" customHeight="1">
      <c r="A105" s="1">
        <v>104</v>
      </c>
      <c r="B105" s="2" t="s">
        <v>78</v>
      </c>
      <c r="D105" s="2" t="s">
        <v>143</v>
      </c>
      <c r="E105" s="2" t="s">
        <v>12</v>
      </c>
      <c r="F105" s="2" t="s">
        <v>17</v>
      </c>
      <c r="G105" s="31" t="s">
        <v>4450</v>
      </c>
      <c r="H105" s="35" t="s">
        <v>658</v>
      </c>
      <c r="I105" s="2" t="s">
        <v>659</v>
      </c>
      <c r="K105" s="4"/>
      <c r="S105" s="2" t="s">
        <v>144</v>
      </c>
      <c r="X105" s="2" t="str">
        <f t="shared" si="8"/>
        <v>CI_ Trade_ Contact. Person_ Identification. Identifier</v>
      </c>
      <c r="Y105" s="2" t="str">
        <f t="shared" si="9"/>
        <v>ram:PersonID</v>
      </c>
      <c r="Z105" s="2" t="str">
        <f t="shared" si="14"/>
        <v>rsm:CIIHSupplyChainTradeTransaction/ram:ApplicableCIIHSupplyChainTradeAgreement/ram:BuyerCITradeParty/ram:DefinedCITradeContact/ram:PersonID</v>
      </c>
      <c r="AA105" s="2" t="s">
        <v>4617</v>
      </c>
      <c r="AB105" s="2" t="s">
        <v>4</v>
      </c>
      <c r="AC105" s="2" t="s">
        <v>27</v>
      </c>
      <c r="AD105" s="2" t="s">
        <v>9</v>
      </c>
      <c r="AE105" s="2" t="s">
        <v>9</v>
      </c>
      <c r="AF105" s="2" t="s">
        <v>56</v>
      </c>
      <c r="AG105" s="2" t="s">
        <v>8</v>
      </c>
    </row>
    <row r="106" spans="1:34" ht="20.100000000000001" customHeight="1">
      <c r="A106" s="1">
        <v>105</v>
      </c>
      <c r="B106" s="2" t="s">
        <v>78</v>
      </c>
      <c r="D106" s="2" t="s">
        <v>145</v>
      </c>
      <c r="E106" s="2" t="s">
        <v>20</v>
      </c>
      <c r="F106" s="2" t="s">
        <v>17</v>
      </c>
      <c r="G106" s="31" t="s">
        <v>4450</v>
      </c>
      <c r="H106" s="35" t="s">
        <v>609</v>
      </c>
      <c r="I106" s="2" t="s">
        <v>610</v>
      </c>
      <c r="K106" s="4"/>
      <c r="S106" s="2" t="s">
        <v>1176</v>
      </c>
      <c r="X106" s="2" t="str">
        <f t="shared" si="8"/>
        <v>CI_ Trade_ Contact. Telephone. CI_ Universal_ Communication</v>
      </c>
      <c r="Y106" s="2" t="str">
        <f t="shared" si="9"/>
        <v>ram:TelephoneCIUniversalCommunication</v>
      </c>
      <c r="Z106" s="2" t="str">
        <f t="shared" si="14"/>
        <v>rsm:CIIHSupplyChainTradeTransaction/ram:ApplicableCIIHSupplyChainTradeAgreement/ram:BuyerCITradeParty/ram:DefinedCITradeContact/ram:TelephoneCIUniversalCommunication</v>
      </c>
      <c r="AA106" s="2" t="s">
        <v>4536</v>
      </c>
      <c r="AB106" s="2" t="s">
        <v>4</v>
      </c>
      <c r="AC106" s="2" t="s">
        <v>27</v>
      </c>
      <c r="AD106" s="2" t="s">
        <v>9</v>
      </c>
      <c r="AE106" s="2" t="s">
        <v>9</v>
      </c>
      <c r="AF106" s="2" t="s">
        <v>50</v>
      </c>
      <c r="AG106" s="2" t="s">
        <v>8</v>
      </c>
      <c r="AH106" s="2" t="s">
        <v>27</v>
      </c>
    </row>
    <row r="107" spans="1:34" ht="20.100000000000001" customHeight="1">
      <c r="A107" s="1">
        <v>106</v>
      </c>
      <c r="B107" s="2" t="s">
        <v>78</v>
      </c>
      <c r="D107" s="2" t="s">
        <v>146</v>
      </c>
      <c r="E107" s="2" t="s">
        <v>23</v>
      </c>
      <c r="F107" s="2" t="s">
        <v>3</v>
      </c>
      <c r="G107" s="31" t="s">
        <v>4451</v>
      </c>
      <c r="H107" s="36" t="s">
        <v>611</v>
      </c>
      <c r="I107" s="2" t="s">
        <v>612</v>
      </c>
      <c r="K107" s="4"/>
      <c r="T107" s="2" t="s">
        <v>1177</v>
      </c>
      <c r="X107" s="2" t="str">
        <f t="shared" si="8"/>
        <v>CI_ Universal_ Communication. Details</v>
      </c>
      <c r="Y107" s="2" t="str">
        <f t="shared" si="9"/>
        <v>ram:CIUniversalCommunicationType</v>
      </c>
      <c r="Z107" s="2" t="str">
        <f t="shared" si="10"/>
        <v>ram:CIUniversalCommunicationType</v>
      </c>
      <c r="AA107" s="2" t="s">
        <v>4603</v>
      </c>
      <c r="AB107" s="2" t="s">
        <v>4</v>
      </c>
      <c r="AC107" s="2" t="s">
        <v>27</v>
      </c>
      <c r="AD107" s="2" t="s">
        <v>9</v>
      </c>
      <c r="AE107" s="2" t="s">
        <v>9</v>
      </c>
      <c r="AF107" s="2" t="s">
        <v>8</v>
      </c>
      <c r="AG107" s="2" t="s">
        <v>8</v>
      </c>
      <c r="AH107" s="2" t="s">
        <v>27</v>
      </c>
    </row>
    <row r="108" spans="1:34" ht="20.100000000000001" customHeight="1">
      <c r="A108" s="1">
        <v>107</v>
      </c>
      <c r="B108" s="2" t="s">
        <v>78</v>
      </c>
      <c r="D108" s="2" t="s">
        <v>147</v>
      </c>
      <c r="E108" s="2" t="s">
        <v>12</v>
      </c>
      <c r="F108" s="2" t="s">
        <v>17</v>
      </c>
      <c r="G108" s="31" t="s">
        <v>4453</v>
      </c>
      <c r="H108" s="36" t="s">
        <v>660</v>
      </c>
      <c r="I108" s="2" t="s">
        <v>661</v>
      </c>
      <c r="K108" s="4"/>
      <c r="U108" s="2" t="s">
        <v>1178</v>
      </c>
      <c r="X108" s="2" t="str">
        <f t="shared" si="8"/>
        <v>CI_ Universal_ Communication. Complete Number. Text</v>
      </c>
      <c r="Y108" s="2" t="str">
        <f t="shared" si="9"/>
        <v>ram:CompleteNumber</v>
      </c>
      <c r="Z108" s="2" t="str">
        <f>Z106&amp;"/"&amp;Y108</f>
        <v>rsm:CIIHSupplyChainTradeTransaction/ram:ApplicableCIIHSupplyChainTradeAgreement/ram:BuyerCITradeParty/ram:DefinedCITradeContact/ram:TelephoneCIUniversalCommunication/ram:CompleteNumber</v>
      </c>
      <c r="AA108" s="2" t="s">
        <v>4515</v>
      </c>
      <c r="AB108" s="2" t="s">
        <v>4</v>
      </c>
      <c r="AC108" s="2" t="s">
        <v>27</v>
      </c>
      <c r="AD108" s="2" t="s">
        <v>9</v>
      </c>
      <c r="AE108" s="2" t="s">
        <v>9</v>
      </c>
      <c r="AF108" s="2" t="s">
        <v>56</v>
      </c>
      <c r="AG108" s="2" t="s">
        <v>56</v>
      </c>
      <c r="AH108" s="2" t="s">
        <v>542</v>
      </c>
    </row>
    <row r="109" spans="1:34" ht="20.100000000000001" customHeight="1">
      <c r="A109" s="1">
        <v>108</v>
      </c>
      <c r="B109" s="2" t="s">
        <v>78</v>
      </c>
      <c r="D109" s="2" t="s">
        <v>148</v>
      </c>
      <c r="E109" s="2" t="s">
        <v>20</v>
      </c>
      <c r="F109" s="2" t="s">
        <v>17</v>
      </c>
      <c r="G109" s="31" t="s">
        <v>4450</v>
      </c>
      <c r="H109" s="35" t="s">
        <v>615</v>
      </c>
      <c r="I109" s="2" t="s">
        <v>616</v>
      </c>
      <c r="K109" s="4"/>
      <c r="S109" s="2" t="s">
        <v>1179</v>
      </c>
      <c r="X109" s="2" t="str">
        <f t="shared" si="8"/>
        <v>CI_ Trade_ Contact. Fax. CI_ Universal_ Communication</v>
      </c>
      <c r="Y109" s="2" t="str">
        <f t="shared" si="9"/>
        <v>ram:FaxCIUniversalCommunication</v>
      </c>
      <c r="Z109" s="2" t="str">
        <f t="shared" ref="Z109" si="15">Z$100&amp;"/"&amp;Y109</f>
        <v>rsm:CIIHSupplyChainTradeTransaction/ram:ApplicableCIIHSupplyChainTradeAgreement/ram:BuyerCITradeParty/ram:DefinedCITradeContact/ram:FaxCIUniversalCommunication</v>
      </c>
      <c r="AA109" s="2" t="s">
        <v>4618</v>
      </c>
      <c r="AB109" s="2" t="s">
        <v>4</v>
      </c>
      <c r="AC109" s="2" t="s">
        <v>230</v>
      </c>
      <c r="AD109" s="2" t="s">
        <v>9</v>
      </c>
      <c r="AE109" s="2" t="s">
        <v>9</v>
      </c>
      <c r="AF109" s="2" t="s">
        <v>50</v>
      </c>
      <c r="AG109" s="2" t="s">
        <v>8</v>
      </c>
      <c r="AH109" s="2" t="s">
        <v>230</v>
      </c>
    </row>
    <row r="110" spans="1:34" ht="20.100000000000001" customHeight="1">
      <c r="A110" s="1">
        <v>109</v>
      </c>
      <c r="B110" s="2" t="s">
        <v>78</v>
      </c>
      <c r="D110" s="2" t="s">
        <v>146</v>
      </c>
      <c r="E110" s="2" t="s">
        <v>23</v>
      </c>
      <c r="F110" s="2" t="s">
        <v>3</v>
      </c>
      <c r="G110" s="31" t="s">
        <v>4451</v>
      </c>
      <c r="H110" s="36" t="s">
        <v>617</v>
      </c>
      <c r="I110" s="2" t="s">
        <v>618</v>
      </c>
      <c r="K110" s="4"/>
      <c r="T110" s="2" t="s">
        <v>1177</v>
      </c>
      <c r="X110" s="2" t="str">
        <f t="shared" si="8"/>
        <v>CI_ Universal_ Communication. Details</v>
      </c>
      <c r="Y110" s="2" t="str">
        <f t="shared" si="9"/>
        <v>ram:CIUniversalCommunicationType</v>
      </c>
      <c r="Z110" s="2" t="str">
        <f t="shared" si="10"/>
        <v>ram:CIUniversalCommunicationType</v>
      </c>
      <c r="AA110" s="2" t="s">
        <v>4603</v>
      </c>
      <c r="AB110" s="2" t="s">
        <v>4</v>
      </c>
      <c r="AC110" s="2" t="s">
        <v>230</v>
      </c>
      <c r="AD110" s="2" t="s">
        <v>9</v>
      </c>
      <c r="AE110" s="2" t="s">
        <v>9</v>
      </c>
      <c r="AF110" s="2" t="s">
        <v>8</v>
      </c>
      <c r="AG110" s="2" t="s">
        <v>8</v>
      </c>
      <c r="AH110" s="2" t="s">
        <v>230</v>
      </c>
    </row>
    <row r="111" spans="1:34" ht="20.100000000000001" customHeight="1">
      <c r="A111" s="1">
        <v>110</v>
      </c>
      <c r="B111" s="2" t="s">
        <v>78</v>
      </c>
      <c r="D111" s="2" t="s">
        <v>147</v>
      </c>
      <c r="E111" s="2" t="s">
        <v>12</v>
      </c>
      <c r="F111" s="2" t="s">
        <v>17</v>
      </c>
      <c r="G111" s="31" t="s">
        <v>4453</v>
      </c>
      <c r="H111" s="36" t="s">
        <v>662</v>
      </c>
      <c r="I111" s="2" t="s">
        <v>663</v>
      </c>
      <c r="K111" s="4"/>
      <c r="U111" s="2" t="s">
        <v>1178</v>
      </c>
      <c r="X111" s="2" t="str">
        <f t="shared" si="8"/>
        <v>CI_ Universal_ Communication. Complete Number. Text</v>
      </c>
      <c r="Y111" s="2" t="str">
        <f t="shared" si="9"/>
        <v>ram:CompleteNumber</v>
      </c>
      <c r="Z111" s="2" t="str">
        <f>Z109&amp;"/"&amp;Y111</f>
        <v>rsm:CIIHSupplyChainTradeTransaction/ram:ApplicableCIIHSupplyChainTradeAgreement/ram:BuyerCITradeParty/ram:DefinedCITradeContact/ram:FaxCIUniversalCommunication/ram:CompleteNumber</v>
      </c>
      <c r="AA111" s="2" t="s">
        <v>4619</v>
      </c>
      <c r="AB111" s="2" t="s">
        <v>4</v>
      </c>
      <c r="AC111" s="2" t="s">
        <v>230</v>
      </c>
      <c r="AD111" s="2" t="s">
        <v>9</v>
      </c>
      <c r="AE111" s="2" t="s">
        <v>9</v>
      </c>
      <c r="AF111" s="2" t="s">
        <v>56</v>
      </c>
      <c r="AG111" s="2" t="s">
        <v>56</v>
      </c>
      <c r="AH111" s="2" t="s">
        <v>230</v>
      </c>
    </row>
    <row r="112" spans="1:34" ht="20.100000000000001" customHeight="1">
      <c r="A112" s="1">
        <v>111</v>
      </c>
      <c r="B112" s="2" t="s">
        <v>78</v>
      </c>
      <c r="D112" s="2" t="s">
        <v>149</v>
      </c>
      <c r="E112" s="2" t="s">
        <v>20</v>
      </c>
      <c r="F112" s="2" t="s">
        <v>17</v>
      </c>
      <c r="G112" s="31" t="s">
        <v>4450</v>
      </c>
      <c r="H112" s="35" t="s">
        <v>621</v>
      </c>
      <c r="I112" s="2" t="s">
        <v>622</v>
      </c>
      <c r="K112" s="4"/>
      <c r="S112" s="2" t="s">
        <v>1181</v>
      </c>
      <c r="X112" s="2" t="str">
        <f t="shared" si="8"/>
        <v>CI_ Trade_ Contact. Email_ URI. CI_ Universal_ Communication</v>
      </c>
      <c r="Y112" s="2" t="str">
        <f t="shared" si="9"/>
        <v>ram:EmailURICIUniversalCommunication</v>
      </c>
      <c r="Z112" s="2" t="str">
        <f t="shared" ref="Z112" si="16">Z$100&amp;"/"&amp;Y112</f>
        <v>rsm:CIIHSupplyChainTradeTransaction/ram:ApplicableCIIHSupplyChainTradeAgreement/ram:BuyerCITradeParty/ram:DefinedCITradeContact/ram:EmailURICIUniversalCommunication</v>
      </c>
      <c r="AA112" s="2" t="s">
        <v>4537</v>
      </c>
      <c r="AB112" s="2" t="s">
        <v>4</v>
      </c>
      <c r="AC112" s="2" t="s">
        <v>27</v>
      </c>
      <c r="AD112" s="2" t="s">
        <v>9</v>
      </c>
      <c r="AE112" s="2" t="s">
        <v>9</v>
      </c>
      <c r="AF112" s="2" t="s">
        <v>50</v>
      </c>
      <c r="AG112" s="2" t="s">
        <v>8</v>
      </c>
      <c r="AH112" s="2" t="s">
        <v>27</v>
      </c>
    </row>
    <row r="113" spans="1:34" ht="20.100000000000001" customHeight="1">
      <c r="A113" s="1">
        <v>112</v>
      </c>
      <c r="B113" s="2" t="s">
        <v>78</v>
      </c>
      <c r="D113" s="2" t="s">
        <v>146</v>
      </c>
      <c r="E113" s="2" t="s">
        <v>23</v>
      </c>
      <c r="F113" s="2" t="s">
        <v>3</v>
      </c>
      <c r="G113" s="31" t="s">
        <v>4451</v>
      </c>
      <c r="H113" s="36" t="s">
        <v>623</v>
      </c>
      <c r="I113" s="2" t="s">
        <v>664</v>
      </c>
      <c r="K113" s="4"/>
      <c r="T113" s="2" t="s">
        <v>1177</v>
      </c>
      <c r="X113" s="2" t="str">
        <f t="shared" si="8"/>
        <v>CI_ Universal_ Communication. Details</v>
      </c>
      <c r="Y113" s="2" t="str">
        <f t="shared" si="9"/>
        <v>ram:CIUniversalCommunicationType</v>
      </c>
      <c r="Z113" s="2" t="str">
        <f t="shared" si="10"/>
        <v>ram:CIUniversalCommunicationType</v>
      </c>
      <c r="AA113" s="2" t="s">
        <v>4603</v>
      </c>
      <c r="AB113" s="2" t="s">
        <v>4</v>
      </c>
      <c r="AC113" s="2" t="s">
        <v>27</v>
      </c>
      <c r="AD113" s="2" t="s">
        <v>9</v>
      </c>
      <c r="AE113" s="2" t="s">
        <v>9</v>
      </c>
      <c r="AF113" s="2" t="s">
        <v>27</v>
      </c>
      <c r="AG113" s="2" t="s">
        <v>8</v>
      </c>
      <c r="AH113" s="2" t="s">
        <v>27</v>
      </c>
    </row>
    <row r="114" spans="1:34" ht="20.100000000000001" customHeight="1">
      <c r="A114" s="1">
        <v>113</v>
      </c>
      <c r="B114" s="2" t="s">
        <v>78</v>
      </c>
      <c r="D114" s="2" t="s">
        <v>150</v>
      </c>
      <c r="E114" s="2" t="s">
        <v>12</v>
      </c>
      <c r="F114" s="2" t="s">
        <v>17</v>
      </c>
      <c r="G114" s="31" t="s">
        <v>4453</v>
      </c>
      <c r="H114" s="36" t="s">
        <v>665</v>
      </c>
      <c r="I114" s="2" t="s">
        <v>666</v>
      </c>
      <c r="K114" s="4"/>
      <c r="U114" s="2" t="s">
        <v>1182</v>
      </c>
      <c r="X114" s="2" t="str">
        <f t="shared" si="8"/>
        <v>CI_ Universal_ Communication. URI. Identifier</v>
      </c>
      <c r="Y114" s="2" t="str">
        <f t="shared" si="9"/>
        <v>ram:URIID</v>
      </c>
      <c r="Z114" s="2" t="str">
        <f>Z112&amp;"/"&amp;Y114</f>
        <v>rsm:CIIHSupplyChainTradeTransaction/ram:ApplicableCIIHSupplyChainTradeAgreement/ram:BuyerCITradeParty/ram:DefinedCITradeContact/ram:EmailURICIUniversalCommunication/ram:URIID</v>
      </c>
      <c r="AA114" s="2" t="s">
        <v>4514</v>
      </c>
      <c r="AB114" s="2" t="s">
        <v>4</v>
      </c>
      <c r="AC114" s="2" t="s">
        <v>27</v>
      </c>
      <c r="AD114" s="2" t="s">
        <v>9</v>
      </c>
      <c r="AE114" s="2" t="s">
        <v>9</v>
      </c>
      <c r="AF114" s="2" t="s">
        <v>56</v>
      </c>
      <c r="AG114" s="2" t="s">
        <v>56</v>
      </c>
      <c r="AH114" s="2" t="s">
        <v>542</v>
      </c>
    </row>
    <row r="115" spans="1:34" ht="20.100000000000001" customHeight="1">
      <c r="A115" s="1">
        <v>114</v>
      </c>
      <c r="B115" s="2" t="s">
        <v>78</v>
      </c>
      <c r="D115" s="2" t="s">
        <v>151</v>
      </c>
      <c r="E115" s="2" t="s">
        <v>20</v>
      </c>
      <c r="F115" s="2" t="s">
        <v>17</v>
      </c>
      <c r="G115" s="31" t="s">
        <v>4449</v>
      </c>
      <c r="H115" s="34" t="s">
        <v>667</v>
      </c>
      <c r="I115" s="2" t="s">
        <v>668</v>
      </c>
      <c r="K115" s="4"/>
      <c r="Q115" s="2" t="s">
        <v>358</v>
      </c>
      <c r="X115" s="2" t="str">
        <f t="shared" si="8"/>
        <v>CI_ Trade_ Party. Postal. CI_ Trade_ Address</v>
      </c>
      <c r="Y115" s="2" t="str">
        <f t="shared" si="9"/>
        <v>ram:PostalCITradeAddress</v>
      </c>
      <c r="Z115" s="2" t="str">
        <f>Z$94&amp;"/"&amp;Y115</f>
        <v>rsm:CIIHSupplyChainTradeTransaction/ram:ApplicableCIIHSupplyChainTradeAgreement/ram:BuyerCITradeParty/ram:PostalCITradeAddress</v>
      </c>
      <c r="AA115" s="2" t="s">
        <v>4482</v>
      </c>
      <c r="AB115" s="2" t="s">
        <v>4</v>
      </c>
      <c r="AC115" s="2" t="s">
        <v>27</v>
      </c>
      <c r="AD115" s="2" t="s">
        <v>9</v>
      </c>
      <c r="AE115" s="2" t="s">
        <v>9</v>
      </c>
      <c r="AF115" s="2" t="s">
        <v>50</v>
      </c>
      <c r="AG115" s="2" t="s">
        <v>8</v>
      </c>
      <c r="AH115" s="2" t="s">
        <v>25</v>
      </c>
    </row>
    <row r="116" spans="1:34" ht="20.100000000000001" customHeight="1">
      <c r="A116" s="1">
        <v>115</v>
      </c>
      <c r="B116" s="2" t="s">
        <v>78</v>
      </c>
      <c r="D116" s="2" t="s">
        <v>167</v>
      </c>
      <c r="E116" s="2" t="s">
        <v>23</v>
      </c>
      <c r="F116" s="2" t="s">
        <v>3</v>
      </c>
      <c r="G116" s="31" t="s">
        <v>4452</v>
      </c>
      <c r="H116" s="35" t="s">
        <v>669</v>
      </c>
      <c r="I116" s="2" t="s">
        <v>670</v>
      </c>
      <c r="K116" s="4"/>
      <c r="R116" s="2" t="s">
        <v>359</v>
      </c>
      <c r="X116" s="2" t="str">
        <f t="shared" si="8"/>
        <v>CI_ Trade_ Address. Details</v>
      </c>
      <c r="Y116" s="2" t="str">
        <f t="shared" si="9"/>
        <v>ram:CITradeAddressType</v>
      </c>
      <c r="Z116" s="2" t="str">
        <f t="shared" si="10"/>
        <v>ram:CITradeAddressType</v>
      </c>
      <c r="AA116" s="2" t="s">
        <v>4607</v>
      </c>
      <c r="AB116" s="2" t="s">
        <v>4</v>
      </c>
      <c r="AC116" s="2" t="s">
        <v>27</v>
      </c>
      <c r="AD116" s="2" t="s">
        <v>9</v>
      </c>
      <c r="AE116" s="2" t="s">
        <v>9</v>
      </c>
      <c r="AF116" s="2" t="s">
        <v>27</v>
      </c>
      <c r="AG116" s="2" t="s">
        <v>8</v>
      </c>
      <c r="AH116" s="2">
        <v>0</v>
      </c>
    </row>
    <row r="117" spans="1:34" ht="20.100000000000001" customHeight="1">
      <c r="A117" s="1">
        <v>116</v>
      </c>
      <c r="B117" s="2" t="s">
        <v>78</v>
      </c>
      <c r="D117" s="2" t="s">
        <v>152</v>
      </c>
      <c r="E117" s="2" t="s">
        <v>12</v>
      </c>
      <c r="F117" s="2" t="s">
        <v>17</v>
      </c>
      <c r="G117" s="31" t="s">
        <v>4450</v>
      </c>
      <c r="H117" s="35" t="s">
        <v>671</v>
      </c>
      <c r="I117" s="2" t="s">
        <v>672</v>
      </c>
      <c r="K117" s="4"/>
      <c r="S117" s="2" t="s">
        <v>361</v>
      </c>
      <c r="X117" s="2" t="str">
        <f t="shared" si="8"/>
        <v>CI_ Trade_ Address. Postcode. Code</v>
      </c>
      <c r="Y117" s="2" t="str">
        <f t="shared" si="9"/>
        <v>ram:PostcodeCode</v>
      </c>
      <c r="Z117" s="2" t="str">
        <f>Z$115&amp;"/"&amp;Y117</f>
        <v>rsm:CIIHSupplyChainTradeTransaction/ram:ApplicableCIIHSupplyChainTradeAgreement/ram:BuyerCITradeParty/ram:PostalCITradeAddress/ram:PostcodeCode</v>
      </c>
      <c r="AA117" s="2" t="s">
        <v>4486</v>
      </c>
      <c r="AB117" s="2" t="s">
        <v>4</v>
      </c>
      <c r="AC117" s="2" t="s">
        <v>27</v>
      </c>
      <c r="AD117" s="2" t="s">
        <v>9</v>
      </c>
      <c r="AE117" s="2" t="s">
        <v>9</v>
      </c>
      <c r="AF117" s="2" t="s">
        <v>56</v>
      </c>
      <c r="AG117" s="2" t="s">
        <v>56</v>
      </c>
      <c r="AH117" s="2" t="s">
        <v>542</v>
      </c>
    </row>
    <row r="118" spans="1:34" ht="20.100000000000001" customHeight="1">
      <c r="A118" s="1">
        <v>117</v>
      </c>
      <c r="B118" s="2" t="s">
        <v>78</v>
      </c>
      <c r="D118" s="2" t="s">
        <v>153</v>
      </c>
      <c r="E118" s="2" t="s">
        <v>12</v>
      </c>
      <c r="F118" s="2" t="s">
        <v>17</v>
      </c>
      <c r="G118" s="31" t="s">
        <v>4450</v>
      </c>
      <c r="H118" s="35" t="s">
        <v>673</v>
      </c>
      <c r="I118" s="2" t="s">
        <v>674</v>
      </c>
      <c r="K118" s="4"/>
      <c r="S118" s="2" t="s">
        <v>362</v>
      </c>
      <c r="X118" s="2" t="str">
        <f t="shared" si="8"/>
        <v>CI_ Trade_ Address. Line One. Text</v>
      </c>
      <c r="Y118" s="2" t="str">
        <f t="shared" si="9"/>
        <v>ram:LineOne</v>
      </c>
      <c r="Z118" s="2" t="str">
        <f t="shared" ref="Z118:Z121" si="17">Z$115&amp;"/"&amp;Y118</f>
        <v>rsm:CIIHSupplyChainTradeTransaction/ram:ApplicableCIIHSupplyChainTradeAgreement/ram:BuyerCITradeParty/ram:PostalCITradeAddress/ram:LineOne</v>
      </c>
      <c r="AA118" s="2" t="s">
        <v>4483</v>
      </c>
      <c r="AB118" s="2" t="s">
        <v>4</v>
      </c>
      <c r="AC118" s="2" t="s">
        <v>41</v>
      </c>
      <c r="AD118" s="2" t="s">
        <v>9</v>
      </c>
      <c r="AE118" s="2" t="s">
        <v>42</v>
      </c>
      <c r="AF118" s="2" t="s">
        <v>56</v>
      </c>
      <c r="AG118" s="2" t="s">
        <v>56</v>
      </c>
      <c r="AH118" s="2" t="s">
        <v>542</v>
      </c>
    </row>
    <row r="119" spans="1:34" ht="20.100000000000001" customHeight="1">
      <c r="A119" s="1">
        <v>118</v>
      </c>
      <c r="B119" s="2" t="s">
        <v>78</v>
      </c>
      <c r="D119" s="2" t="s">
        <v>154</v>
      </c>
      <c r="E119" s="2" t="s">
        <v>12</v>
      </c>
      <c r="F119" s="2" t="s">
        <v>17</v>
      </c>
      <c r="G119" s="31" t="s">
        <v>4450</v>
      </c>
      <c r="H119" s="35" t="s">
        <v>675</v>
      </c>
      <c r="I119" s="2" t="s">
        <v>676</v>
      </c>
      <c r="K119" s="4"/>
      <c r="S119" s="2" t="s">
        <v>155</v>
      </c>
      <c r="X119" s="2" t="str">
        <f t="shared" si="8"/>
        <v>CI_ Trade_ Address. Line Two. Text</v>
      </c>
      <c r="Y119" s="2" t="str">
        <f t="shared" si="9"/>
        <v>ram:LineTwo</v>
      </c>
      <c r="Z119" s="2" t="str">
        <f t="shared" si="17"/>
        <v>rsm:CIIHSupplyChainTradeTransaction/ram:ApplicableCIIHSupplyChainTradeAgreement/ram:BuyerCITradeParty/ram:PostalCITradeAddress/ram:LineTwo</v>
      </c>
      <c r="AA119" s="2" t="s">
        <v>4484</v>
      </c>
      <c r="AB119" s="2" t="s">
        <v>4</v>
      </c>
      <c r="AC119" s="2" t="s">
        <v>41</v>
      </c>
      <c r="AD119" s="2" t="s">
        <v>9</v>
      </c>
      <c r="AE119" s="2" t="s">
        <v>42</v>
      </c>
      <c r="AF119" s="2" t="s">
        <v>56</v>
      </c>
      <c r="AG119" s="2" t="s">
        <v>8</v>
      </c>
      <c r="AH119" s="2" t="s">
        <v>542</v>
      </c>
    </row>
    <row r="120" spans="1:34" ht="20.100000000000001" customHeight="1">
      <c r="A120" s="1">
        <v>119</v>
      </c>
      <c r="B120" s="2" t="s">
        <v>78</v>
      </c>
      <c r="D120" s="2" t="s">
        <v>156</v>
      </c>
      <c r="E120" s="2" t="s">
        <v>12</v>
      </c>
      <c r="F120" s="2" t="s">
        <v>17</v>
      </c>
      <c r="G120" s="31" t="s">
        <v>4450</v>
      </c>
      <c r="H120" s="35" t="s">
        <v>677</v>
      </c>
      <c r="I120" s="2" t="s">
        <v>678</v>
      </c>
      <c r="K120" s="4"/>
      <c r="S120" s="2" t="s">
        <v>157</v>
      </c>
      <c r="X120" s="2" t="str">
        <f t="shared" si="8"/>
        <v>CI_ Trade_ Address. Line Three. Text</v>
      </c>
      <c r="Y120" s="2" t="str">
        <f t="shared" si="9"/>
        <v>ram:LineThree</v>
      </c>
      <c r="Z120" s="2" t="str">
        <f t="shared" si="17"/>
        <v>rsm:CIIHSupplyChainTradeTransaction/ram:ApplicableCIIHSupplyChainTradeAgreement/ram:BuyerCITradeParty/ram:PostalCITradeAddress/ram:LineThree</v>
      </c>
      <c r="AA120" s="2" t="s">
        <v>4485</v>
      </c>
      <c r="AB120" s="2" t="s">
        <v>4</v>
      </c>
      <c r="AC120" s="2" t="s">
        <v>41</v>
      </c>
      <c r="AD120" s="2" t="s">
        <v>9</v>
      </c>
      <c r="AE120" s="2" t="s">
        <v>42</v>
      </c>
      <c r="AF120" s="2" t="s">
        <v>56</v>
      </c>
      <c r="AG120" s="2" t="s">
        <v>8</v>
      </c>
      <c r="AH120" s="2" t="s">
        <v>542</v>
      </c>
    </row>
    <row r="121" spans="1:34" ht="20.100000000000001" customHeight="1">
      <c r="A121" s="1">
        <v>120</v>
      </c>
      <c r="B121" s="2" t="s">
        <v>78</v>
      </c>
      <c r="D121" s="2" t="s">
        <v>158</v>
      </c>
      <c r="E121" s="2" t="s">
        <v>12</v>
      </c>
      <c r="F121" s="2" t="s">
        <v>22</v>
      </c>
      <c r="G121" s="31" t="s">
        <v>4450</v>
      </c>
      <c r="H121" s="35" t="s">
        <v>679</v>
      </c>
      <c r="I121" s="2" t="s">
        <v>680</v>
      </c>
      <c r="K121" s="4"/>
      <c r="S121" s="2" t="s">
        <v>159</v>
      </c>
      <c r="X121" s="2" t="str">
        <f t="shared" si="8"/>
        <v>CI_ Trade_ Address. Country. Identifier</v>
      </c>
      <c r="Y121" s="2" t="str">
        <f t="shared" si="9"/>
        <v>ram:CountryID</v>
      </c>
      <c r="Z121" s="2" t="str">
        <f t="shared" si="17"/>
        <v>rsm:CIIHSupplyChainTradeTransaction/ram:ApplicableCIIHSupplyChainTradeAgreement/ram:BuyerCITradeParty/ram:PostalCITradeAddress/ram:CountryID</v>
      </c>
      <c r="AA121" s="2" t="s">
        <v>4487</v>
      </c>
      <c r="AB121" s="2" t="s">
        <v>4</v>
      </c>
      <c r="AC121" s="2" t="s">
        <v>168</v>
      </c>
      <c r="AD121" s="2" t="s">
        <v>9</v>
      </c>
      <c r="AE121" s="2" t="s">
        <v>42</v>
      </c>
      <c r="AF121" s="2" t="s">
        <v>60</v>
      </c>
      <c r="AG121" s="2" t="s">
        <v>8</v>
      </c>
      <c r="AH121" s="2" t="s">
        <v>25</v>
      </c>
    </row>
    <row r="122" spans="1:34" ht="20.100000000000001" customHeight="1">
      <c r="A122" s="1">
        <v>121</v>
      </c>
      <c r="B122" s="2" t="s">
        <v>78</v>
      </c>
      <c r="D122" s="2" t="s">
        <v>4307</v>
      </c>
      <c r="E122" s="2" t="s">
        <v>20</v>
      </c>
      <c r="F122" s="2" t="s">
        <v>22</v>
      </c>
      <c r="G122" s="31" t="s">
        <v>4449</v>
      </c>
      <c r="H122" s="34" t="s">
        <v>4375</v>
      </c>
      <c r="I122" s="2" t="s">
        <v>4376</v>
      </c>
      <c r="K122" s="4"/>
      <c r="Q122" s="2" t="s">
        <v>4304</v>
      </c>
      <c r="X122" s="2" t="str">
        <f t="shared" si="8"/>
        <v>CI_ Trade_ Party. End Point_ URI. CI_ Universal_ Communication</v>
      </c>
      <c r="Y122" s="2" t="str">
        <f t="shared" si="9"/>
        <v>ram:EndPointURICIUniversalCommunication</v>
      </c>
      <c r="Z122" s="2" t="str">
        <f>Z$94&amp;"/"&amp;Y122</f>
        <v>rsm:CIIHSupplyChainTradeTransaction/ram:ApplicableCIIHSupplyChainTradeAgreement/ram:BuyerCITradeParty/ram:EndPointURICIUniversalCommunication</v>
      </c>
      <c r="AA122" s="2" t="s">
        <v>4620</v>
      </c>
    </row>
    <row r="123" spans="1:34" ht="20.100000000000001" customHeight="1">
      <c r="A123" s="1">
        <v>122</v>
      </c>
      <c r="B123" s="2" t="s">
        <v>78</v>
      </c>
      <c r="D123" s="2" t="s">
        <v>146</v>
      </c>
      <c r="E123" s="2" t="s">
        <v>23</v>
      </c>
      <c r="F123" s="2" t="s">
        <v>3</v>
      </c>
      <c r="G123" s="31" t="s">
        <v>4452</v>
      </c>
      <c r="H123" s="35" t="s">
        <v>4377</v>
      </c>
      <c r="I123" s="2" t="s">
        <v>4377</v>
      </c>
      <c r="K123" s="4"/>
      <c r="R123" s="2" t="s">
        <v>1177</v>
      </c>
      <c r="X123" s="2" t="str">
        <f t="shared" si="8"/>
        <v>CI_ Universal_ Communication. Details</v>
      </c>
      <c r="Y123" s="2" t="str">
        <f t="shared" si="9"/>
        <v>ram:CIUniversalCommunicationType</v>
      </c>
      <c r="Z123" s="2" t="str">
        <f t="shared" si="10"/>
        <v>ram:CIUniversalCommunicationType</v>
      </c>
      <c r="AA123" s="2" t="s">
        <v>4603</v>
      </c>
      <c r="AB123" s="2" t="s">
        <v>4</v>
      </c>
    </row>
    <row r="124" spans="1:34" ht="20.100000000000001" customHeight="1">
      <c r="A124" s="1">
        <v>123</v>
      </c>
      <c r="B124" s="2" t="s">
        <v>78</v>
      </c>
      <c r="D124" s="2" t="s">
        <v>4306</v>
      </c>
      <c r="E124" s="2" t="s">
        <v>12</v>
      </c>
      <c r="F124" s="2" t="s">
        <v>22</v>
      </c>
      <c r="G124" s="31" t="s">
        <v>4450</v>
      </c>
      <c r="H124" s="35" t="s">
        <v>4378</v>
      </c>
      <c r="I124" s="2" t="s">
        <v>4379</v>
      </c>
      <c r="K124" s="4"/>
      <c r="S124" s="2" t="s">
        <v>4305</v>
      </c>
      <c r="X124" s="2" t="str">
        <f t="shared" si="8"/>
        <v>CI_ Universal_ Communication. Channel. Code</v>
      </c>
      <c r="Y124" s="2" t="str">
        <f t="shared" si="9"/>
        <v>ram:ChannelCode</v>
      </c>
      <c r="Z124" s="2" t="str">
        <f>Z$122&amp;"/"&amp;Y124</f>
        <v>rsm:CIIHSupplyChainTradeTransaction/ram:ApplicableCIIHSupplyChainTradeAgreement/ram:BuyerCITradeParty/ram:EndPointURICIUniversalCommunication/ram:ChannelCode</v>
      </c>
      <c r="AA124" s="2" t="s">
        <v>4621</v>
      </c>
      <c r="AB124" s="2" t="s">
        <v>4</v>
      </c>
      <c r="AC124" s="2" t="s">
        <v>4380</v>
      </c>
      <c r="AE124" s="2" t="s">
        <v>42</v>
      </c>
      <c r="AF124" s="2" t="s">
        <v>60</v>
      </c>
      <c r="AG124" s="2" t="s">
        <v>60</v>
      </c>
      <c r="AH124" s="2" t="s">
        <v>25</v>
      </c>
    </row>
    <row r="125" spans="1:34" ht="20.100000000000001" customHeight="1">
      <c r="A125" s="1">
        <v>124</v>
      </c>
      <c r="B125" s="2" t="s">
        <v>78</v>
      </c>
      <c r="D125" s="2" t="s">
        <v>147</v>
      </c>
      <c r="E125" s="2" t="s">
        <v>12</v>
      </c>
      <c r="F125" s="2" t="s">
        <v>22</v>
      </c>
      <c r="G125" s="31" t="s">
        <v>4450</v>
      </c>
      <c r="H125" s="35" t="s">
        <v>4381</v>
      </c>
      <c r="I125" s="2" t="s">
        <v>4382</v>
      </c>
      <c r="K125" s="4"/>
      <c r="S125" s="2" t="s">
        <v>1178</v>
      </c>
      <c r="X125" s="2" t="str">
        <f t="shared" si="8"/>
        <v>CI_ Universal_ Communication. Complete Number. Text</v>
      </c>
      <c r="Y125" s="2" t="str">
        <f t="shared" si="9"/>
        <v>ram:CompleteNumber</v>
      </c>
      <c r="Z125" s="2" t="str">
        <f>Z$122&amp;"/"&amp;Y125</f>
        <v>rsm:CIIHSupplyChainTradeTransaction/ram:ApplicableCIIHSupplyChainTradeAgreement/ram:BuyerCITradeParty/ram:EndPointURICIUniversalCommunication/ram:CompleteNumber</v>
      </c>
      <c r="AA125" s="2" t="s">
        <v>4622</v>
      </c>
      <c r="AB125" s="2" t="s">
        <v>4</v>
      </c>
      <c r="AF125" s="2" t="s">
        <v>60</v>
      </c>
      <c r="AG125" s="2" t="s">
        <v>60</v>
      </c>
      <c r="AH125" s="2" t="s">
        <v>25</v>
      </c>
    </row>
    <row r="126" spans="1:34" ht="20.100000000000001" customHeight="1">
      <c r="A126" s="1">
        <v>125</v>
      </c>
      <c r="B126" s="2" t="s">
        <v>78</v>
      </c>
      <c r="D126" s="2" t="s">
        <v>169</v>
      </c>
      <c r="E126" s="2" t="s">
        <v>20</v>
      </c>
      <c r="F126" s="2" t="s">
        <v>17</v>
      </c>
      <c r="G126" s="31" t="s">
        <v>4447</v>
      </c>
      <c r="H126" s="33" t="s">
        <v>681</v>
      </c>
      <c r="I126" s="2" t="s">
        <v>682</v>
      </c>
      <c r="K126" s="4"/>
      <c r="O126" s="2" t="s">
        <v>1183</v>
      </c>
      <c r="X126" s="2" t="str">
        <f t="shared" si="8"/>
        <v>CIIH_ Supply Chain_ Trade Agreement. Specified. Procuring_ Project</v>
      </c>
      <c r="Y126" s="2" t="str">
        <f t="shared" si="9"/>
        <v>ram:SpecifiedProcuringProject</v>
      </c>
      <c r="Z126" s="2" t="str">
        <f>Z$60&amp;"/"&amp;Y126</f>
        <v>rsm:CIIHSupplyChainTradeTransaction/ram:ApplicableCIIHSupplyChainTradeAgreement/ram:SpecifiedProcuringProject</v>
      </c>
      <c r="AA126" s="2" t="s">
        <v>4533</v>
      </c>
      <c r="AB126" s="2" t="s">
        <v>4</v>
      </c>
      <c r="AC126" s="2" t="s">
        <v>27</v>
      </c>
      <c r="AD126" s="2" t="s">
        <v>9</v>
      </c>
      <c r="AE126" s="2" t="s">
        <v>9</v>
      </c>
      <c r="AF126" s="2" t="s">
        <v>27</v>
      </c>
      <c r="AG126" s="2" t="s">
        <v>8</v>
      </c>
      <c r="AH126" s="2" t="s">
        <v>27</v>
      </c>
    </row>
    <row r="127" spans="1:34" ht="20.100000000000001" customHeight="1">
      <c r="A127" s="1">
        <v>126</v>
      </c>
      <c r="B127" s="2" t="s">
        <v>78</v>
      </c>
      <c r="D127" s="2" t="s">
        <v>170</v>
      </c>
      <c r="E127" s="2" t="s">
        <v>23</v>
      </c>
      <c r="F127" s="2" t="s">
        <v>3</v>
      </c>
      <c r="G127" s="31" t="s">
        <v>4448</v>
      </c>
      <c r="H127" s="34" t="s">
        <v>683</v>
      </c>
      <c r="I127" s="2" t="s">
        <v>684</v>
      </c>
      <c r="K127" s="4"/>
      <c r="P127" s="2" t="s">
        <v>1184</v>
      </c>
      <c r="X127" s="2" t="str">
        <f t="shared" si="8"/>
        <v>Procuring_ Project. Details</v>
      </c>
      <c r="Y127" s="2" t="str">
        <f t="shared" si="9"/>
        <v>ram:ProcuringProjectType</v>
      </c>
      <c r="Z127" s="2" t="str">
        <f t="shared" si="10"/>
        <v>ram:ProcuringProjectType</v>
      </c>
      <c r="AA127" s="2" t="s">
        <v>4623</v>
      </c>
      <c r="AB127" s="2" t="s">
        <v>4</v>
      </c>
      <c r="AC127" s="2" t="s">
        <v>27</v>
      </c>
      <c r="AD127" s="2" t="s">
        <v>9</v>
      </c>
      <c r="AE127" s="2" t="s">
        <v>9</v>
      </c>
      <c r="AF127" s="2" t="s">
        <v>27</v>
      </c>
      <c r="AG127" s="2" t="s">
        <v>8</v>
      </c>
      <c r="AH127" s="2" t="s">
        <v>27</v>
      </c>
    </row>
    <row r="128" spans="1:34" ht="20.100000000000001" customHeight="1">
      <c r="A128" s="1">
        <v>127</v>
      </c>
      <c r="B128" s="2" t="s">
        <v>78</v>
      </c>
      <c r="D128" s="2" t="s">
        <v>171</v>
      </c>
      <c r="E128" s="2" t="s">
        <v>12</v>
      </c>
      <c r="F128" s="2" t="s">
        <v>17</v>
      </c>
      <c r="G128" s="31" t="s">
        <v>4449</v>
      </c>
      <c r="H128" s="34" t="s">
        <v>685</v>
      </c>
      <c r="I128" s="2" t="s">
        <v>686</v>
      </c>
      <c r="K128" s="4"/>
      <c r="Q128" s="2" t="s">
        <v>172</v>
      </c>
      <c r="X128" s="2" t="str">
        <f t="shared" si="8"/>
        <v>Procuring_ Project. Identification. Identifier</v>
      </c>
      <c r="Y128" s="2" t="str">
        <f t="shared" si="9"/>
        <v>ram:ID</v>
      </c>
      <c r="Z128" s="2" t="str">
        <f>Z$126&amp;"/"&amp;Y128</f>
        <v>rsm:CIIHSupplyChainTradeTransaction/ram:ApplicableCIIHSupplyChainTradeAgreement/ram:SpecifiedProcuringProject/ram:ID</v>
      </c>
      <c r="AA128" s="2" t="s">
        <v>4472</v>
      </c>
      <c r="AB128" s="2" t="s">
        <v>4</v>
      </c>
      <c r="AC128" s="2" t="s">
        <v>27</v>
      </c>
      <c r="AD128" s="2" t="s">
        <v>9</v>
      </c>
      <c r="AE128" s="2" t="s">
        <v>9</v>
      </c>
      <c r="AF128" s="2" t="s">
        <v>56</v>
      </c>
      <c r="AG128" s="2" t="s">
        <v>8</v>
      </c>
      <c r="AH128" s="2" t="s">
        <v>542</v>
      </c>
    </row>
    <row r="129" spans="1:34" ht="20.100000000000001" customHeight="1">
      <c r="A129" s="1">
        <v>128</v>
      </c>
      <c r="B129" s="2" t="s">
        <v>78</v>
      </c>
      <c r="D129" s="2" t="s">
        <v>173</v>
      </c>
      <c r="E129" s="2" t="s">
        <v>12</v>
      </c>
      <c r="F129" s="2" t="s">
        <v>17</v>
      </c>
      <c r="G129" s="31" t="s">
        <v>4449</v>
      </c>
      <c r="H129" s="34" t="s">
        <v>687</v>
      </c>
      <c r="I129" s="2" t="s">
        <v>688</v>
      </c>
      <c r="K129" s="4"/>
      <c r="Q129" s="2" t="s">
        <v>1185</v>
      </c>
      <c r="X129" s="2" t="str">
        <f t="shared" si="8"/>
        <v>Procuring_ Project. Name. Text</v>
      </c>
      <c r="Y129" s="2" t="str">
        <f t="shared" si="9"/>
        <v>ram:Name</v>
      </c>
      <c r="Z129" s="2" t="str">
        <f>Z$126&amp;"/"&amp;Y129</f>
        <v>rsm:CIIHSupplyChainTradeTransaction/ram:ApplicableCIIHSupplyChainTradeAgreement/ram:SpecifiedProcuringProject/ram:Name</v>
      </c>
      <c r="AA129" s="2" t="s">
        <v>4473</v>
      </c>
      <c r="AB129" s="2" t="s">
        <v>4</v>
      </c>
      <c r="AC129" s="2" t="s">
        <v>41</v>
      </c>
      <c r="AD129" s="2" t="s">
        <v>9</v>
      </c>
      <c r="AE129" s="2" t="s">
        <v>42</v>
      </c>
      <c r="AF129" s="2" t="s">
        <v>56</v>
      </c>
      <c r="AG129" s="2" t="s">
        <v>8</v>
      </c>
      <c r="AH129" s="2" t="s">
        <v>27</v>
      </c>
    </row>
    <row r="130" spans="1:34" ht="20.100000000000001" customHeight="1">
      <c r="A130" s="1">
        <v>129</v>
      </c>
      <c r="B130" s="2" t="s">
        <v>78</v>
      </c>
      <c r="D130" s="2" t="s">
        <v>174</v>
      </c>
      <c r="E130" s="2" t="s">
        <v>20</v>
      </c>
      <c r="F130" s="2" t="s">
        <v>22</v>
      </c>
      <c r="G130" s="31" t="s">
        <v>4445</v>
      </c>
      <c r="H130" s="32" t="s">
        <v>176</v>
      </c>
      <c r="I130" s="2" t="s">
        <v>689</v>
      </c>
      <c r="K130" s="4"/>
      <c r="M130" s="2" t="s">
        <v>175</v>
      </c>
      <c r="X130" s="2" t="str">
        <f t="shared" si="8"/>
        <v>CIIH_ Supply Chain_ Trade Transaction. Applicable. CIIH_ Supply Chain_ Trade Settlement</v>
      </c>
      <c r="Y130" s="2" t="str">
        <f t="shared" si="9"/>
        <v>ram:ApplicableCIIHSupplyChainTradeSettlement</v>
      </c>
      <c r="Z130" s="2" t="str">
        <f>Z$59&amp;"/"&amp;Y130</f>
        <v>rsm:CIIHSupplyChainTradeTransaction/ram:ApplicableCIIHSupplyChainTradeSettlement</v>
      </c>
      <c r="AA130" s="2" t="s">
        <v>4509</v>
      </c>
      <c r="AB130" s="2" t="s">
        <v>4</v>
      </c>
      <c r="AC130" s="2" t="s">
        <v>27</v>
      </c>
      <c r="AD130" s="2" t="s">
        <v>9</v>
      </c>
      <c r="AE130" s="2" t="s">
        <v>9</v>
      </c>
      <c r="AF130" s="2" t="s">
        <v>50</v>
      </c>
      <c r="AG130" s="2" t="s">
        <v>8</v>
      </c>
      <c r="AH130" s="2" t="s">
        <v>27</v>
      </c>
    </row>
    <row r="131" spans="1:34" ht="20.100000000000001" customHeight="1">
      <c r="A131" s="1">
        <v>130</v>
      </c>
      <c r="B131" s="2" t="s">
        <v>78</v>
      </c>
      <c r="D131" s="2" t="s">
        <v>690</v>
      </c>
      <c r="E131" s="2" t="s">
        <v>23</v>
      </c>
      <c r="F131" s="2" t="s">
        <v>3</v>
      </c>
      <c r="G131" s="31" t="s">
        <v>4446</v>
      </c>
      <c r="H131" s="33" t="s">
        <v>178</v>
      </c>
      <c r="I131" s="2" t="s">
        <v>691</v>
      </c>
      <c r="K131" s="4"/>
      <c r="N131" s="2" t="s">
        <v>177</v>
      </c>
      <c r="X131" s="2" t="str">
        <f t="shared" ref="X131:X194" si="18">L131&amp;M131&amp;N131&amp;O131&amp;P131&amp;Q131&amp;R131&amp;S131&amp;T131&amp;U131</f>
        <v>CIIH_ Supply Chain_ Trade Settlement. Details</v>
      </c>
      <c r="Y131" s="2" t="str">
        <f t="shared" ref="Y131:Y194" si="19">IF(OR("ASMA"=E131,"MA"=E131),"rsm:","ram:")&amp;
IF("ABIE"=E131,
  SUBSTITUTE(
    SUBSTITUTE(
      SUBSTITUTE(X131,". Details","Type"),
      "_",""
    ),
    " ",""
  ),
  IF("ASMA"=E131,
  SUBSTITUTE(
    SUBSTITUTE(
      SUBSTITUTE(X131,". Details",""),
      "_",""
    ),
    " ",""
  ),
  SUBSTITUTE(
    SUBSTITUTE(
      SUBSTITUTE(
        SUBSTITUTE(
          SUBSTITUTE(
            SUBSTITUTE(
              MID(X131,FIND(".",X131)+2,LEN(X131)-FIND(".",X131)-1),
              "_",""
            ),
            "Identification",""
          ),
          "Text",""
        ),
        ".",""
      ),
      " ",""
    ),
    "Identifier","ID"
  )
))</f>
        <v>ram:CIIHSupplyChainTradeSettlementType</v>
      </c>
      <c r="Z131" s="2" t="str">
        <f t="shared" ref="Z131:Z192" si="20">Y131</f>
        <v>ram:CIIHSupplyChainTradeSettlementType</v>
      </c>
      <c r="AA131" s="2" t="s">
        <v>4624</v>
      </c>
      <c r="AB131" s="2" t="s">
        <v>4</v>
      </c>
      <c r="AC131" s="2" t="s">
        <v>27</v>
      </c>
      <c r="AD131" s="2" t="s">
        <v>9</v>
      </c>
      <c r="AE131" s="2" t="s">
        <v>9</v>
      </c>
      <c r="AF131" s="2" t="s">
        <v>27</v>
      </c>
      <c r="AG131" s="2" t="s">
        <v>8</v>
      </c>
      <c r="AH131" s="2" t="s">
        <v>27</v>
      </c>
    </row>
    <row r="132" spans="1:34" ht="20.100000000000001" customHeight="1">
      <c r="A132" s="1">
        <v>131</v>
      </c>
      <c r="B132" s="2" t="s">
        <v>78</v>
      </c>
      <c r="D132" s="2" t="s">
        <v>692</v>
      </c>
      <c r="E132" s="2" t="s">
        <v>12</v>
      </c>
      <c r="F132" s="2" t="s">
        <v>22</v>
      </c>
      <c r="G132" s="31" t="s">
        <v>4447</v>
      </c>
      <c r="H132" s="33" t="s">
        <v>693</v>
      </c>
      <c r="I132" s="2" t="s">
        <v>694</v>
      </c>
      <c r="K132" s="4"/>
      <c r="O132" s="2" t="s">
        <v>179</v>
      </c>
      <c r="X132" s="2" t="str">
        <f t="shared" si="18"/>
        <v>CIIH_ Supply Chain_ Trade Settlement. Tax_ Currency. Code</v>
      </c>
      <c r="Y132" s="2" t="str">
        <f t="shared" si="19"/>
        <v>ram:TaxCurrencyCode</v>
      </c>
      <c r="Z132" s="2" t="str">
        <f>Z$130&amp;"/"&amp;Y132</f>
        <v>rsm:CIIHSupplyChainTradeTransaction/ram:ApplicableCIIHSupplyChainTradeSettlement/ram:TaxCurrencyCode</v>
      </c>
      <c r="AA132" s="2" t="s">
        <v>4526</v>
      </c>
      <c r="AB132" s="2" t="s">
        <v>4</v>
      </c>
      <c r="AC132" s="2" t="s">
        <v>304</v>
      </c>
      <c r="AD132" s="2" t="s">
        <v>9</v>
      </c>
      <c r="AE132" s="2" t="s">
        <v>42</v>
      </c>
      <c r="AF132" s="2" t="s">
        <v>60</v>
      </c>
      <c r="AG132" s="2" t="s">
        <v>8</v>
      </c>
      <c r="AH132" s="2" t="s">
        <v>542</v>
      </c>
    </row>
    <row r="133" spans="1:34" ht="20.100000000000001" customHeight="1">
      <c r="A133" s="1">
        <v>132</v>
      </c>
      <c r="B133" s="2" t="s">
        <v>78</v>
      </c>
      <c r="D133" s="2" t="s">
        <v>180</v>
      </c>
      <c r="E133" s="2" t="s">
        <v>12</v>
      </c>
      <c r="F133" s="2" t="s">
        <v>22</v>
      </c>
      <c r="G133" s="31" t="s">
        <v>4447</v>
      </c>
      <c r="H133" s="33" t="s">
        <v>695</v>
      </c>
      <c r="I133" s="2" t="s">
        <v>696</v>
      </c>
      <c r="K133" s="4"/>
      <c r="O133" s="2" t="s">
        <v>181</v>
      </c>
      <c r="X133" s="2" t="str">
        <f t="shared" si="18"/>
        <v>CIIH_ Supply Chain_ Trade Settlement. Invoice_ Currency. Code</v>
      </c>
      <c r="Y133" s="2" t="str">
        <f t="shared" si="19"/>
        <v>ram:InvoiceCurrencyCode</v>
      </c>
      <c r="Z133" s="2" t="str">
        <f t="shared" ref="Z133:Z135" si="21">Z$130&amp;"/"&amp;Y133</f>
        <v>rsm:CIIHSupplyChainTradeTransaction/ram:ApplicableCIIHSupplyChainTradeSettlement/ram:InvoiceCurrencyCode</v>
      </c>
      <c r="AA133" s="2" t="s">
        <v>4625</v>
      </c>
      <c r="AB133" s="2" t="s">
        <v>4</v>
      </c>
      <c r="AC133" s="2" t="s">
        <v>304</v>
      </c>
      <c r="AD133" s="2" t="s">
        <v>9</v>
      </c>
      <c r="AE133" s="2" t="s">
        <v>42</v>
      </c>
      <c r="AF133" s="2" t="s">
        <v>60</v>
      </c>
      <c r="AG133" s="2" t="s">
        <v>8</v>
      </c>
      <c r="AH133" s="2" t="s">
        <v>25</v>
      </c>
    </row>
    <row r="134" spans="1:34" ht="20.100000000000001" customHeight="1">
      <c r="A134" s="1">
        <v>133</v>
      </c>
      <c r="B134" s="2" t="s">
        <v>78</v>
      </c>
      <c r="D134" s="2" t="s">
        <v>182</v>
      </c>
      <c r="E134" s="2" t="s">
        <v>12</v>
      </c>
      <c r="F134" s="2" t="s">
        <v>17</v>
      </c>
      <c r="G134" s="31" t="s">
        <v>4447</v>
      </c>
      <c r="H134" s="33" t="s">
        <v>697</v>
      </c>
      <c r="I134" s="2" t="s">
        <v>698</v>
      </c>
      <c r="K134" s="4"/>
      <c r="O134" s="2" t="s">
        <v>183</v>
      </c>
      <c r="X134" s="2" t="str">
        <f t="shared" si="18"/>
        <v>CIIH_ Supply Chain_ Trade Settlement. Payment_ Currency. Code</v>
      </c>
      <c r="Y134" s="2" t="str">
        <f t="shared" si="19"/>
        <v>ram:PaymentCurrencyCode</v>
      </c>
      <c r="Z134" s="2" t="str">
        <f t="shared" si="21"/>
        <v>rsm:CIIHSupplyChainTradeTransaction/ram:ApplicableCIIHSupplyChainTradeSettlement/ram:PaymentCurrencyCode</v>
      </c>
      <c r="AA134" s="2" t="s">
        <v>4626</v>
      </c>
      <c r="AB134" s="2" t="s">
        <v>4</v>
      </c>
      <c r="AC134" s="2" t="s">
        <v>304</v>
      </c>
      <c r="AD134" s="2" t="s">
        <v>9</v>
      </c>
      <c r="AE134" s="2" t="s">
        <v>42</v>
      </c>
      <c r="AF134" s="2" t="s">
        <v>56</v>
      </c>
      <c r="AG134" s="2" t="s">
        <v>8</v>
      </c>
      <c r="AH134" s="2" t="s">
        <v>27</v>
      </c>
    </row>
    <row r="135" spans="1:34" ht="20.100000000000001" customHeight="1">
      <c r="A135" s="1">
        <v>134</v>
      </c>
      <c r="B135" s="2" t="s">
        <v>78</v>
      </c>
      <c r="D135" s="2" t="s">
        <v>184</v>
      </c>
      <c r="E135" s="2" t="s">
        <v>20</v>
      </c>
      <c r="F135" s="2" t="s">
        <v>17</v>
      </c>
      <c r="G135" s="31" t="s">
        <v>4447</v>
      </c>
      <c r="H135" s="33" t="s">
        <v>699</v>
      </c>
      <c r="I135" s="2" t="s">
        <v>700</v>
      </c>
      <c r="K135" s="4"/>
      <c r="O135" s="2" t="s">
        <v>185</v>
      </c>
      <c r="X135" s="2" t="str">
        <f t="shared" si="18"/>
        <v>CIIH_ Supply Chain_ Trade Settlement. Invoicer. CI_ Trade_ Party</v>
      </c>
      <c r="Y135" s="2" t="str">
        <f t="shared" si="19"/>
        <v>ram:InvoicerCITradeParty</v>
      </c>
      <c r="Z135" s="2" t="str">
        <f t="shared" si="21"/>
        <v>rsm:CIIHSupplyChainTradeTransaction/ram:ApplicableCIIHSupplyChainTradeSettlement/ram:InvoicerCITradeParty</v>
      </c>
      <c r="AA135" s="2" t="s">
        <v>4540</v>
      </c>
      <c r="AB135" s="2" t="s">
        <v>4</v>
      </c>
      <c r="AC135" s="2" t="s">
        <v>27</v>
      </c>
      <c r="AD135" s="2" t="s">
        <v>9</v>
      </c>
      <c r="AE135" s="2" t="s">
        <v>9</v>
      </c>
      <c r="AF135" s="2" t="s">
        <v>50</v>
      </c>
      <c r="AG135" s="2" t="s">
        <v>8</v>
      </c>
      <c r="AH135" s="2" t="s">
        <v>542</v>
      </c>
    </row>
    <row r="136" spans="1:34" ht="20.100000000000001" customHeight="1">
      <c r="A136" s="1">
        <v>135</v>
      </c>
      <c r="B136" s="2" t="s">
        <v>78</v>
      </c>
      <c r="D136" s="2" t="s">
        <v>120</v>
      </c>
      <c r="E136" s="2" t="s">
        <v>23</v>
      </c>
      <c r="F136" s="2" t="s">
        <v>3</v>
      </c>
      <c r="G136" s="31" t="s">
        <v>4448</v>
      </c>
      <c r="H136" s="34" t="s">
        <v>701</v>
      </c>
      <c r="I136" s="2" t="s">
        <v>702</v>
      </c>
      <c r="K136" s="4"/>
      <c r="P136" s="2" t="s">
        <v>121</v>
      </c>
      <c r="X136" s="2" t="str">
        <f t="shared" si="18"/>
        <v>CI_ Trade_ Party. Details</v>
      </c>
      <c r="Y136" s="2" t="str">
        <f t="shared" si="19"/>
        <v>ram:CITradePartyType</v>
      </c>
      <c r="Z136" s="2" t="str">
        <f t="shared" si="20"/>
        <v>ram:CITradePartyType</v>
      </c>
      <c r="AA136" s="2" t="s">
        <v>4600</v>
      </c>
      <c r="AB136" s="2" t="s">
        <v>4</v>
      </c>
      <c r="AC136" s="2" t="s">
        <v>27</v>
      </c>
      <c r="AD136" s="2" t="s">
        <v>9</v>
      </c>
      <c r="AE136" s="2" t="s">
        <v>8</v>
      </c>
      <c r="AF136" s="2" t="s">
        <v>8</v>
      </c>
      <c r="AG136" s="2" t="s">
        <v>8</v>
      </c>
      <c r="AH136" s="2" t="s">
        <v>27</v>
      </c>
    </row>
    <row r="137" spans="1:34" ht="20.100000000000001" customHeight="1">
      <c r="A137" s="1">
        <v>136</v>
      </c>
      <c r="B137" s="2" t="s">
        <v>78</v>
      </c>
      <c r="D137" s="2" t="s">
        <v>123</v>
      </c>
      <c r="E137" s="2" t="s">
        <v>12</v>
      </c>
      <c r="F137" s="2" t="s">
        <v>17</v>
      </c>
      <c r="G137" s="31" t="s">
        <v>4449</v>
      </c>
      <c r="H137" s="34" t="s">
        <v>703</v>
      </c>
      <c r="I137" s="2" t="s">
        <v>704</v>
      </c>
      <c r="K137" s="4"/>
      <c r="Q137" s="2" t="s">
        <v>124</v>
      </c>
      <c r="X137" s="2" t="str">
        <f t="shared" si="18"/>
        <v>CI_ Trade_ Party. Identification. Identifier</v>
      </c>
      <c r="Y137" s="2" t="str">
        <f t="shared" si="19"/>
        <v>ram:ID</v>
      </c>
      <c r="Z137" s="2" t="str">
        <f>Z$135&amp;"/"&amp;Y137</f>
        <v>rsm:CIIHSupplyChainTradeTransaction/ram:ApplicableCIIHSupplyChainTradeSettlement/ram:InvoicerCITradeParty/ram:ID</v>
      </c>
      <c r="AA137" s="2" t="s">
        <v>4541</v>
      </c>
      <c r="AB137" s="2" t="s">
        <v>4</v>
      </c>
      <c r="AC137" s="2" t="s">
        <v>27</v>
      </c>
      <c r="AD137" s="2" t="s">
        <v>9</v>
      </c>
      <c r="AE137" s="2" t="s">
        <v>9</v>
      </c>
      <c r="AF137" s="2" t="s">
        <v>56</v>
      </c>
      <c r="AG137" s="2" t="s">
        <v>8</v>
      </c>
      <c r="AH137" s="2" t="s">
        <v>705</v>
      </c>
    </row>
    <row r="138" spans="1:34" ht="20.100000000000001" customHeight="1">
      <c r="A138" s="1">
        <v>137</v>
      </c>
      <c r="B138" s="2" t="s">
        <v>78</v>
      </c>
      <c r="D138" s="2" t="s">
        <v>126</v>
      </c>
      <c r="E138" s="2" t="s">
        <v>12</v>
      </c>
      <c r="F138" s="2" t="s">
        <v>17</v>
      </c>
      <c r="G138" s="31" t="s">
        <v>4449</v>
      </c>
      <c r="H138" s="34" t="s">
        <v>706</v>
      </c>
      <c r="I138" s="2" t="s">
        <v>707</v>
      </c>
      <c r="K138" s="4"/>
      <c r="Q138" s="2" t="s">
        <v>127</v>
      </c>
      <c r="X138" s="2" t="str">
        <f t="shared" si="18"/>
        <v>CI_ Trade_ Party. Global_ Identification. Identifier</v>
      </c>
      <c r="Y138" s="2" t="str">
        <f t="shared" si="19"/>
        <v>ram:GlobalID</v>
      </c>
      <c r="Z138" s="2" t="str">
        <f t="shared" ref="Z138:Z140" si="22">Z$135&amp;"/"&amp;Y138</f>
        <v>rsm:CIIHSupplyChainTradeTransaction/ram:ApplicableCIIHSupplyChainTradeSettlement/ram:InvoicerCITradeParty/ram:GlobalID</v>
      </c>
      <c r="AA138" s="2" t="s">
        <v>4542</v>
      </c>
      <c r="AB138" s="2" t="s">
        <v>4</v>
      </c>
      <c r="AC138" s="2" t="s">
        <v>0</v>
      </c>
      <c r="AD138" s="2" t="s">
        <v>9</v>
      </c>
      <c r="AE138" s="2" t="s">
        <v>128</v>
      </c>
      <c r="AF138" s="2" t="s">
        <v>56</v>
      </c>
      <c r="AG138" s="2" t="s">
        <v>8</v>
      </c>
      <c r="AH138" s="2" t="s">
        <v>27</v>
      </c>
    </row>
    <row r="139" spans="1:34" ht="20.100000000000001" customHeight="1">
      <c r="A139" s="1">
        <v>138</v>
      </c>
      <c r="B139" s="2" t="s">
        <v>78</v>
      </c>
      <c r="D139" s="2" t="s">
        <v>129</v>
      </c>
      <c r="E139" s="2" t="s">
        <v>12</v>
      </c>
      <c r="F139" s="2" t="s">
        <v>17</v>
      </c>
      <c r="G139" s="31" t="s">
        <v>4449</v>
      </c>
      <c r="H139" s="34" t="s">
        <v>708</v>
      </c>
      <c r="I139" s="2" t="s">
        <v>709</v>
      </c>
      <c r="K139" s="4"/>
      <c r="Q139" s="2" t="s">
        <v>164</v>
      </c>
      <c r="X139" s="2" t="str">
        <f t="shared" si="18"/>
        <v>CI_ Trade_ Party. Name. Text</v>
      </c>
      <c r="Y139" s="2" t="str">
        <f t="shared" si="19"/>
        <v>ram:Name</v>
      </c>
      <c r="Z139" s="2" t="str">
        <f t="shared" si="22"/>
        <v>rsm:CIIHSupplyChainTradeTransaction/ram:ApplicableCIIHSupplyChainTradeSettlement/ram:InvoicerCITradeParty/ram:Name</v>
      </c>
      <c r="AA139" s="2" t="s">
        <v>4543</v>
      </c>
      <c r="AB139" s="2" t="s">
        <v>4</v>
      </c>
      <c r="AC139" s="2" t="s">
        <v>41</v>
      </c>
      <c r="AD139" s="2" t="s">
        <v>9</v>
      </c>
      <c r="AE139" s="2" t="s">
        <v>42</v>
      </c>
      <c r="AF139" s="2" t="s">
        <v>56</v>
      </c>
      <c r="AG139" s="2" t="s">
        <v>8</v>
      </c>
      <c r="AH139" s="2" t="s">
        <v>542</v>
      </c>
    </row>
    <row r="140" spans="1:34" ht="20.100000000000001" customHeight="1">
      <c r="A140" s="1">
        <v>139</v>
      </c>
      <c r="B140" s="2" t="s">
        <v>78</v>
      </c>
      <c r="D140" s="2" t="s">
        <v>594</v>
      </c>
      <c r="E140" s="2" t="s">
        <v>12</v>
      </c>
      <c r="F140" s="2" t="s">
        <v>17</v>
      </c>
      <c r="G140" s="31" t="s">
        <v>4449</v>
      </c>
      <c r="H140" s="34" t="s">
        <v>710</v>
      </c>
      <c r="I140" s="2" t="s">
        <v>711</v>
      </c>
      <c r="K140" s="4"/>
      <c r="Q140" s="2" t="s">
        <v>1175</v>
      </c>
      <c r="X140" s="2" t="str">
        <f t="shared" si="18"/>
        <v>CI_ Trade_ Party. Registered_ Identification. Identifier</v>
      </c>
      <c r="Y140" s="2" t="str">
        <f t="shared" si="19"/>
        <v>ram:RegisteredID</v>
      </c>
      <c r="Z140" s="2" t="str">
        <f t="shared" si="22"/>
        <v>rsm:CIIHSupplyChainTradeTransaction/ram:ApplicableCIIHSupplyChainTradeSettlement/ram:InvoicerCITradeParty/ram:RegisteredID</v>
      </c>
      <c r="AA140" s="2" t="s">
        <v>4544</v>
      </c>
      <c r="AB140" s="2" t="s">
        <v>4</v>
      </c>
      <c r="AC140" s="2" t="s">
        <v>0</v>
      </c>
      <c r="AD140" s="2" t="s">
        <v>9</v>
      </c>
      <c r="AE140" s="2" t="s">
        <v>597</v>
      </c>
      <c r="AF140" s="2" t="s">
        <v>56</v>
      </c>
      <c r="AG140" s="2" t="s">
        <v>8</v>
      </c>
      <c r="AH140" s="2" t="s">
        <v>230</v>
      </c>
    </row>
    <row r="141" spans="1:34" ht="20.100000000000001" customHeight="1">
      <c r="A141" s="1">
        <v>140</v>
      </c>
      <c r="B141" s="2" t="s">
        <v>78</v>
      </c>
      <c r="D141" s="2" t="s">
        <v>131</v>
      </c>
      <c r="E141" s="2" t="s">
        <v>20</v>
      </c>
      <c r="F141" s="2" t="s">
        <v>17</v>
      </c>
      <c r="G141" s="31" t="s">
        <v>4449</v>
      </c>
      <c r="H141" s="34" t="s">
        <v>712</v>
      </c>
      <c r="I141" s="2" t="s">
        <v>713</v>
      </c>
      <c r="K141" s="4"/>
      <c r="Q141" s="2" t="s">
        <v>132</v>
      </c>
      <c r="X141" s="2" t="str">
        <f t="shared" si="18"/>
        <v>CI_ Trade_ Party. Defined. CI_ Trade_ Contact</v>
      </c>
      <c r="Y141" s="2" t="str">
        <f t="shared" si="19"/>
        <v>ram:DefinedCITradeContact</v>
      </c>
      <c r="Z141" s="2" t="str">
        <f>Z$94&amp;"/"&amp;Y141</f>
        <v>rsm:CIIHSupplyChainTradeTransaction/ram:ApplicableCIIHSupplyChainTradeAgreement/ram:BuyerCITradeParty/ram:DefinedCITradeContact</v>
      </c>
      <c r="AA141" s="2" t="s">
        <v>4518</v>
      </c>
      <c r="AB141" s="2" t="s">
        <v>4</v>
      </c>
      <c r="AC141" s="2" t="s">
        <v>27</v>
      </c>
      <c r="AD141" s="2" t="s">
        <v>9</v>
      </c>
      <c r="AE141" s="2" t="s">
        <v>9</v>
      </c>
      <c r="AF141" s="2" t="s">
        <v>50</v>
      </c>
      <c r="AG141" s="2" t="s">
        <v>8</v>
      </c>
      <c r="AH141" s="2" t="s">
        <v>27</v>
      </c>
    </row>
    <row r="142" spans="1:34" ht="20.100000000000001" customHeight="1">
      <c r="A142" s="1">
        <v>141</v>
      </c>
      <c r="B142" s="2" t="s">
        <v>78</v>
      </c>
      <c r="D142" s="2" t="s">
        <v>134</v>
      </c>
      <c r="E142" s="2" t="s">
        <v>23</v>
      </c>
      <c r="F142" s="2" t="s">
        <v>3</v>
      </c>
      <c r="G142" s="31" t="s">
        <v>4452</v>
      </c>
      <c r="H142" s="35" t="s">
        <v>714</v>
      </c>
      <c r="I142" s="2" t="s">
        <v>600</v>
      </c>
      <c r="K142" s="4"/>
      <c r="R142" s="2" t="s">
        <v>135</v>
      </c>
      <c r="X142" s="2" t="str">
        <f t="shared" si="18"/>
        <v>CI_ Trade_ Contact. Details</v>
      </c>
      <c r="Y142" s="2" t="str">
        <f t="shared" si="19"/>
        <v>ram:CITradeContactType</v>
      </c>
      <c r="Z142" s="2" t="str">
        <f t="shared" si="20"/>
        <v>ram:CITradeContactType</v>
      </c>
      <c r="AA142" s="2" t="s">
        <v>4601</v>
      </c>
      <c r="AB142" s="2" t="s">
        <v>4</v>
      </c>
      <c r="AC142" s="2" t="s">
        <v>27</v>
      </c>
      <c r="AD142" s="2" t="s">
        <v>9</v>
      </c>
      <c r="AE142" s="2" t="s">
        <v>9</v>
      </c>
      <c r="AF142" s="2" t="s">
        <v>8</v>
      </c>
      <c r="AG142" s="2" t="s">
        <v>8</v>
      </c>
      <c r="AH142" s="2" t="s">
        <v>27</v>
      </c>
    </row>
    <row r="143" spans="1:34" ht="20.100000000000001" customHeight="1">
      <c r="A143" s="1">
        <v>142</v>
      </c>
      <c r="B143" s="2" t="s">
        <v>78</v>
      </c>
      <c r="D143" s="2" t="s">
        <v>136</v>
      </c>
      <c r="E143" s="2" t="s">
        <v>12</v>
      </c>
      <c r="F143" s="2" t="s">
        <v>17</v>
      </c>
      <c r="G143" s="31" t="s">
        <v>4450</v>
      </c>
      <c r="H143" s="35" t="s">
        <v>715</v>
      </c>
      <c r="I143" s="2" t="s">
        <v>716</v>
      </c>
      <c r="K143" s="4"/>
      <c r="S143" s="2" t="s">
        <v>137</v>
      </c>
      <c r="X143" s="2" t="str">
        <f t="shared" si="18"/>
        <v>CI_ Trade_ Contact. Identification. Identifier</v>
      </c>
      <c r="Y143" s="2" t="str">
        <f t="shared" si="19"/>
        <v>ram:ID</v>
      </c>
      <c r="Z143" s="2" t="str">
        <f>Z$141&amp;"/"&amp;Y143</f>
        <v>rsm:CIIHSupplyChainTradeTransaction/ram:ApplicableCIIHSupplyChainTradeAgreement/ram:BuyerCITradeParty/ram:DefinedCITradeContact/ram:ID</v>
      </c>
      <c r="AA143" s="2" t="s">
        <v>4616</v>
      </c>
      <c r="AB143" s="2" t="s">
        <v>4</v>
      </c>
      <c r="AC143" s="2" t="s">
        <v>27</v>
      </c>
      <c r="AD143" s="2" t="s">
        <v>9</v>
      </c>
      <c r="AE143" s="2" t="s">
        <v>9</v>
      </c>
      <c r="AF143" s="2" t="s">
        <v>56</v>
      </c>
      <c r="AG143" s="2" t="s">
        <v>8</v>
      </c>
      <c r="AH143" s="2" t="s">
        <v>27</v>
      </c>
    </row>
    <row r="144" spans="1:34" ht="20.100000000000001" customHeight="1">
      <c r="A144" s="1">
        <v>143</v>
      </c>
      <c r="B144" s="2" t="s">
        <v>78</v>
      </c>
      <c r="D144" s="2" t="s">
        <v>138</v>
      </c>
      <c r="E144" s="2" t="s">
        <v>12</v>
      </c>
      <c r="F144" s="2" t="s">
        <v>17</v>
      </c>
      <c r="G144" s="31" t="s">
        <v>4450</v>
      </c>
      <c r="H144" s="35" t="s">
        <v>717</v>
      </c>
      <c r="I144" s="2" t="s">
        <v>718</v>
      </c>
      <c r="K144" s="4"/>
      <c r="S144" s="2" t="s">
        <v>139</v>
      </c>
      <c r="X144" s="2" t="str">
        <f t="shared" si="18"/>
        <v>CI_ Trade_ Contact. Person Name. Text</v>
      </c>
      <c r="Y144" s="2" t="str">
        <f t="shared" si="19"/>
        <v>ram:PersonName</v>
      </c>
      <c r="Z144" s="2" t="str">
        <f t="shared" ref="Z144:Z147" si="23">Z$141&amp;"/"&amp;Y144</f>
        <v>rsm:CIIHSupplyChainTradeTransaction/ram:ApplicableCIIHSupplyChainTradeAgreement/ram:BuyerCITradeParty/ram:DefinedCITradeContact/ram:PersonName</v>
      </c>
      <c r="AA144" s="2" t="s">
        <v>4517</v>
      </c>
      <c r="AB144" s="2" t="s">
        <v>4</v>
      </c>
      <c r="AC144" s="2" t="s">
        <v>41</v>
      </c>
      <c r="AD144" s="2" t="s">
        <v>9</v>
      </c>
      <c r="AE144" s="2" t="s">
        <v>42</v>
      </c>
      <c r="AF144" s="2" t="s">
        <v>56</v>
      </c>
      <c r="AG144" s="2" t="s">
        <v>8</v>
      </c>
      <c r="AH144" s="2" t="s">
        <v>27</v>
      </c>
    </row>
    <row r="145" spans="1:34" ht="20.100000000000001" customHeight="1">
      <c r="A145" s="1">
        <v>144</v>
      </c>
      <c r="B145" s="2" t="s">
        <v>78</v>
      </c>
      <c r="D145" s="2" t="s">
        <v>141</v>
      </c>
      <c r="E145" s="2" t="s">
        <v>12</v>
      </c>
      <c r="F145" s="2" t="s">
        <v>17</v>
      </c>
      <c r="G145" s="31" t="s">
        <v>4450</v>
      </c>
      <c r="H145" s="35" t="s">
        <v>719</v>
      </c>
      <c r="I145" s="2" t="s">
        <v>720</v>
      </c>
      <c r="K145" s="4"/>
      <c r="S145" s="2" t="s">
        <v>142</v>
      </c>
      <c r="X145" s="2" t="str">
        <f t="shared" si="18"/>
        <v>CI_ Trade_ Contact. Department Name. Text</v>
      </c>
      <c r="Y145" s="2" t="str">
        <f t="shared" si="19"/>
        <v>ram:DepartmentName</v>
      </c>
      <c r="Z145" s="2" t="str">
        <f t="shared" si="23"/>
        <v>rsm:CIIHSupplyChainTradeTransaction/ram:ApplicableCIIHSupplyChainTradeAgreement/ram:BuyerCITradeParty/ram:DefinedCITradeContact/ram:DepartmentName</v>
      </c>
      <c r="AA145" s="2" t="s">
        <v>4516</v>
      </c>
      <c r="AB145" s="2" t="s">
        <v>4</v>
      </c>
      <c r="AC145" s="2" t="s">
        <v>41</v>
      </c>
      <c r="AD145" s="2" t="s">
        <v>9</v>
      </c>
      <c r="AE145" s="2" t="s">
        <v>42</v>
      </c>
      <c r="AF145" s="2" t="s">
        <v>56</v>
      </c>
      <c r="AG145" s="2" t="s">
        <v>8</v>
      </c>
      <c r="AH145" s="2" t="s">
        <v>27</v>
      </c>
    </row>
    <row r="146" spans="1:34" ht="20.100000000000001" customHeight="1">
      <c r="A146" s="1">
        <v>145</v>
      </c>
      <c r="B146" s="2" t="s">
        <v>78</v>
      </c>
      <c r="D146" s="2" t="s">
        <v>143</v>
      </c>
      <c r="E146" s="2" t="s">
        <v>12</v>
      </c>
      <c r="F146" s="2" t="s">
        <v>17</v>
      </c>
      <c r="G146" s="31" t="s">
        <v>4450</v>
      </c>
      <c r="H146" s="35" t="s">
        <v>721</v>
      </c>
      <c r="I146" s="2" t="s">
        <v>722</v>
      </c>
      <c r="K146" s="4"/>
      <c r="S146" s="2" t="s">
        <v>144</v>
      </c>
      <c r="X146" s="2" t="str">
        <f t="shared" si="18"/>
        <v>CI_ Trade_ Contact. Person_ Identification. Identifier</v>
      </c>
      <c r="Y146" s="2" t="str">
        <f t="shared" si="19"/>
        <v>ram:PersonID</v>
      </c>
      <c r="Z146" s="2" t="str">
        <f t="shared" si="23"/>
        <v>rsm:CIIHSupplyChainTradeTransaction/ram:ApplicableCIIHSupplyChainTradeAgreement/ram:BuyerCITradeParty/ram:DefinedCITradeContact/ram:PersonID</v>
      </c>
      <c r="AA146" s="2" t="s">
        <v>4617</v>
      </c>
      <c r="AB146" s="2" t="s">
        <v>4</v>
      </c>
      <c r="AC146" s="2" t="s">
        <v>27</v>
      </c>
      <c r="AD146" s="2" t="s">
        <v>9</v>
      </c>
      <c r="AE146" s="2" t="s">
        <v>9</v>
      </c>
      <c r="AF146" s="2" t="s">
        <v>56</v>
      </c>
      <c r="AG146" s="2" t="s">
        <v>8</v>
      </c>
      <c r="AH146" s="2" t="s">
        <v>27</v>
      </c>
    </row>
    <row r="147" spans="1:34" ht="20.100000000000001" customHeight="1">
      <c r="A147" s="1">
        <v>146</v>
      </c>
      <c r="B147" s="2" t="s">
        <v>78</v>
      </c>
      <c r="D147" s="2" t="s">
        <v>145</v>
      </c>
      <c r="E147" s="2" t="s">
        <v>20</v>
      </c>
      <c r="F147" s="2" t="s">
        <v>17</v>
      </c>
      <c r="G147" s="31" t="s">
        <v>4450</v>
      </c>
      <c r="H147" s="35" t="s">
        <v>609</v>
      </c>
      <c r="I147" s="2" t="s">
        <v>610</v>
      </c>
      <c r="K147" s="4"/>
      <c r="S147" s="2" t="s">
        <v>1176</v>
      </c>
      <c r="X147" s="2" t="str">
        <f t="shared" si="18"/>
        <v>CI_ Trade_ Contact. Telephone. CI_ Universal_ Communication</v>
      </c>
      <c r="Y147" s="2" t="str">
        <f t="shared" si="19"/>
        <v>ram:TelephoneCIUniversalCommunication</v>
      </c>
      <c r="Z147" s="2" t="str">
        <f t="shared" si="23"/>
        <v>rsm:CIIHSupplyChainTradeTransaction/ram:ApplicableCIIHSupplyChainTradeAgreement/ram:BuyerCITradeParty/ram:DefinedCITradeContact/ram:TelephoneCIUniversalCommunication</v>
      </c>
      <c r="AA147" s="2" t="s">
        <v>4536</v>
      </c>
      <c r="AB147" s="2" t="s">
        <v>4</v>
      </c>
      <c r="AC147" s="2" t="s">
        <v>27</v>
      </c>
      <c r="AD147" s="2" t="s">
        <v>9</v>
      </c>
      <c r="AE147" s="2" t="s">
        <v>9</v>
      </c>
      <c r="AF147" s="2" t="s">
        <v>8</v>
      </c>
      <c r="AG147" s="2" t="s">
        <v>8</v>
      </c>
      <c r="AH147" s="2" t="s">
        <v>27</v>
      </c>
    </row>
    <row r="148" spans="1:34" ht="20.100000000000001" customHeight="1">
      <c r="A148" s="1">
        <v>147</v>
      </c>
      <c r="B148" s="2" t="s">
        <v>78</v>
      </c>
      <c r="D148" s="2" t="s">
        <v>146</v>
      </c>
      <c r="E148" s="2" t="s">
        <v>23</v>
      </c>
      <c r="F148" s="2" t="s">
        <v>3</v>
      </c>
      <c r="G148" s="31" t="s">
        <v>4451</v>
      </c>
      <c r="H148" s="36" t="s">
        <v>611</v>
      </c>
      <c r="I148" s="2" t="s">
        <v>612</v>
      </c>
      <c r="K148" s="4"/>
      <c r="T148" s="2" t="s">
        <v>1177</v>
      </c>
      <c r="X148" s="2" t="str">
        <f t="shared" si="18"/>
        <v>CI_ Universal_ Communication. Details</v>
      </c>
      <c r="Y148" s="2" t="str">
        <f t="shared" si="19"/>
        <v>ram:CIUniversalCommunicationType</v>
      </c>
      <c r="Z148" s="2" t="str">
        <f t="shared" si="20"/>
        <v>ram:CIUniversalCommunicationType</v>
      </c>
      <c r="AA148" s="2" t="s">
        <v>4603</v>
      </c>
      <c r="AB148" s="2" t="s">
        <v>4</v>
      </c>
      <c r="AC148" s="2" t="s">
        <v>27</v>
      </c>
      <c r="AD148" s="2" t="s">
        <v>9</v>
      </c>
      <c r="AE148" s="2" t="s">
        <v>9</v>
      </c>
      <c r="AF148" s="2" t="s">
        <v>8</v>
      </c>
      <c r="AG148" s="2" t="s">
        <v>8</v>
      </c>
      <c r="AH148" s="2" t="s">
        <v>27</v>
      </c>
    </row>
    <row r="149" spans="1:34" ht="20.100000000000001" customHeight="1">
      <c r="A149" s="1">
        <v>148</v>
      </c>
      <c r="B149" s="2" t="s">
        <v>78</v>
      </c>
      <c r="D149" s="2" t="s">
        <v>147</v>
      </c>
      <c r="E149" s="2" t="s">
        <v>12</v>
      </c>
      <c r="F149" s="2" t="s">
        <v>17</v>
      </c>
      <c r="G149" s="31" t="s">
        <v>4453</v>
      </c>
      <c r="H149" s="36" t="s">
        <v>723</v>
      </c>
      <c r="I149" s="2" t="s">
        <v>724</v>
      </c>
      <c r="K149" s="4"/>
      <c r="U149" s="2" t="s">
        <v>1178</v>
      </c>
      <c r="X149" s="2" t="str">
        <f t="shared" si="18"/>
        <v>CI_ Universal_ Communication. Complete Number. Text</v>
      </c>
      <c r="Y149" s="2" t="str">
        <f t="shared" si="19"/>
        <v>ram:CompleteNumber</v>
      </c>
      <c r="Z149" s="2" t="str">
        <f>Z147&amp;"/"&amp;Y149</f>
        <v>rsm:CIIHSupplyChainTradeTransaction/ram:ApplicableCIIHSupplyChainTradeAgreement/ram:BuyerCITradeParty/ram:DefinedCITradeContact/ram:TelephoneCIUniversalCommunication/ram:CompleteNumber</v>
      </c>
      <c r="AA149" s="2" t="s">
        <v>4515</v>
      </c>
      <c r="AB149" s="2" t="s">
        <v>4</v>
      </c>
      <c r="AC149" s="2" t="s">
        <v>27</v>
      </c>
      <c r="AD149" s="2" t="s">
        <v>9</v>
      </c>
      <c r="AE149" s="2" t="s">
        <v>9</v>
      </c>
      <c r="AF149" s="2" t="s">
        <v>56</v>
      </c>
      <c r="AG149" s="2" t="s">
        <v>8</v>
      </c>
      <c r="AH149" s="2" t="s">
        <v>27</v>
      </c>
    </row>
    <row r="150" spans="1:34" ht="20.100000000000001" customHeight="1">
      <c r="A150" s="1">
        <v>149</v>
      </c>
      <c r="B150" s="2" t="s">
        <v>78</v>
      </c>
      <c r="D150" s="2" t="s">
        <v>148</v>
      </c>
      <c r="E150" s="2" t="s">
        <v>20</v>
      </c>
      <c r="F150" s="2" t="s">
        <v>17</v>
      </c>
      <c r="G150" s="31" t="s">
        <v>4450</v>
      </c>
      <c r="H150" s="35" t="s">
        <v>615</v>
      </c>
      <c r="I150" s="2" t="s">
        <v>616</v>
      </c>
      <c r="K150" s="4"/>
      <c r="S150" s="2" t="s">
        <v>1179</v>
      </c>
      <c r="X150" s="2" t="str">
        <f t="shared" si="18"/>
        <v>CI_ Trade_ Contact. Fax. CI_ Universal_ Communication</v>
      </c>
      <c r="Y150" s="2" t="str">
        <f t="shared" si="19"/>
        <v>ram:FaxCIUniversalCommunication</v>
      </c>
      <c r="Z150" s="2" t="str">
        <f t="shared" ref="Z150" si="24">Z$141&amp;"/"&amp;Y150</f>
        <v>rsm:CIIHSupplyChainTradeTransaction/ram:ApplicableCIIHSupplyChainTradeAgreement/ram:BuyerCITradeParty/ram:DefinedCITradeContact/ram:FaxCIUniversalCommunication</v>
      </c>
      <c r="AA150" s="2" t="s">
        <v>4618</v>
      </c>
      <c r="AB150" s="2" t="s">
        <v>4</v>
      </c>
      <c r="AC150" s="2" t="s">
        <v>230</v>
      </c>
      <c r="AD150" s="2" t="s">
        <v>9</v>
      </c>
      <c r="AE150" s="2" t="s">
        <v>9</v>
      </c>
      <c r="AF150" s="2" t="s">
        <v>8</v>
      </c>
      <c r="AG150" s="2" t="s">
        <v>8</v>
      </c>
      <c r="AH150" s="2" t="s">
        <v>230</v>
      </c>
    </row>
    <row r="151" spans="1:34" ht="20.100000000000001" customHeight="1">
      <c r="A151" s="1">
        <v>150</v>
      </c>
      <c r="B151" s="2" t="s">
        <v>78</v>
      </c>
      <c r="D151" s="2" t="s">
        <v>146</v>
      </c>
      <c r="E151" s="2" t="s">
        <v>23</v>
      </c>
      <c r="F151" s="2" t="s">
        <v>3</v>
      </c>
      <c r="G151" s="31" t="s">
        <v>4451</v>
      </c>
      <c r="H151" s="36" t="s">
        <v>617</v>
      </c>
      <c r="I151" s="2" t="s">
        <v>618</v>
      </c>
      <c r="K151" s="4"/>
      <c r="T151" s="2" t="s">
        <v>1177</v>
      </c>
      <c r="X151" s="2" t="str">
        <f t="shared" si="18"/>
        <v>CI_ Universal_ Communication. Details</v>
      </c>
      <c r="Y151" s="2" t="str">
        <f t="shared" si="19"/>
        <v>ram:CIUniversalCommunicationType</v>
      </c>
      <c r="Z151" s="2" t="str">
        <f t="shared" si="20"/>
        <v>ram:CIUniversalCommunicationType</v>
      </c>
      <c r="AA151" s="2" t="s">
        <v>4603</v>
      </c>
      <c r="AB151" s="2" t="s">
        <v>4</v>
      </c>
      <c r="AC151" s="2" t="s">
        <v>230</v>
      </c>
      <c r="AD151" s="2" t="s">
        <v>9</v>
      </c>
      <c r="AE151" s="2" t="s">
        <v>9</v>
      </c>
      <c r="AF151" s="2" t="s">
        <v>8</v>
      </c>
      <c r="AG151" s="2" t="s">
        <v>8</v>
      </c>
      <c r="AH151" s="2" t="s">
        <v>230</v>
      </c>
    </row>
    <row r="152" spans="1:34" ht="20.100000000000001" customHeight="1">
      <c r="A152" s="1">
        <v>151</v>
      </c>
      <c r="B152" s="2" t="s">
        <v>78</v>
      </c>
      <c r="D152" s="2" t="s">
        <v>147</v>
      </c>
      <c r="E152" s="2" t="s">
        <v>12</v>
      </c>
      <c r="F152" s="2" t="s">
        <v>17</v>
      </c>
      <c r="G152" s="31" t="s">
        <v>4453</v>
      </c>
      <c r="H152" s="36" t="s">
        <v>725</v>
      </c>
      <c r="I152" s="2" t="s">
        <v>726</v>
      </c>
      <c r="K152" s="4"/>
      <c r="U152" s="2" t="s">
        <v>1178</v>
      </c>
      <c r="X152" s="2" t="str">
        <f t="shared" si="18"/>
        <v>CI_ Universal_ Communication. Complete Number. Text</v>
      </c>
      <c r="Y152" s="2" t="str">
        <f t="shared" si="19"/>
        <v>ram:CompleteNumber</v>
      </c>
      <c r="Z152" s="2" t="str">
        <f>Z150&amp;"/"&amp;Y152</f>
        <v>rsm:CIIHSupplyChainTradeTransaction/ram:ApplicableCIIHSupplyChainTradeAgreement/ram:BuyerCITradeParty/ram:DefinedCITradeContact/ram:FaxCIUniversalCommunication/ram:CompleteNumber</v>
      </c>
      <c r="AA152" s="2" t="s">
        <v>4619</v>
      </c>
      <c r="AB152" s="2" t="s">
        <v>4</v>
      </c>
      <c r="AC152" s="2" t="s">
        <v>230</v>
      </c>
      <c r="AD152" s="2" t="s">
        <v>9</v>
      </c>
      <c r="AE152" s="2" t="s">
        <v>9</v>
      </c>
      <c r="AF152" s="2" t="s">
        <v>56</v>
      </c>
      <c r="AG152" s="2" t="s">
        <v>8</v>
      </c>
      <c r="AH152" s="2" t="s">
        <v>230</v>
      </c>
    </row>
    <row r="153" spans="1:34" ht="20.100000000000001" customHeight="1">
      <c r="A153" s="1">
        <v>152</v>
      </c>
      <c r="B153" s="2" t="s">
        <v>78</v>
      </c>
      <c r="D153" s="2" t="s">
        <v>149</v>
      </c>
      <c r="E153" s="2" t="s">
        <v>20</v>
      </c>
      <c r="F153" s="2" t="s">
        <v>17</v>
      </c>
      <c r="G153" s="31" t="s">
        <v>4450</v>
      </c>
      <c r="H153" s="35" t="s">
        <v>621</v>
      </c>
      <c r="I153" s="2" t="s">
        <v>622</v>
      </c>
      <c r="K153" s="4"/>
      <c r="S153" s="2" t="s">
        <v>1181</v>
      </c>
      <c r="X153" s="2" t="str">
        <f t="shared" si="18"/>
        <v>CI_ Trade_ Contact. Email_ URI. CI_ Universal_ Communication</v>
      </c>
      <c r="Y153" s="2" t="str">
        <f t="shared" si="19"/>
        <v>ram:EmailURICIUniversalCommunication</v>
      </c>
      <c r="Z153" s="2" t="str">
        <f t="shared" ref="Z153" si="25">Z$141&amp;"/"&amp;Y153</f>
        <v>rsm:CIIHSupplyChainTradeTransaction/ram:ApplicableCIIHSupplyChainTradeAgreement/ram:BuyerCITradeParty/ram:DefinedCITradeContact/ram:EmailURICIUniversalCommunication</v>
      </c>
      <c r="AA153" s="2" t="s">
        <v>4537</v>
      </c>
      <c r="AB153" s="2" t="s">
        <v>4</v>
      </c>
      <c r="AC153" s="2" t="s">
        <v>27</v>
      </c>
      <c r="AD153" s="2" t="s">
        <v>9</v>
      </c>
      <c r="AE153" s="2" t="s">
        <v>9</v>
      </c>
      <c r="AF153" s="2" t="s">
        <v>8</v>
      </c>
      <c r="AG153" s="2" t="s">
        <v>8</v>
      </c>
      <c r="AH153" s="2" t="s">
        <v>27</v>
      </c>
    </row>
    <row r="154" spans="1:34" ht="20.100000000000001" customHeight="1">
      <c r="A154" s="1">
        <v>153</v>
      </c>
      <c r="B154" s="2" t="s">
        <v>78</v>
      </c>
      <c r="D154" s="2" t="s">
        <v>146</v>
      </c>
      <c r="E154" s="2" t="s">
        <v>23</v>
      </c>
      <c r="F154" s="2" t="s">
        <v>3</v>
      </c>
      <c r="G154" s="31" t="s">
        <v>4451</v>
      </c>
      <c r="H154" s="36" t="s">
        <v>623</v>
      </c>
      <c r="I154" s="2" t="s">
        <v>664</v>
      </c>
      <c r="K154" s="4"/>
      <c r="T154" s="2" t="s">
        <v>1177</v>
      </c>
      <c r="X154" s="2" t="str">
        <f t="shared" si="18"/>
        <v>CI_ Universal_ Communication. Details</v>
      </c>
      <c r="Y154" s="2" t="str">
        <f t="shared" si="19"/>
        <v>ram:CIUniversalCommunicationType</v>
      </c>
      <c r="Z154" s="2" t="str">
        <f t="shared" si="20"/>
        <v>ram:CIUniversalCommunicationType</v>
      </c>
      <c r="AA154" s="2" t="s">
        <v>4603</v>
      </c>
      <c r="AB154" s="2" t="s">
        <v>4</v>
      </c>
      <c r="AC154" s="2" t="s">
        <v>27</v>
      </c>
      <c r="AD154" s="2" t="s">
        <v>9</v>
      </c>
      <c r="AE154" s="2" t="s">
        <v>9</v>
      </c>
      <c r="AF154" s="2" t="s">
        <v>8</v>
      </c>
      <c r="AG154" s="2" t="s">
        <v>8</v>
      </c>
      <c r="AH154" s="2" t="s">
        <v>27</v>
      </c>
    </row>
    <row r="155" spans="1:34" ht="20.100000000000001" customHeight="1">
      <c r="A155" s="1">
        <v>154</v>
      </c>
      <c r="B155" s="2" t="s">
        <v>78</v>
      </c>
      <c r="D155" s="2" t="s">
        <v>150</v>
      </c>
      <c r="E155" s="2" t="s">
        <v>12</v>
      </c>
      <c r="F155" s="2" t="s">
        <v>17</v>
      </c>
      <c r="G155" s="31" t="s">
        <v>4453</v>
      </c>
      <c r="H155" s="36" t="s">
        <v>727</v>
      </c>
      <c r="I155" s="2" t="s">
        <v>728</v>
      </c>
      <c r="K155" s="4"/>
      <c r="U155" s="2" t="s">
        <v>1182</v>
      </c>
      <c r="X155" s="2" t="str">
        <f t="shared" si="18"/>
        <v>CI_ Universal_ Communication. URI. Identifier</v>
      </c>
      <c r="Y155" s="2" t="str">
        <f t="shared" si="19"/>
        <v>ram:URIID</v>
      </c>
      <c r="Z155" s="2" t="str">
        <f>Z153&amp;"/"&amp;Y155</f>
        <v>rsm:CIIHSupplyChainTradeTransaction/ram:ApplicableCIIHSupplyChainTradeAgreement/ram:BuyerCITradeParty/ram:DefinedCITradeContact/ram:EmailURICIUniversalCommunication/ram:URIID</v>
      </c>
      <c r="AA155" s="2" t="s">
        <v>4514</v>
      </c>
      <c r="AB155" s="2" t="s">
        <v>4</v>
      </c>
      <c r="AC155" s="2" t="s">
        <v>27</v>
      </c>
      <c r="AD155" s="2" t="s">
        <v>9</v>
      </c>
      <c r="AE155" s="2" t="s">
        <v>9</v>
      </c>
      <c r="AF155" s="2" t="s">
        <v>56</v>
      </c>
      <c r="AG155" s="2" t="s">
        <v>8</v>
      </c>
      <c r="AH155" s="2" t="s">
        <v>27</v>
      </c>
    </row>
    <row r="156" spans="1:34" ht="20.100000000000001" customHeight="1">
      <c r="A156" s="1">
        <v>155</v>
      </c>
      <c r="B156" s="2" t="s">
        <v>78</v>
      </c>
      <c r="D156" s="2" t="s">
        <v>151</v>
      </c>
      <c r="E156" s="2" t="s">
        <v>20</v>
      </c>
      <c r="F156" s="2" t="s">
        <v>17</v>
      </c>
      <c r="G156" s="31" t="s">
        <v>4449</v>
      </c>
      <c r="H156" s="34" t="s">
        <v>729</v>
      </c>
      <c r="I156" s="2" t="s">
        <v>730</v>
      </c>
      <c r="K156" s="4"/>
      <c r="Q156" s="2" t="s">
        <v>358</v>
      </c>
      <c r="X156" s="2" t="str">
        <f t="shared" si="18"/>
        <v>CI_ Trade_ Party. Postal. CI_ Trade_ Address</v>
      </c>
      <c r="Y156" s="2" t="str">
        <f t="shared" si="19"/>
        <v>ram:PostalCITradeAddress</v>
      </c>
      <c r="Z156" s="2" t="str">
        <f>Z$94&amp;"/"&amp;Y156</f>
        <v>rsm:CIIHSupplyChainTradeTransaction/ram:ApplicableCIIHSupplyChainTradeAgreement/ram:BuyerCITradeParty/ram:PostalCITradeAddress</v>
      </c>
      <c r="AA156" s="2" t="s">
        <v>4482</v>
      </c>
      <c r="AB156" s="2" t="s">
        <v>4</v>
      </c>
      <c r="AC156" s="2" t="s">
        <v>27</v>
      </c>
      <c r="AD156" s="2" t="s">
        <v>9</v>
      </c>
      <c r="AE156" s="2" t="s">
        <v>9</v>
      </c>
      <c r="AF156" s="2" t="s">
        <v>8</v>
      </c>
      <c r="AG156" s="2" t="s">
        <v>217</v>
      </c>
      <c r="AH156" s="2" t="s">
        <v>27</v>
      </c>
    </row>
    <row r="157" spans="1:34" ht="20.100000000000001" customHeight="1">
      <c r="A157" s="1">
        <v>156</v>
      </c>
      <c r="B157" s="2" t="s">
        <v>78</v>
      </c>
      <c r="D157" s="2" t="s">
        <v>167</v>
      </c>
      <c r="E157" s="2" t="s">
        <v>23</v>
      </c>
      <c r="F157" s="2" t="s">
        <v>3</v>
      </c>
      <c r="G157" s="31" t="s">
        <v>4452</v>
      </c>
      <c r="H157" s="35" t="s">
        <v>731</v>
      </c>
      <c r="I157" s="2" t="s">
        <v>732</v>
      </c>
      <c r="K157" s="4"/>
      <c r="R157" s="2" t="s">
        <v>359</v>
      </c>
      <c r="X157" s="2" t="str">
        <f t="shared" si="18"/>
        <v>CI_ Trade_ Address. Details</v>
      </c>
      <c r="Y157" s="2" t="str">
        <f t="shared" si="19"/>
        <v>ram:CITradeAddressType</v>
      </c>
      <c r="Z157" s="2" t="str">
        <f t="shared" si="20"/>
        <v>ram:CITradeAddressType</v>
      </c>
      <c r="AA157" s="2" t="s">
        <v>4607</v>
      </c>
      <c r="AB157" s="2" t="s">
        <v>4</v>
      </c>
      <c r="AC157" s="2" t="s">
        <v>27</v>
      </c>
      <c r="AD157" s="2" t="s">
        <v>9</v>
      </c>
      <c r="AE157" s="2" t="s">
        <v>9</v>
      </c>
      <c r="AF157" s="2" t="s">
        <v>8</v>
      </c>
      <c r="AG157" s="2" t="s">
        <v>8</v>
      </c>
      <c r="AH157" s="2" t="s">
        <v>8</v>
      </c>
    </row>
    <row r="158" spans="1:34" ht="20.100000000000001" customHeight="1">
      <c r="A158" s="1">
        <v>157</v>
      </c>
      <c r="B158" s="2" t="s">
        <v>78</v>
      </c>
      <c r="D158" s="2" t="s">
        <v>152</v>
      </c>
      <c r="E158" s="2" t="s">
        <v>12</v>
      </c>
      <c r="F158" s="2" t="s">
        <v>17</v>
      </c>
      <c r="G158" s="31" t="s">
        <v>4450</v>
      </c>
      <c r="H158" s="35" t="s">
        <v>733</v>
      </c>
      <c r="I158" s="2" t="s">
        <v>734</v>
      </c>
      <c r="K158" s="4"/>
      <c r="S158" s="2" t="s">
        <v>361</v>
      </c>
      <c r="X158" s="2" t="str">
        <f t="shared" si="18"/>
        <v>CI_ Trade_ Address. Postcode. Code</v>
      </c>
      <c r="Y158" s="2" t="str">
        <f t="shared" si="19"/>
        <v>ram:PostcodeCode</v>
      </c>
      <c r="Z158" s="2" t="str">
        <f>Z$156&amp;"/"&amp;Y158</f>
        <v>rsm:CIIHSupplyChainTradeTransaction/ram:ApplicableCIIHSupplyChainTradeAgreement/ram:BuyerCITradeParty/ram:PostalCITradeAddress/ram:PostcodeCode</v>
      </c>
      <c r="AA158" s="2" t="s">
        <v>4486</v>
      </c>
      <c r="AB158" s="2" t="s">
        <v>4</v>
      </c>
      <c r="AC158" s="2" t="s">
        <v>27</v>
      </c>
      <c r="AD158" s="2" t="s">
        <v>9</v>
      </c>
      <c r="AE158" s="2" t="s">
        <v>9</v>
      </c>
      <c r="AF158" s="2" t="s">
        <v>56</v>
      </c>
      <c r="AG158" s="2" t="s">
        <v>8</v>
      </c>
      <c r="AH158" s="2" t="s">
        <v>27</v>
      </c>
    </row>
    <row r="159" spans="1:34" ht="20.100000000000001" customHeight="1">
      <c r="A159" s="1">
        <v>158</v>
      </c>
      <c r="B159" s="2" t="s">
        <v>78</v>
      </c>
      <c r="D159" s="2" t="s">
        <v>153</v>
      </c>
      <c r="E159" s="2" t="s">
        <v>12</v>
      </c>
      <c r="F159" s="2" t="s">
        <v>17</v>
      </c>
      <c r="G159" s="31" t="s">
        <v>4450</v>
      </c>
      <c r="H159" s="35" t="s">
        <v>735</v>
      </c>
      <c r="I159" s="2" t="s">
        <v>736</v>
      </c>
      <c r="K159" s="4"/>
      <c r="S159" s="2" t="s">
        <v>362</v>
      </c>
      <c r="X159" s="2" t="str">
        <f t="shared" si="18"/>
        <v>CI_ Trade_ Address. Line One. Text</v>
      </c>
      <c r="Y159" s="2" t="str">
        <f t="shared" si="19"/>
        <v>ram:LineOne</v>
      </c>
      <c r="Z159" s="2" t="str">
        <f t="shared" ref="Z159:Z162" si="26">Z$156&amp;"/"&amp;Y159</f>
        <v>rsm:CIIHSupplyChainTradeTransaction/ram:ApplicableCIIHSupplyChainTradeAgreement/ram:BuyerCITradeParty/ram:PostalCITradeAddress/ram:LineOne</v>
      </c>
      <c r="AA159" s="2" t="s">
        <v>4483</v>
      </c>
      <c r="AB159" s="2" t="s">
        <v>4</v>
      </c>
      <c r="AC159" s="2" t="s">
        <v>41</v>
      </c>
      <c r="AD159" s="2" t="s">
        <v>9</v>
      </c>
      <c r="AE159" s="2" t="s">
        <v>42</v>
      </c>
      <c r="AF159" s="2" t="s">
        <v>56</v>
      </c>
      <c r="AG159" s="2" t="s">
        <v>8</v>
      </c>
      <c r="AH159" s="2" t="s">
        <v>27</v>
      </c>
    </row>
    <row r="160" spans="1:34" ht="20.100000000000001" customHeight="1">
      <c r="A160" s="1">
        <v>159</v>
      </c>
      <c r="B160" s="2" t="s">
        <v>78</v>
      </c>
      <c r="D160" s="2" t="s">
        <v>154</v>
      </c>
      <c r="E160" s="2" t="s">
        <v>12</v>
      </c>
      <c r="F160" s="2" t="s">
        <v>17</v>
      </c>
      <c r="G160" s="31" t="s">
        <v>4450</v>
      </c>
      <c r="H160" s="35" t="s">
        <v>737</v>
      </c>
      <c r="I160" s="2" t="s">
        <v>738</v>
      </c>
      <c r="K160" s="4"/>
      <c r="S160" s="2" t="s">
        <v>155</v>
      </c>
      <c r="X160" s="2" t="str">
        <f t="shared" si="18"/>
        <v>CI_ Trade_ Address. Line Two. Text</v>
      </c>
      <c r="Y160" s="2" t="str">
        <f t="shared" si="19"/>
        <v>ram:LineTwo</v>
      </c>
      <c r="Z160" s="2" t="str">
        <f t="shared" si="26"/>
        <v>rsm:CIIHSupplyChainTradeTransaction/ram:ApplicableCIIHSupplyChainTradeAgreement/ram:BuyerCITradeParty/ram:PostalCITradeAddress/ram:LineTwo</v>
      </c>
      <c r="AA160" s="2" t="s">
        <v>4484</v>
      </c>
      <c r="AB160" s="2" t="s">
        <v>4</v>
      </c>
      <c r="AC160" s="2" t="s">
        <v>41</v>
      </c>
      <c r="AD160" s="2" t="s">
        <v>9</v>
      </c>
      <c r="AE160" s="2" t="s">
        <v>42</v>
      </c>
      <c r="AF160" s="2" t="s">
        <v>56</v>
      </c>
      <c r="AG160" s="2" t="s">
        <v>8</v>
      </c>
      <c r="AH160" s="2" t="s">
        <v>27</v>
      </c>
    </row>
    <row r="161" spans="1:34" ht="20.100000000000001" customHeight="1">
      <c r="A161" s="1">
        <v>160</v>
      </c>
      <c r="B161" s="2" t="s">
        <v>78</v>
      </c>
      <c r="D161" s="2" t="s">
        <v>156</v>
      </c>
      <c r="E161" s="2" t="s">
        <v>12</v>
      </c>
      <c r="F161" s="2" t="s">
        <v>17</v>
      </c>
      <c r="G161" s="31" t="s">
        <v>4450</v>
      </c>
      <c r="H161" s="35" t="s">
        <v>739</v>
      </c>
      <c r="I161" s="2" t="s">
        <v>740</v>
      </c>
      <c r="K161" s="4"/>
      <c r="S161" s="2" t="s">
        <v>157</v>
      </c>
      <c r="X161" s="2" t="str">
        <f t="shared" si="18"/>
        <v>CI_ Trade_ Address. Line Three. Text</v>
      </c>
      <c r="Y161" s="2" t="str">
        <f t="shared" si="19"/>
        <v>ram:LineThree</v>
      </c>
      <c r="Z161" s="2" t="str">
        <f t="shared" si="26"/>
        <v>rsm:CIIHSupplyChainTradeTransaction/ram:ApplicableCIIHSupplyChainTradeAgreement/ram:BuyerCITradeParty/ram:PostalCITradeAddress/ram:LineThree</v>
      </c>
      <c r="AA161" s="2" t="s">
        <v>4485</v>
      </c>
      <c r="AB161" s="2" t="s">
        <v>4</v>
      </c>
      <c r="AC161" s="2" t="s">
        <v>41</v>
      </c>
      <c r="AD161" s="2" t="s">
        <v>9</v>
      </c>
      <c r="AE161" s="2" t="s">
        <v>42</v>
      </c>
      <c r="AF161" s="2" t="s">
        <v>56</v>
      </c>
      <c r="AG161" s="2" t="s">
        <v>8</v>
      </c>
      <c r="AH161" s="2" t="s">
        <v>27</v>
      </c>
    </row>
    <row r="162" spans="1:34" ht="20.100000000000001" customHeight="1">
      <c r="A162" s="1">
        <v>161</v>
      </c>
      <c r="B162" s="2" t="s">
        <v>78</v>
      </c>
      <c r="D162" s="2" t="s">
        <v>158</v>
      </c>
      <c r="E162" s="2" t="s">
        <v>12</v>
      </c>
      <c r="F162" s="2" t="s">
        <v>22</v>
      </c>
      <c r="G162" s="31" t="s">
        <v>4450</v>
      </c>
      <c r="H162" s="35" t="s">
        <v>741</v>
      </c>
      <c r="I162" s="2" t="s">
        <v>742</v>
      </c>
      <c r="K162" s="4"/>
      <c r="S162" s="2" t="s">
        <v>159</v>
      </c>
      <c r="X162" s="2" t="str">
        <f t="shared" si="18"/>
        <v>CI_ Trade_ Address. Country. Identifier</v>
      </c>
      <c r="Y162" s="2" t="str">
        <f t="shared" si="19"/>
        <v>ram:CountryID</v>
      </c>
      <c r="Z162" s="2" t="str">
        <f t="shared" si="26"/>
        <v>rsm:CIIHSupplyChainTradeTransaction/ram:ApplicableCIIHSupplyChainTradeAgreement/ram:BuyerCITradeParty/ram:PostalCITradeAddress/ram:CountryID</v>
      </c>
      <c r="AA162" s="2" t="s">
        <v>4487</v>
      </c>
      <c r="AB162" s="2" t="s">
        <v>4</v>
      </c>
      <c r="AC162" s="2" t="s">
        <v>168</v>
      </c>
      <c r="AD162" s="2" t="s">
        <v>9</v>
      </c>
      <c r="AE162" s="2" t="s">
        <v>42</v>
      </c>
      <c r="AF162" s="2" t="s">
        <v>56</v>
      </c>
      <c r="AG162" s="2" t="s">
        <v>8</v>
      </c>
      <c r="AH162" s="2" t="s">
        <v>27</v>
      </c>
    </row>
    <row r="163" spans="1:34" ht="20.100000000000001" customHeight="1">
      <c r="A163" s="1">
        <v>162</v>
      </c>
      <c r="B163" s="2" t="s">
        <v>78</v>
      </c>
      <c r="D163" s="2" t="s">
        <v>4351</v>
      </c>
      <c r="E163" s="2" t="s">
        <v>20</v>
      </c>
      <c r="F163" s="2" t="s">
        <v>22</v>
      </c>
      <c r="G163" s="31" t="s">
        <v>4449</v>
      </c>
      <c r="H163" s="34" t="s">
        <v>4375</v>
      </c>
      <c r="I163" s="2" t="s">
        <v>4376</v>
      </c>
      <c r="K163" s="4"/>
      <c r="Q163" s="2" t="s">
        <v>4374</v>
      </c>
      <c r="X163" s="2" t="str">
        <f t="shared" si="18"/>
        <v>CI_ Trade_ Party. URI. CI_ Universal_ Communication</v>
      </c>
      <c r="Y163" s="2" t="str">
        <f t="shared" si="19"/>
        <v>ram:URICIUniversalCommunication</v>
      </c>
      <c r="Z163" s="2" t="str">
        <f>Z$94&amp;"/"&amp;Y163</f>
        <v>rsm:CIIHSupplyChainTradeTransaction/ram:ApplicableCIIHSupplyChainTradeAgreement/ram:BuyerCITradeParty/ram:URICIUniversalCommunication</v>
      </c>
      <c r="AA163" s="2" t="s">
        <v>4538</v>
      </c>
      <c r="AB163" s="2" t="s">
        <v>4</v>
      </c>
    </row>
    <row r="164" spans="1:34" ht="20.100000000000001" customHeight="1">
      <c r="A164" s="1">
        <v>163</v>
      </c>
      <c r="B164" s="2" t="s">
        <v>78</v>
      </c>
      <c r="D164" s="2" t="s">
        <v>146</v>
      </c>
      <c r="E164" s="2" t="s">
        <v>23</v>
      </c>
      <c r="F164" s="2" t="s">
        <v>3</v>
      </c>
      <c r="G164" s="31" t="s">
        <v>4452</v>
      </c>
      <c r="H164" s="35" t="s">
        <v>4377</v>
      </c>
      <c r="I164" s="2" t="s">
        <v>4377</v>
      </c>
      <c r="K164" s="4"/>
      <c r="R164" s="2" t="s">
        <v>1177</v>
      </c>
      <c r="X164" s="2" t="str">
        <f t="shared" si="18"/>
        <v>CI_ Universal_ Communication. Details</v>
      </c>
      <c r="Y164" s="2" t="str">
        <f t="shared" si="19"/>
        <v>ram:CIUniversalCommunicationType</v>
      </c>
      <c r="Z164" s="2" t="str">
        <f t="shared" si="20"/>
        <v>ram:CIUniversalCommunicationType</v>
      </c>
      <c r="AA164" s="2" t="s">
        <v>4603</v>
      </c>
      <c r="AB164" s="2" t="s">
        <v>4</v>
      </c>
    </row>
    <row r="165" spans="1:34" ht="20.100000000000001" customHeight="1">
      <c r="A165" s="1">
        <v>164</v>
      </c>
      <c r="B165" s="2" t="s">
        <v>78</v>
      </c>
      <c r="D165" s="2" t="s">
        <v>4306</v>
      </c>
      <c r="E165" s="2" t="s">
        <v>12</v>
      </c>
      <c r="F165" s="2" t="s">
        <v>22</v>
      </c>
      <c r="G165" s="31" t="s">
        <v>4450</v>
      </c>
      <c r="H165" s="35" t="s">
        <v>4378</v>
      </c>
      <c r="I165" s="2" t="s">
        <v>4379</v>
      </c>
      <c r="K165" s="4"/>
      <c r="S165" s="2" t="s">
        <v>4305</v>
      </c>
      <c r="X165" s="2" t="str">
        <f t="shared" si="18"/>
        <v>CI_ Universal_ Communication. Channel. Code</v>
      </c>
      <c r="Y165" s="2" t="str">
        <f t="shared" si="19"/>
        <v>ram:ChannelCode</v>
      </c>
      <c r="Z165" s="2" t="str">
        <f>Z163&amp;"/"&amp;Y165</f>
        <v>rsm:CIIHSupplyChainTradeTransaction/ram:ApplicableCIIHSupplyChainTradeAgreement/ram:BuyerCITradeParty/ram:URICIUniversalCommunication/ram:ChannelCode</v>
      </c>
      <c r="AA165" s="2" t="s">
        <v>4627</v>
      </c>
      <c r="AB165" s="2" t="s">
        <v>4</v>
      </c>
      <c r="AC165" s="2" t="s">
        <v>4380</v>
      </c>
      <c r="AE165" s="2" t="s">
        <v>42</v>
      </c>
      <c r="AF165" s="2" t="s">
        <v>60</v>
      </c>
      <c r="AG165" s="2" t="s">
        <v>60</v>
      </c>
      <c r="AH165" s="2" t="s">
        <v>25</v>
      </c>
    </row>
    <row r="166" spans="1:34" ht="20.100000000000001" customHeight="1">
      <c r="A166" s="1">
        <v>165</v>
      </c>
      <c r="B166" s="2" t="s">
        <v>78</v>
      </c>
      <c r="D166" s="2" t="s">
        <v>147</v>
      </c>
      <c r="E166" s="2" t="s">
        <v>12</v>
      </c>
      <c r="F166" s="2" t="s">
        <v>22</v>
      </c>
      <c r="G166" s="31" t="s">
        <v>4450</v>
      </c>
      <c r="H166" s="35" t="s">
        <v>4381</v>
      </c>
      <c r="I166" s="2" t="s">
        <v>4382</v>
      </c>
      <c r="K166" s="4"/>
      <c r="S166" s="2" t="s">
        <v>1178</v>
      </c>
      <c r="X166" s="2" t="str">
        <f t="shared" si="18"/>
        <v>CI_ Universal_ Communication. Complete Number. Text</v>
      </c>
      <c r="Y166" s="2" t="str">
        <f t="shared" si="19"/>
        <v>ram:CompleteNumber</v>
      </c>
      <c r="Z166" s="2" t="str">
        <f t="shared" si="20"/>
        <v>ram:CompleteNumber</v>
      </c>
      <c r="AA166" s="2" t="s">
        <v>4628</v>
      </c>
      <c r="AB166" s="2" t="s">
        <v>4</v>
      </c>
      <c r="AF166" s="2" t="s">
        <v>60</v>
      </c>
      <c r="AG166" s="2" t="s">
        <v>60</v>
      </c>
      <c r="AH166" s="2" t="s">
        <v>25</v>
      </c>
    </row>
    <row r="167" spans="1:34" ht="20.100000000000001" customHeight="1">
      <c r="A167" s="1">
        <v>166</v>
      </c>
      <c r="B167" s="2" t="s">
        <v>78</v>
      </c>
      <c r="D167" s="2" t="s">
        <v>205</v>
      </c>
      <c r="E167" s="2" t="s">
        <v>20</v>
      </c>
      <c r="F167" s="2" t="s">
        <v>17</v>
      </c>
      <c r="G167" s="31" t="s">
        <v>4447</v>
      </c>
      <c r="H167" s="33" t="s">
        <v>1298</v>
      </c>
      <c r="I167" s="2" t="s">
        <v>1299</v>
      </c>
      <c r="K167" s="4"/>
      <c r="O167" s="2" t="s">
        <v>206</v>
      </c>
      <c r="X167" s="2" t="str">
        <f t="shared" si="18"/>
        <v>CIIH_ Supply Chain_ Trade Settlement. Invoice_ Applicable. CI_ Trade_ Currency Exchange</v>
      </c>
      <c r="Y167" s="2" t="str">
        <f t="shared" si="19"/>
        <v>ram:InvoiceApplicableCITradeCurrencyExchange</v>
      </c>
      <c r="Z167" s="2" t="str">
        <f>Z$130&amp;"/"&amp;Y167</f>
        <v>rsm:CIIHSupplyChainTradeTransaction/ram:ApplicableCIIHSupplyChainTradeSettlement/ram:InvoiceApplicableCITradeCurrencyExchange</v>
      </c>
      <c r="AA167" s="2" t="s">
        <v>4629</v>
      </c>
      <c r="AB167" s="2" t="s">
        <v>211</v>
      </c>
      <c r="AC167" s="2" t="s">
        <v>27</v>
      </c>
      <c r="AD167" s="2" t="s">
        <v>9</v>
      </c>
      <c r="AE167" s="2" t="s">
        <v>10</v>
      </c>
      <c r="AF167" s="2" t="s">
        <v>27</v>
      </c>
      <c r="AG167" s="2" t="s">
        <v>10</v>
      </c>
      <c r="AH167" s="2" t="s">
        <v>8</v>
      </c>
    </row>
    <row r="168" spans="1:34" ht="20.100000000000001" customHeight="1">
      <c r="A168" s="1">
        <v>167</v>
      </c>
      <c r="B168" s="2" t="s">
        <v>78</v>
      </c>
      <c r="D168" s="2" t="s">
        <v>1300</v>
      </c>
      <c r="E168" s="2" t="s">
        <v>23</v>
      </c>
      <c r="F168" s="2" t="s">
        <v>3</v>
      </c>
      <c r="G168" s="31" t="s">
        <v>4448</v>
      </c>
      <c r="H168" s="34" t="s">
        <v>1301</v>
      </c>
      <c r="I168" s="2" t="s">
        <v>1302</v>
      </c>
      <c r="K168" s="4"/>
      <c r="P168" s="2" t="s">
        <v>207</v>
      </c>
      <c r="X168" s="2" t="str">
        <f t="shared" si="18"/>
        <v>CI_ Trade_ Currency Exchange. Details</v>
      </c>
      <c r="Y168" s="2" t="str">
        <f t="shared" si="19"/>
        <v>ram:CITradeCurrencyExchangeType</v>
      </c>
      <c r="Z168" s="2" t="str">
        <f t="shared" si="20"/>
        <v>ram:CITradeCurrencyExchangeType</v>
      </c>
      <c r="AA168" s="2" t="s">
        <v>4630</v>
      </c>
      <c r="AB168" s="2" t="s">
        <v>7</v>
      </c>
      <c r="AD168" s="2" t="s">
        <v>9</v>
      </c>
      <c r="AE168" s="2" t="s">
        <v>10</v>
      </c>
      <c r="AF168" s="2" t="s">
        <v>8</v>
      </c>
      <c r="AG168" s="2" t="s">
        <v>10</v>
      </c>
      <c r="AH168" s="2" t="s">
        <v>8</v>
      </c>
    </row>
    <row r="169" spans="1:34" ht="20.100000000000001" customHeight="1">
      <c r="A169" s="1">
        <v>168</v>
      </c>
      <c r="B169" s="2" t="s">
        <v>78</v>
      </c>
      <c r="D169" s="2" t="s">
        <v>208</v>
      </c>
      <c r="E169" s="2" t="s">
        <v>12</v>
      </c>
      <c r="F169" s="2" t="s">
        <v>17</v>
      </c>
      <c r="G169" s="31" t="s">
        <v>4449</v>
      </c>
      <c r="H169" s="34" t="s">
        <v>209</v>
      </c>
      <c r="I169" s="2" t="s">
        <v>4383</v>
      </c>
      <c r="K169" s="4"/>
      <c r="Q169" s="2" t="s">
        <v>1303</v>
      </c>
      <c r="X169" s="2" t="str">
        <f t="shared" si="18"/>
        <v>CI_ Trade_ Currency Exchange. Source Currency. Code</v>
      </c>
      <c r="Y169" s="2" t="str">
        <f t="shared" si="19"/>
        <v>ram:SourceCurrencyCode</v>
      </c>
      <c r="Z169" s="2" t="str">
        <f>Z$167&amp;"/"&amp;Y169</f>
        <v>rsm:CIIHSupplyChainTradeTransaction/ram:ApplicableCIIHSupplyChainTradeSettlement/ram:InvoiceApplicableCITradeCurrencyExchange/ram:SourceCurrencyCode</v>
      </c>
      <c r="AA169" s="2" t="s">
        <v>4631</v>
      </c>
      <c r="AB169" s="2" t="s">
        <v>211</v>
      </c>
      <c r="AC169" s="2" t="s">
        <v>304</v>
      </c>
      <c r="AD169" s="2" t="s">
        <v>9</v>
      </c>
      <c r="AE169" s="2" t="s">
        <v>42</v>
      </c>
      <c r="AF169" s="2" t="s">
        <v>56</v>
      </c>
      <c r="AG169" s="2" t="s">
        <v>56</v>
      </c>
      <c r="AH169" s="2" t="s">
        <v>8</v>
      </c>
    </row>
    <row r="170" spans="1:34" ht="20.100000000000001" customHeight="1">
      <c r="A170" s="1">
        <v>169</v>
      </c>
      <c r="B170" s="2" t="s">
        <v>78</v>
      </c>
      <c r="D170" s="2" t="s">
        <v>212</v>
      </c>
      <c r="E170" s="2" t="s">
        <v>12</v>
      </c>
      <c r="F170" s="2" t="s">
        <v>17</v>
      </c>
      <c r="G170" s="31" t="s">
        <v>4449</v>
      </c>
      <c r="H170" s="34" t="s">
        <v>213</v>
      </c>
      <c r="I170" s="2" t="s">
        <v>4384</v>
      </c>
      <c r="K170" s="4"/>
      <c r="Q170" s="2" t="s">
        <v>1304</v>
      </c>
      <c r="X170" s="2" t="str">
        <f t="shared" si="18"/>
        <v>CI_ Trade_ Currency Exchange. Target Currency. Code</v>
      </c>
      <c r="Y170" s="2" t="str">
        <f t="shared" si="19"/>
        <v>ram:TargetCurrencyCode</v>
      </c>
      <c r="Z170" s="2" t="str">
        <f t="shared" ref="Z170:Z172" si="27">Z$167&amp;"/"&amp;Y170</f>
        <v>rsm:CIIHSupplyChainTradeTransaction/ram:ApplicableCIIHSupplyChainTradeSettlement/ram:InvoiceApplicableCITradeCurrencyExchange/ram:TargetCurrencyCode</v>
      </c>
      <c r="AA170" s="2" t="s">
        <v>4632</v>
      </c>
      <c r="AB170" s="2" t="s">
        <v>211</v>
      </c>
      <c r="AC170" s="2" t="s">
        <v>304</v>
      </c>
      <c r="AD170" s="2" t="s">
        <v>9</v>
      </c>
      <c r="AE170" s="2" t="s">
        <v>42</v>
      </c>
      <c r="AF170" s="2" t="s">
        <v>56</v>
      </c>
      <c r="AG170" s="2" t="s">
        <v>56</v>
      </c>
      <c r="AH170" s="2" t="s">
        <v>8</v>
      </c>
    </row>
    <row r="171" spans="1:34" ht="20.100000000000001" customHeight="1">
      <c r="A171" s="1">
        <v>170</v>
      </c>
      <c r="B171" s="2" t="s">
        <v>78</v>
      </c>
      <c r="D171" s="2" t="s">
        <v>214</v>
      </c>
      <c r="E171" s="2" t="s">
        <v>12</v>
      </c>
      <c r="F171" s="2" t="s">
        <v>17</v>
      </c>
      <c r="G171" s="31" t="s">
        <v>4449</v>
      </c>
      <c r="H171" s="34" t="s">
        <v>216</v>
      </c>
      <c r="I171" s="2" t="s">
        <v>1306</v>
      </c>
      <c r="K171" s="4"/>
      <c r="Q171" s="2" t="s">
        <v>215</v>
      </c>
      <c r="X171" s="2" t="str">
        <f t="shared" si="18"/>
        <v>CI_ Trade_ Currency Exchange. Conversion. Rate</v>
      </c>
      <c r="Y171" s="2" t="str">
        <f t="shared" si="19"/>
        <v>ram:ConversionRate</v>
      </c>
      <c r="Z171" s="2" t="str">
        <f t="shared" si="27"/>
        <v>rsm:CIIHSupplyChainTradeTransaction/ram:ApplicableCIIHSupplyChainTradeSettlement/ram:InvoiceApplicableCITradeCurrencyExchange/ram:ConversionRate</v>
      </c>
      <c r="AA171" s="2" t="s">
        <v>4633</v>
      </c>
      <c r="AB171" s="2" t="s">
        <v>211</v>
      </c>
      <c r="AC171" s="2" t="s">
        <v>27</v>
      </c>
      <c r="AD171" s="2" t="s">
        <v>9</v>
      </c>
      <c r="AE171" s="2" t="s">
        <v>217</v>
      </c>
      <c r="AF171" s="2" t="s">
        <v>56</v>
      </c>
      <c r="AG171" s="2" t="s">
        <v>56</v>
      </c>
      <c r="AH171" s="2" t="s">
        <v>8</v>
      </c>
    </row>
    <row r="172" spans="1:34" ht="20.100000000000001" customHeight="1">
      <c r="A172" s="1">
        <v>171</v>
      </c>
      <c r="B172" s="2" t="s">
        <v>78</v>
      </c>
      <c r="D172" s="2" t="s">
        <v>1307</v>
      </c>
      <c r="E172" s="2" t="s">
        <v>12</v>
      </c>
      <c r="F172" s="2" t="s">
        <v>17</v>
      </c>
      <c r="G172" s="31" t="s">
        <v>4449</v>
      </c>
      <c r="H172" s="34" t="s">
        <v>219</v>
      </c>
      <c r="I172" s="2" t="s">
        <v>1308</v>
      </c>
      <c r="K172" s="4"/>
      <c r="Q172" s="2" t="s">
        <v>218</v>
      </c>
      <c r="X172" s="2" t="str">
        <f t="shared" si="18"/>
        <v>CI_ Trade_ Currency Exchange. Conversion Rate. Date Time</v>
      </c>
      <c r="Y172" s="2" t="str">
        <f t="shared" si="19"/>
        <v>ram:ConversionRateDateTime</v>
      </c>
      <c r="Z172" s="2" t="str">
        <f t="shared" si="27"/>
        <v>rsm:CIIHSupplyChainTradeTransaction/ram:ApplicableCIIHSupplyChainTradeSettlement/ram:InvoiceApplicableCITradeCurrencyExchange/ram:ConversionRateDateTime</v>
      </c>
      <c r="AA172" s="2" t="s">
        <v>4634</v>
      </c>
      <c r="AB172" s="2" t="s">
        <v>7</v>
      </c>
      <c r="AC172" s="2" t="s">
        <v>84</v>
      </c>
      <c r="AD172" s="2" t="s">
        <v>9</v>
      </c>
      <c r="AE172" s="2" t="s">
        <v>217</v>
      </c>
      <c r="AF172" s="2" t="s">
        <v>56</v>
      </c>
      <c r="AG172" s="2" t="s">
        <v>56</v>
      </c>
      <c r="AH172" s="2" t="s">
        <v>8</v>
      </c>
    </row>
    <row r="173" spans="1:34" ht="20.100000000000001" customHeight="1">
      <c r="A173" s="1">
        <v>172</v>
      </c>
      <c r="B173" s="2" t="s">
        <v>78</v>
      </c>
      <c r="D173" s="2" t="s">
        <v>743</v>
      </c>
      <c r="E173" s="2" t="s">
        <v>20</v>
      </c>
      <c r="F173" s="2" t="s">
        <v>71</v>
      </c>
      <c r="G173" s="31" t="s">
        <v>4447</v>
      </c>
      <c r="H173" s="33" t="s">
        <v>744</v>
      </c>
      <c r="I173" s="2" t="s">
        <v>222</v>
      </c>
      <c r="K173" s="4"/>
      <c r="O173" s="2" t="s">
        <v>1313</v>
      </c>
      <c r="X173" s="2" t="str">
        <f t="shared" si="18"/>
        <v>CIIH_ Supply Chain_ Trade Settlement. Specified. CI_ Trade Settlement_ Payment Means</v>
      </c>
      <c r="Y173" s="2" t="str">
        <f t="shared" si="19"/>
        <v>ram:SpecifiedCITradeSettlementPaymentMeans</v>
      </c>
      <c r="Z173" s="2" t="str">
        <f>Z$130&amp;"/"&amp;Y173</f>
        <v>rsm:CIIHSupplyChainTradeTransaction/ram:ApplicableCIIHSupplyChainTradeSettlement/ram:SpecifiedCITradeSettlementPaymentMeans</v>
      </c>
      <c r="AA173" s="2" t="s">
        <v>4512</v>
      </c>
      <c r="AB173" s="2" t="s">
        <v>4</v>
      </c>
      <c r="AC173" s="2" t="s">
        <v>27</v>
      </c>
      <c r="AD173" s="2" t="s">
        <v>9</v>
      </c>
      <c r="AE173" s="2" t="s">
        <v>217</v>
      </c>
      <c r="AF173" s="2" t="s">
        <v>10</v>
      </c>
      <c r="AG173" s="2" t="s">
        <v>8</v>
      </c>
      <c r="AH173" s="2" t="s">
        <v>542</v>
      </c>
    </row>
    <row r="174" spans="1:34" ht="20.100000000000001" customHeight="1">
      <c r="A174" s="1">
        <v>173</v>
      </c>
      <c r="B174" s="2" t="s">
        <v>78</v>
      </c>
      <c r="D174" s="2" t="s">
        <v>745</v>
      </c>
      <c r="E174" s="2" t="s">
        <v>23</v>
      </c>
      <c r="F174" s="2" t="s">
        <v>3</v>
      </c>
      <c r="G174" s="31" t="s">
        <v>4448</v>
      </c>
      <c r="H174" s="34" t="s">
        <v>746</v>
      </c>
      <c r="I174" s="2" t="s">
        <v>747</v>
      </c>
      <c r="K174" s="4"/>
      <c r="P174" s="2" t="s">
        <v>223</v>
      </c>
      <c r="X174" s="2" t="str">
        <f t="shared" si="18"/>
        <v>CI_ Trade Settlement_ Payment Means. Details</v>
      </c>
      <c r="Y174" s="2" t="str">
        <f t="shared" si="19"/>
        <v>ram:CITradeSettlementPaymentMeansType</v>
      </c>
      <c r="Z174" s="2" t="str">
        <f t="shared" si="20"/>
        <v>ram:CITradeSettlementPaymentMeansType</v>
      </c>
      <c r="AA174" s="2" t="s">
        <v>4635</v>
      </c>
      <c r="AB174" s="2" t="s">
        <v>4</v>
      </c>
      <c r="AC174" s="2" t="s">
        <v>27</v>
      </c>
      <c r="AD174" s="2" t="s">
        <v>9</v>
      </c>
      <c r="AE174" s="2" t="s">
        <v>217</v>
      </c>
      <c r="AF174" s="2" t="s">
        <v>10</v>
      </c>
      <c r="AG174" s="2" t="s">
        <v>8</v>
      </c>
      <c r="AH174" s="2" t="s">
        <v>27</v>
      </c>
    </row>
    <row r="175" spans="1:34" ht="20.100000000000001" customHeight="1">
      <c r="A175" s="1">
        <v>174</v>
      </c>
      <c r="B175" s="2" t="s">
        <v>78</v>
      </c>
      <c r="D175" s="2" t="s">
        <v>748</v>
      </c>
      <c r="E175" s="2" t="s">
        <v>12</v>
      </c>
      <c r="F175" s="2" t="s">
        <v>17</v>
      </c>
      <c r="G175" s="31" t="s">
        <v>4449</v>
      </c>
      <c r="H175" s="34" t="s">
        <v>749</v>
      </c>
      <c r="I175" s="2" t="s">
        <v>750</v>
      </c>
      <c r="K175" s="4"/>
      <c r="Q175" s="2" t="s">
        <v>224</v>
      </c>
      <c r="X175" s="2" t="str">
        <f t="shared" si="18"/>
        <v>CI_ Trade Settlement_ Payment Means. Type. Code</v>
      </c>
      <c r="Y175" s="2" t="str">
        <f t="shared" si="19"/>
        <v>ram:TypeCode</v>
      </c>
      <c r="Z175" s="2" t="str">
        <f>Z$173&amp;"/"&amp;Y175</f>
        <v>rsm:CIIHSupplyChainTradeTransaction/ram:ApplicableCIIHSupplyChainTradeSettlement/ram:SpecifiedCITradeSettlementPaymentMeans/ram:TypeCode</v>
      </c>
      <c r="AA175" s="2" t="s">
        <v>4511</v>
      </c>
      <c r="AB175" s="2" t="s">
        <v>4</v>
      </c>
      <c r="AC175" s="2" t="s">
        <v>751</v>
      </c>
      <c r="AD175" s="2" t="s">
        <v>9</v>
      </c>
      <c r="AE175" s="2" t="s">
        <v>59</v>
      </c>
      <c r="AF175" s="2" t="s">
        <v>56</v>
      </c>
      <c r="AG175" s="2" t="s">
        <v>8</v>
      </c>
      <c r="AH175" s="2" t="s">
        <v>542</v>
      </c>
    </row>
    <row r="176" spans="1:34" ht="20.100000000000001" customHeight="1">
      <c r="A176" s="1">
        <v>175</v>
      </c>
      <c r="B176" s="2" t="s">
        <v>78</v>
      </c>
      <c r="D176" s="2" t="s">
        <v>225</v>
      </c>
      <c r="E176" s="2" t="s">
        <v>12</v>
      </c>
      <c r="F176" s="2" t="s">
        <v>17</v>
      </c>
      <c r="G176" s="31" t="s">
        <v>4449</v>
      </c>
      <c r="H176" s="34" t="s">
        <v>752</v>
      </c>
      <c r="I176" s="2" t="s">
        <v>753</v>
      </c>
      <c r="K176" s="4"/>
      <c r="Q176" s="2" t="s">
        <v>226</v>
      </c>
      <c r="X176" s="2" t="str">
        <f t="shared" si="18"/>
        <v>CI_ Trade Settlement_ Payment Means. Information. Text</v>
      </c>
      <c r="Y176" s="2" t="str">
        <f t="shared" si="19"/>
        <v>ram:Information</v>
      </c>
      <c r="Z176" s="2" t="str">
        <f t="shared" ref="Z176:Z177" si="28">Z$173&amp;"/"&amp;Y176</f>
        <v>rsm:CIIHSupplyChainTradeTransaction/ram:ApplicableCIIHSupplyChainTradeSettlement/ram:SpecifiedCITradeSettlementPaymentMeans/ram:Information</v>
      </c>
      <c r="AA176" s="2" t="s">
        <v>4510</v>
      </c>
      <c r="AB176" s="2" t="s">
        <v>4</v>
      </c>
      <c r="AC176" s="2" t="s">
        <v>41</v>
      </c>
      <c r="AD176" s="2" t="s">
        <v>9</v>
      </c>
      <c r="AE176" s="2" t="s">
        <v>42</v>
      </c>
      <c r="AF176" s="2" t="s">
        <v>56</v>
      </c>
      <c r="AG176" s="2" t="s">
        <v>8</v>
      </c>
      <c r="AH176" s="2" t="s">
        <v>542</v>
      </c>
    </row>
    <row r="177" spans="1:34" ht="20.100000000000001" customHeight="1">
      <c r="A177" s="1">
        <v>176</v>
      </c>
      <c r="B177" s="2" t="s">
        <v>78</v>
      </c>
      <c r="D177" s="2" t="s">
        <v>227</v>
      </c>
      <c r="E177" s="2" t="s">
        <v>12</v>
      </c>
      <c r="F177" s="2" t="s">
        <v>17</v>
      </c>
      <c r="G177" s="31" t="s">
        <v>4449</v>
      </c>
      <c r="H177" s="34" t="s">
        <v>754</v>
      </c>
      <c r="I177" s="2" t="s">
        <v>755</v>
      </c>
      <c r="K177" s="4"/>
      <c r="Q177" s="2" t="s">
        <v>1314</v>
      </c>
      <c r="X177" s="2" t="str">
        <f t="shared" si="18"/>
        <v>CI_ Trade Settlement_ Payment Means.Paid. Amount</v>
      </c>
      <c r="Y177" s="2" t="str">
        <f t="shared" si="19"/>
        <v>ram:aidAmount</v>
      </c>
      <c r="Z177" s="2" t="str">
        <f t="shared" si="28"/>
        <v>rsm:CIIHSupplyChainTradeTransaction/ram:ApplicableCIIHSupplyChainTradeSettlement/ram:SpecifiedCITradeSettlementPaymentMeans/ram:aidAmount</v>
      </c>
      <c r="AA177" s="2" t="s">
        <v>4636</v>
      </c>
      <c r="AB177" s="2" t="s">
        <v>4</v>
      </c>
      <c r="AC177" s="2" t="s">
        <v>304</v>
      </c>
      <c r="AD177" s="2" t="s">
        <v>9</v>
      </c>
      <c r="AE177" s="2" t="s">
        <v>42</v>
      </c>
      <c r="AF177" s="2" t="s">
        <v>56</v>
      </c>
      <c r="AG177" s="2" t="s">
        <v>8</v>
      </c>
      <c r="AH177" s="2" t="s">
        <v>27</v>
      </c>
    </row>
    <row r="178" spans="1:34" ht="20.100000000000001" customHeight="1">
      <c r="A178" s="1">
        <v>177</v>
      </c>
      <c r="B178" s="2" t="s">
        <v>78</v>
      </c>
      <c r="D178" s="2" t="s">
        <v>228</v>
      </c>
      <c r="E178" s="2" t="s">
        <v>20</v>
      </c>
      <c r="F178" s="2" t="s">
        <v>17</v>
      </c>
      <c r="G178" s="31" t="s">
        <v>4449</v>
      </c>
      <c r="H178" s="34" t="s">
        <v>756</v>
      </c>
      <c r="I178" s="2" t="s">
        <v>229</v>
      </c>
      <c r="K178" s="4"/>
      <c r="Q178" s="2" t="s">
        <v>1315</v>
      </c>
      <c r="X178" s="2" t="str">
        <f t="shared" si="18"/>
        <v>CI_ Trade Settlement_ Payment Means. Payee_ Party. CI_ Creditor_ Financial Account</v>
      </c>
      <c r="Y178" s="2" t="str">
        <f t="shared" si="19"/>
        <v>ram:PayeePartyCICreditorFinancialAccount</v>
      </c>
      <c r="Z178" s="2" t="str">
        <f>Z$94&amp;"/"&amp;Y178</f>
        <v>rsm:CIIHSupplyChainTradeTransaction/ram:ApplicableCIIHSupplyChainTradeAgreement/ram:BuyerCITradeParty/ram:PayeePartyCICreditorFinancialAccount</v>
      </c>
      <c r="AA178" s="2" t="s">
        <v>4637</v>
      </c>
      <c r="AB178" s="2" t="s">
        <v>4</v>
      </c>
      <c r="AC178" s="2" t="s">
        <v>27</v>
      </c>
      <c r="AD178" s="2" t="s">
        <v>9</v>
      </c>
      <c r="AE178" s="2" t="s">
        <v>217</v>
      </c>
      <c r="AF178" s="2" t="s">
        <v>230</v>
      </c>
      <c r="AG178" s="2" t="s">
        <v>8</v>
      </c>
      <c r="AH178" s="2" t="s">
        <v>542</v>
      </c>
    </row>
    <row r="179" spans="1:34" ht="20.100000000000001" customHeight="1">
      <c r="A179" s="1">
        <v>178</v>
      </c>
      <c r="B179" s="2" t="s">
        <v>78</v>
      </c>
      <c r="D179" s="2" t="s">
        <v>757</v>
      </c>
      <c r="E179" s="2" t="s">
        <v>23</v>
      </c>
      <c r="F179" s="2" t="s">
        <v>3</v>
      </c>
      <c r="G179" s="31" t="s">
        <v>4452</v>
      </c>
      <c r="H179" s="35" t="s">
        <v>758</v>
      </c>
      <c r="I179" s="2" t="s">
        <v>759</v>
      </c>
      <c r="K179" s="4"/>
      <c r="R179" s="2" t="s">
        <v>1316</v>
      </c>
      <c r="X179" s="2" t="str">
        <f t="shared" si="18"/>
        <v>CI_ Creditor_ Financial Account. Details</v>
      </c>
      <c r="Y179" s="2" t="str">
        <f t="shared" si="19"/>
        <v>ram:CICreditorFinancialAccountType</v>
      </c>
      <c r="Z179" s="2" t="str">
        <f t="shared" si="20"/>
        <v>ram:CICreditorFinancialAccountType</v>
      </c>
      <c r="AA179" s="2" t="s">
        <v>4638</v>
      </c>
      <c r="AB179" s="2" t="s">
        <v>4</v>
      </c>
      <c r="AC179" s="2" t="s">
        <v>27</v>
      </c>
      <c r="AD179" s="2" t="s">
        <v>9</v>
      </c>
      <c r="AE179" s="2" t="s">
        <v>217</v>
      </c>
      <c r="AF179" s="2" t="s">
        <v>230</v>
      </c>
      <c r="AG179" s="2" t="s">
        <v>230</v>
      </c>
      <c r="AH179" s="2" t="s">
        <v>27</v>
      </c>
    </row>
    <row r="180" spans="1:34" ht="20.100000000000001" customHeight="1">
      <c r="A180" s="1">
        <v>179</v>
      </c>
      <c r="B180" s="2" t="s">
        <v>78</v>
      </c>
      <c r="D180" s="2" t="s">
        <v>231</v>
      </c>
      <c r="E180" s="2" t="s">
        <v>12</v>
      </c>
      <c r="F180" s="2" t="s">
        <v>17</v>
      </c>
      <c r="G180" s="31" t="s">
        <v>4450</v>
      </c>
      <c r="H180" s="35" t="s">
        <v>760</v>
      </c>
      <c r="I180" s="2" t="s">
        <v>761</v>
      </c>
      <c r="K180" s="4"/>
      <c r="S180" s="2" t="s">
        <v>1317</v>
      </c>
      <c r="X180" s="2" t="str">
        <f t="shared" si="18"/>
        <v>CI_ Creditor_ Financial Account. Account Name. Text</v>
      </c>
      <c r="Y180" s="2" t="str">
        <f t="shared" si="19"/>
        <v>ram:AccountName</v>
      </c>
      <c r="Z180" s="2" t="str">
        <f>Z$178&amp;"/"&amp;Y180</f>
        <v>rsm:CIIHSupplyChainTradeTransaction/ram:ApplicableCIIHSupplyChainTradeAgreement/ram:BuyerCITradeParty/ram:PayeePartyCICreditorFinancialAccount/ram:AccountName</v>
      </c>
      <c r="AA180" s="2" t="s">
        <v>4639</v>
      </c>
      <c r="AB180" s="2" t="s">
        <v>4</v>
      </c>
      <c r="AC180" s="2" t="s">
        <v>41</v>
      </c>
      <c r="AD180" s="2" t="s">
        <v>9</v>
      </c>
      <c r="AE180" s="2" t="s">
        <v>42</v>
      </c>
      <c r="AF180" s="2" t="s">
        <v>56</v>
      </c>
      <c r="AG180" s="2" t="s">
        <v>56</v>
      </c>
      <c r="AH180" s="2" t="s">
        <v>542</v>
      </c>
    </row>
    <row r="181" spans="1:34" ht="20.100000000000001" customHeight="1">
      <c r="A181" s="1">
        <v>180</v>
      </c>
      <c r="B181" s="2" t="s">
        <v>78</v>
      </c>
      <c r="D181" s="2" t="s">
        <v>232</v>
      </c>
      <c r="E181" s="2" t="s">
        <v>12</v>
      </c>
      <c r="F181" s="2" t="s">
        <v>17</v>
      </c>
      <c r="G181" s="31" t="s">
        <v>4450</v>
      </c>
      <c r="H181" s="35" t="s">
        <v>762</v>
      </c>
      <c r="I181" s="2" t="s">
        <v>234</v>
      </c>
      <c r="K181" s="4"/>
      <c r="S181" s="2" t="s">
        <v>233</v>
      </c>
      <c r="X181" s="2" t="str">
        <f t="shared" si="18"/>
        <v>CI_ Creditor_ Financial Account. Proprietary_ Identification. Identifier</v>
      </c>
      <c r="Y181" s="2" t="str">
        <f t="shared" si="19"/>
        <v>ram:ProprietaryID</v>
      </c>
      <c r="Z181" s="2" t="str">
        <f t="shared" ref="Z181:Z182" si="29">Z$178&amp;"/"&amp;Y181</f>
        <v>rsm:CIIHSupplyChainTradeTransaction/ram:ApplicableCIIHSupplyChainTradeAgreement/ram:BuyerCITradeParty/ram:PayeePartyCICreditorFinancialAccount/ram:ProprietaryID</v>
      </c>
      <c r="AA181" s="2" t="s">
        <v>4640</v>
      </c>
      <c r="AB181" s="2" t="s">
        <v>4</v>
      </c>
      <c r="AC181" s="2" t="s">
        <v>27</v>
      </c>
      <c r="AD181" s="2" t="s">
        <v>9</v>
      </c>
      <c r="AE181" s="2" t="s">
        <v>217</v>
      </c>
      <c r="AF181" s="2" t="s">
        <v>56</v>
      </c>
      <c r="AG181" s="2" t="s">
        <v>56</v>
      </c>
      <c r="AH181" s="2" t="s">
        <v>236</v>
      </c>
    </row>
    <row r="182" spans="1:34" ht="20.100000000000001" customHeight="1">
      <c r="A182" s="1">
        <v>181</v>
      </c>
      <c r="B182" s="2" t="s">
        <v>78</v>
      </c>
      <c r="D182" s="2" t="s">
        <v>235</v>
      </c>
      <c r="E182" s="2" t="s">
        <v>12</v>
      </c>
      <c r="F182" s="2" t="s">
        <v>17</v>
      </c>
      <c r="G182" s="31" t="s">
        <v>4450</v>
      </c>
      <c r="H182" s="35" t="s">
        <v>763</v>
      </c>
      <c r="I182" s="2" t="s">
        <v>764</v>
      </c>
      <c r="K182" s="4"/>
      <c r="S182" s="2" t="s">
        <v>1318</v>
      </c>
      <c r="X182" s="2" t="str">
        <f t="shared" si="18"/>
        <v>CI_ Creditor_ Financial Account. Type. Code</v>
      </c>
      <c r="Y182" s="2" t="str">
        <f t="shared" si="19"/>
        <v>ram:TypeCode</v>
      </c>
      <c r="Z182" s="2" t="str">
        <f t="shared" si="29"/>
        <v>rsm:CIIHSupplyChainTradeTransaction/ram:ApplicableCIIHSupplyChainTradeAgreement/ram:BuyerCITradeParty/ram:PayeePartyCICreditorFinancialAccount/ram:TypeCode</v>
      </c>
      <c r="AA182" s="2" t="s">
        <v>4641</v>
      </c>
      <c r="AB182" s="2" t="s">
        <v>4</v>
      </c>
      <c r="AC182" s="2" t="s">
        <v>0</v>
      </c>
      <c r="AD182" s="2" t="s">
        <v>9</v>
      </c>
      <c r="AE182" s="2" t="s">
        <v>128</v>
      </c>
      <c r="AF182" s="2" t="s">
        <v>56</v>
      </c>
      <c r="AG182" s="2" t="s">
        <v>56</v>
      </c>
      <c r="AH182" s="2" t="s">
        <v>236</v>
      </c>
    </row>
    <row r="183" spans="1:34" ht="20.100000000000001" customHeight="1">
      <c r="A183" s="1">
        <v>182</v>
      </c>
      <c r="B183" s="2" t="s">
        <v>78</v>
      </c>
      <c r="D183" s="2" t="s">
        <v>237</v>
      </c>
      <c r="E183" s="2" t="s">
        <v>20</v>
      </c>
      <c r="F183" s="2" t="s">
        <v>17</v>
      </c>
      <c r="G183" s="31" t="s">
        <v>4449</v>
      </c>
      <c r="H183" s="34" t="s">
        <v>765</v>
      </c>
      <c r="I183" s="2" t="s">
        <v>238</v>
      </c>
      <c r="K183" s="4"/>
      <c r="Q183" s="2" t="s">
        <v>1319</v>
      </c>
      <c r="X183" s="2" t="str">
        <f t="shared" si="18"/>
        <v>CI_ Trade Settlement_ Payment Means. Payee_ Specified. CI_ Creditor_ Financial Institution</v>
      </c>
      <c r="Y183" s="2" t="str">
        <f t="shared" si="19"/>
        <v>ram:PayeeSpecifiedCICreditorFinancialInstitution</v>
      </c>
      <c r="Z183" s="2" t="str">
        <f>Z$94&amp;"/"&amp;Y183</f>
        <v>rsm:CIIHSupplyChainTradeTransaction/ram:ApplicableCIIHSupplyChainTradeAgreement/ram:BuyerCITradeParty/ram:PayeeSpecifiedCICreditorFinancialInstitution</v>
      </c>
      <c r="AA183" s="2" t="s">
        <v>4642</v>
      </c>
      <c r="AB183" s="2" t="s">
        <v>4</v>
      </c>
      <c r="AC183" s="2" t="s">
        <v>27</v>
      </c>
      <c r="AD183" s="2" t="s">
        <v>9</v>
      </c>
      <c r="AE183" s="2" t="s">
        <v>217</v>
      </c>
      <c r="AF183" s="2" t="s">
        <v>8</v>
      </c>
      <c r="AG183" s="2" t="s">
        <v>27</v>
      </c>
      <c r="AH183" s="2" t="s">
        <v>27</v>
      </c>
    </row>
    <row r="184" spans="1:34" ht="20.100000000000001" customHeight="1">
      <c r="A184" s="1">
        <v>183</v>
      </c>
      <c r="B184" s="2" t="s">
        <v>78</v>
      </c>
      <c r="D184" s="2" t="s">
        <v>239</v>
      </c>
      <c r="E184" s="2" t="s">
        <v>23</v>
      </c>
      <c r="F184" s="2" t="s">
        <v>3</v>
      </c>
      <c r="G184" s="31" t="s">
        <v>4452</v>
      </c>
      <c r="H184" s="35" t="s">
        <v>766</v>
      </c>
      <c r="I184" s="2" t="s">
        <v>767</v>
      </c>
      <c r="K184" s="4"/>
      <c r="R184" s="2" t="s">
        <v>1320</v>
      </c>
      <c r="X184" s="2" t="str">
        <f t="shared" si="18"/>
        <v>CI_ Creditor_ Financial Institution. Details</v>
      </c>
      <c r="Y184" s="2" t="str">
        <f t="shared" si="19"/>
        <v>ram:CICreditorFinancialInstitutionType</v>
      </c>
      <c r="Z184" s="2" t="str">
        <f t="shared" si="20"/>
        <v>ram:CICreditorFinancialInstitutionType</v>
      </c>
      <c r="AA184" s="2" t="s">
        <v>4643</v>
      </c>
      <c r="AB184" s="2" t="s">
        <v>4</v>
      </c>
      <c r="AC184" s="2" t="s">
        <v>27</v>
      </c>
      <c r="AD184" s="2" t="s">
        <v>9</v>
      </c>
      <c r="AE184" s="2" t="s">
        <v>217</v>
      </c>
      <c r="AF184" s="2" t="s">
        <v>8</v>
      </c>
      <c r="AG184" s="2" t="s">
        <v>27</v>
      </c>
      <c r="AH184" s="2" t="s">
        <v>8</v>
      </c>
    </row>
    <row r="185" spans="1:34" ht="20.100000000000001" customHeight="1">
      <c r="A185" s="1">
        <v>184</v>
      </c>
      <c r="B185" s="2" t="s">
        <v>78</v>
      </c>
      <c r="D185" s="2" t="s">
        <v>240</v>
      </c>
      <c r="E185" s="2" t="s">
        <v>12</v>
      </c>
      <c r="F185" s="2" t="s">
        <v>17</v>
      </c>
      <c r="G185" s="31" t="s">
        <v>4450</v>
      </c>
      <c r="H185" s="35" t="s">
        <v>768</v>
      </c>
      <c r="I185" s="2" t="s">
        <v>242</v>
      </c>
      <c r="K185" s="4"/>
      <c r="S185" s="2" t="s">
        <v>241</v>
      </c>
      <c r="X185" s="2" t="str">
        <f t="shared" si="18"/>
        <v>CI_ Creditor_ Financial Institution. Name. Text</v>
      </c>
      <c r="Y185" s="2" t="str">
        <f t="shared" si="19"/>
        <v>ram:Name</v>
      </c>
      <c r="Z185" s="2" t="str">
        <f>Z$183&amp;"/"&amp;Y185</f>
        <v>rsm:CIIHSupplyChainTradeTransaction/ram:ApplicableCIIHSupplyChainTradeAgreement/ram:BuyerCITradeParty/ram:PayeeSpecifiedCICreditorFinancialInstitution/ram:Name</v>
      </c>
      <c r="AA185" s="2" t="s">
        <v>4644</v>
      </c>
      <c r="AB185" s="2" t="s">
        <v>4</v>
      </c>
      <c r="AC185" s="2" t="s">
        <v>41</v>
      </c>
      <c r="AD185" s="2" t="s">
        <v>9</v>
      </c>
      <c r="AE185" s="2" t="s">
        <v>42</v>
      </c>
      <c r="AF185" s="2" t="s">
        <v>56</v>
      </c>
      <c r="AG185" s="2" t="s">
        <v>56</v>
      </c>
      <c r="AH185" s="2" t="s">
        <v>27</v>
      </c>
    </row>
    <row r="186" spans="1:34" ht="20.100000000000001" customHeight="1">
      <c r="A186" s="1">
        <v>185</v>
      </c>
      <c r="B186" s="2" t="s">
        <v>78</v>
      </c>
      <c r="D186" s="2" t="s">
        <v>769</v>
      </c>
      <c r="E186" s="2" t="s">
        <v>12</v>
      </c>
      <c r="F186" s="2" t="s">
        <v>17</v>
      </c>
      <c r="G186" s="31" t="s">
        <v>4450</v>
      </c>
      <c r="H186" s="35" t="s">
        <v>770</v>
      </c>
      <c r="I186" s="2" t="s">
        <v>771</v>
      </c>
      <c r="K186" s="4"/>
      <c r="S186" s="2" t="s">
        <v>1321</v>
      </c>
      <c r="X186" s="2" t="str">
        <f t="shared" si="18"/>
        <v>CI_ Creditor_ Financial Institution. Japan Financial Institution Common_ Identification. Identifier</v>
      </c>
      <c r="Y186" s="2" t="str">
        <f t="shared" si="19"/>
        <v>ram:JapanFinancialInstitutionCommonID</v>
      </c>
      <c r="Z186" s="2" t="str">
        <f t="shared" ref="Z186:Z187" si="30">Z$183&amp;"/"&amp;Y186</f>
        <v>rsm:CIIHSupplyChainTradeTransaction/ram:ApplicableCIIHSupplyChainTradeAgreement/ram:BuyerCITradeParty/ram:PayeeSpecifiedCICreditorFinancialInstitution/ram:JapanFinancialInstitutionCommonID</v>
      </c>
      <c r="AA186" s="2" t="s">
        <v>4645</v>
      </c>
      <c r="AB186" s="2" t="s">
        <v>4</v>
      </c>
      <c r="AC186" s="2" t="s">
        <v>27</v>
      </c>
      <c r="AD186" s="2" t="s">
        <v>9</v>
      </c>
      <c r="AE186" s="2" t="s">
        <v>217</v>
      </c>
      <c r="AF186" s="2" t="s">
        <v>56</v>
      </c>
      <c r="AG186" s="2" t="s">
        <v>56</v>
      </c>
      <c r="AH186" s="2" t="s">
        <v>236</v>
      </c>
    </row>
    <row r="187" spans="1:34" ht="20.100000000000001" customHeight="1">
      <c r="A187" s="1">
        <v>186</v>
      </c>
      <c r="B187" s="2" t="s">
        <v>78</v>
      </c>
      <c r="D187" s="2" t="s">
        <v>772</v>
      </c>
      <c r="E187" s="2" t="s">
        <v>20</v>
      </c>
      <c r="F187" s="2" t="s">
        <v>17</v>
      </c>
      <c r="G187" s="31" t="s">
        <v>4450</v>
      </c>
      <c r="H187" s="35" t="s">
        <v>773</v>
      </c>
      <c r="I187" s="2" t="s">
        <v>243</v>
      </c>
      <c r="K187" s="4"/>
      <c r="S187" s="2" t="s">
        <v>1322</v>
      </c>
      <c r="X187" s="2" t="str">
        <f t="shared" si="18"/>
        <v>CI_ Creditor_ Financial Institution. Sub-Division. Branch_ Financial Institution</v>
      </c>
      <c r="Y187" s="2" t="str">
        <f t="shared" si="19"/>
        <v>ram:Sub-DivisionBranchFinancialInstitution</v>
      </c>
      <c r="Z187" s="2" t="str">
        <f t="shared" si="30"/>
        <v>rsm:CIIHSupplyChainTradeTransaction/ram:ApplicableCIIHSupplyChainTradeAgreement/ram:BuyerCITradeParty/ram:PayeeSpecifiedCICreditorFinancialInstitution/ram:Sub-DivisionBranchFinancialInstitution</v>
      </c>
      <c r="AA187" s="2" t="s">
        <v>4646</v>
      </c>
      <c r="AB187" s="2" t="s">
        <v>4</v>
      </c>
      <c r="AC187" s="2" t="s">
        <v>27</v>
      </c>
      <c r="AD187" s="2" t="s">
        <v>9</v>
      </c>
      <c r="AE187" s="2" t="s">
        <v>217</v>
      </c>
      <c r="AF187" s="2" t="s">
        <v>230</v>
      </c>
      <c r="AG187" s="2" t="s">
        <v>230</v>
      </c>
      <c r="AH187" s="2" t="s">
        <v>27</v>
      </c>
    </row>
    <row r="188" spans="1:34" ht="20.100000000000001" customHeight="1">
      <c r="A188" s="1">
        <v>187</v>
      </c>
      <c r="B188" s="2" t="s">
        <v>78</v>
      </c>
      <c r="D188" s="2" t="s">
        <v>244</v>
      </c>
      <c r="E188" s="2" t="s">
        <v>23</v>
      </c>
      <c r="F188" s="2" t="s">
        <v>3</v>
      </c>
      <c r="G188" s="31" t="s">
        <v>4451</v>
      </c>
      <c r="H188" s="36" t="s">
        <v>774</v>
      </c>
      <c r="I188" s="2" t="s">
        <v>775</v>
      </c>
      <c r="K188" s="4"/>
      <c r="T188" s="2" t="s">
        <v>1323</v>
      </c>
      <c r="X188" s="2" t="str">
        <f t="shared" si="18"/>
        <v>Branch_ Financial Institution. Details</v>
      </c>
      <c r="Y188" s="2" t="str">
        <f t="shared" si="19"/>
        <v>ram:BranchFinancialInstitutionType</v>
      </c>
      <c r="Z188" s="2" t="str">
        <f t="shared" si="20"/>
        <v>ram:BranchFinancialInstitutionType</v>
      </c>
      <c r="AA188" s="2" t="s">
        <v>4647</v>
      </c>
      <c r="AB188" s="2" t="s">
        <v>4</v>
      </c>
      <c r="AC188" s="2" t="s">
        <v>27</v>
      </c>
      <c r="AD188" s="2" t="s">
        <v>9</v>
      </c>
      <c r="AE188" s="2" t="s">
        <v>217</v>
      </c>
      <c r="AF188" s="2" t="s">
        <v>8</v>
      </c>
      <c r="AG188" s="2" t="s">
        <v>8</v>
      </c>
      <c r="AH188" s="2" t="s">
        <v>8</v>
      </c>
    </row>
    <row r="189" spans="1:34" ht="20.100000000000001" customHeight="1">
      <c r="A189" s="1">
        <v>188</v>
      </c>
      <c r="B189" s="2" t="s">
        <v>78</v>
      </c>
      <c r="D189" s="2" t="s">
        <v>245</v>
      </c>
      <c r="E189" s="2" t="s">
        <v>12</v>
      </c>
      <c r="F189" s="2" t="s">
        <v>17</v>
      </c>
      <c r="G189" s="31">
        <v>10</v>
      </c>
      <c r="H189" s="36" t="s">
        <v>776</v>
      </c>
      <c r="I189" s="2" t="s">
        <v>247</v>
      </c>
      <c r="K189" s="4"/>
      <c r="U189" s="2" t="s">
        <v>246</v>
      </c>
      <c r="X189" s="2" t="str">
        <f t="shared" si="18"/>
        <v>Branch_ Financial Institution. Identification. Identifier</v>
      </c>
      <c r="Y189" s="2" t="str">
        <f t="shared" si="19"/>
        <v>ram:ID</v>
      </c>
      <c r="Z189" s="2" t="str">
        <f>Z$187&amp;"/"&amp;Y189</f>
        <v>rsm:CIIHSupplyChainTradeTransaction/ram:ApplicableCIIHSupplyChainTradeAgreement/ram:BuyerCITradeParty/ram:PayeeSpecifiedCICreditorFinancialInstitution/ram:Sub-DivisionBranchFinancialInstitution/ram:ID</v>
      </c>
      <c r="AA189" s="2" t="s">
        <v>4648</v>
      </c>
      <c r="AB189" s="2" t="s">
        <v>4</v>
      </c>
      <c r="AC189" s="2" t="s">
        <v>27</v>
      </c>
      <c r="AD189" s="2" t="s">
        <v>9</v>
      </c>
      <c r="AE189" s="2" t="s">
        <v>217</v>
      </c>
      <c r="AF189" s="2" t="s">
        <v>56</v>
      </c>
      <c r="AG189" s="2" t="s">
        <v>56</v>
      </c>
      <c r="AH189" s="2" t="s">
        <v>236</v>
      </c>
    </row>
    <row r="190" spans="1:34" ht="20.100000000000001" customHeight="1">
      <c r="A190" s="1">
        <v>189</v>
      </c>
      <c r="B190" s="2" t="s">
        <v>78</v>
      </c>
      <c r="D190" s="2" t="s">
        <v>248</v>
      </c>
      <c r="E190" s="2" t="s">
        <v>12</v>
      </c>
      <c r="F190" s="2" t="s">
        <v>17</v>
      </c>
      <c r="G190" s="31">
        <v>10</v>
      </c>
      <c r="H190" s="36" t="s">
        <v>777</v>
      </c>
      <c r="I190" s="2" t="s">
        <v>250</v>
      </c>
      <c r="K190" s="4"/>
      <c r="U190" s="2" t="s">
        <v>249</v>
      </c>
      <c r="X190" s="2" t="str">
        <f t="shared" si="18"/>
        <v>Branch_ Financial Institution. Name. Text</v>
      </c>
      <c r="Y190" s="2" t="str">
        <f t="shared" si="19"/>
        <v>ram:Name</v>
      </c>
      <c r="Z190" s="2" t="str">
        <f>Z$187&amp;"/"&amp;Y190</f>
        <v>rsm:CIIHSupplyChainTradeTransaction/ram:ApplicableCIIHSupplyChainTradeAgreement/ram:BuyerCITradeParty/ram:PayeeSpecifiedCICreditorFinancialInstitution/ram:Sub-DivisionBranchFinancialInstitution/ram:Name</v>
      </c>
      <c r="AA190" s="2" t="s">
        <v>4649</v>
      </c>
      <c r="AB190" s="2" t="s">
        <v>4</v>
      </c>
      <c r="AC190" s="2" t="s">
        <v>41</v>
      </c>
      <c r="AD190" s="2" t="s">
        <v>9</v>
      </c>
      <c r="AE190" s="2" t="s">
        <v>42</v>
      </c>
      <c r="AF190" s="2" t="s">
        <v>56</v>
      </c>
      <c r="AG190" s="2" t="s">
        <v>56</v>
      </c>
      <c r="AH190" s="2" t="s">
        <v>27</v>
      </c>
    </row>
    <row r="191" spans="1:34" ht="20.100000000000001" customHeight="1">
      <c r="A191" s="1">
        <v>190</v>
      </c>
      <c r="B191" s="2" t="s">
        <v>78</v>
      </c>
      <c r="D191" s="2" t="s">
        <v>251</v>
      </c>
      <c r="E191" s="2" t="s">
        <v>20</v>
      </c>
      <c r="F191" s="2" t="s">
        <v>17</v>
      </c>
      <c r="G191" s="31" t="s">
        <v>4449</v>
      </c>
      <c r="H191" s="34" t="s">
        <v>778</v>
      </c>
      <c r="I191" s="2" t="s">
        <v>779</v>
      </c>
      <c r="K191" s="4"/>
      <c r="Q191" s="2" t="s">
        <v>1324</v>
      </c>
      <c r="X191" s="2" t="str">
        <f t="shared" si="18"/>
        <v>CI_ Trade Settlement_ Payment Means. Applicable. Trade Settlement_ Financial Card</v>
      </c>
      <c r="Y191" s="2" t="str">
        <f t="shared" si="19"/>
        <v>ram:ApplicableTradeSettlementFinancialCard</v>
      </c>
      <c r="Z191" s="2" t="str">
        <f>Z$94&amp;"/"&amp;Y191</f>
        <v>rsm:CIIHSupplyChainTradeTransaction/ram:ApplicableCIIHSupplyChainTradeAgreement/ram:BuyerCITradeParty/ram:ApplicableTradeSettlementFinancialCard</v>
      </c>
      <c r="AA191" s="2" t="s">
        <v>4650</v>
      </c>
      <c r="AB191" s="2" t="s">
        <v>4</v>
      </c>
      <c r="AC191" s="2" t="s">
        <v>27</v>
      </c>
      <c r="AD191" s="2" t="s">
        <v>9</v>
      </c>
      <c r="AE191" s="2" t="s">
        <v>217</v>
      </c>
      <c r="AF191" s="2" t="s">
        <v>230</v>
      </c>
      <c r="AG191" s="2" t="s">
        <v>8</v>
      </c>
      <c r="AH191" s="2" t="s">
        <v>705</v>
      </c>
    </row>
    <row r="192" spans="1:34" ht="20.100000000000001" customHeight="1">
      <c r="A192" s="1">
        <v>191</v>
      </c>
      <c r="B192" s="2" t="s">
        <v>78</v>
      </c>
      <c r="D192" s="2" t="s">
        <v>780</v>
      </c>
      <c r="E192" s="2" t="s">
        <v>23</v>
      </c>
      <c r="F192" s="2" t="s">
        <v>3</v>
      </c>
      <c r="G192" s="31" t="s">
        <v>4452</v>
      </c>
      <c r="H192" s="35" t="s">
        <v>781</v>
      </c>
      <c r="I192" s="2" t="s">
        <v>782</v>
      </c>
      <c r="K192" s="4"/>
      <c r="R192" s="2" t="s">
        <v>1325</v>
      </c>
      <c r="X192" s="2" t="str">
        <f t="shared" si="18"/>
        <v>Trade Settlement_ Financial Card. Details</v>
      </c>
      <c r="Y192" s="2" t="str">
        <f t="shared" si="19"/>
        <v>ram:TradeSettlementFinancialCardType</v>
      </c>
      <c r="Z192" s="2" t="str">
        <f t="shared" si="20"/>
        <v>ram:TradeSettlementFinancialCardType</v>
      </c>
      <c r="AA192" s="2" t="s">
        <v>4651</v>
      </c>
      <c r="AB192" s="2" t="s">
        <v>4</v>
      </c>
      <c r="AC192" s="2" t="s">
        <v>27</v>
      </c>
      <c r="AD192" s="2" t="s">
        <v>9</v>
      </c>
      <c r="AE192" s="2" t="s">
        <v>217</v>
      </c>
      <c r="AF192" s="2" t="s">
        <v>27</v>
      </c>
      <c r="AG192" s="2" t="s">
        <v>8</v>
      </c>
      <c r="AH192" s="2" t="s">
        <v>27</v>
      </c>
    </row>
    <row r="193" spans="1:34" ht="20.100000000000001" customHeight="1">
      <c r="A193" s="1">
        <v>192</v>
      </c>
      <c r="B193" s="2" t="s">
        <v>78</v>
      </c>
      <c r="D193" s="2" t="s">
        <v>252</v>
      </c>
      <c r="E193" s="2" t="s">
        <v>12</v>
      </c>
      <c r="F193" s="2" t="s">
        <v>22</v>
      </c>
      <c r="G193" s="31" t="s">
        <v>4450</v>
      </c>
      <c r="H193" s="35" t="s">
        <v>783</v>
      </c>
      <c r="I193" s="2" t="s">
        <v>784</v>
      </c>
      <c r="K193" s="4"/>
      <c r="S193" s="2" t="s">
        <v>1326</v>
      </c>
      <c r="X193" s="2" t="str">
        <f t="shared" si="18"/>
        <v>Trade Settlement_ Financial Card. Identification. Identifier</v>
      </c>
      <c r="Y193" s="2" t="str">
        <f t="shared" si="19"/>
        <v>ram:ID</v>
      </c>
      <c r="Z193" s="2" t="str">
        <f>Z$191&amp;"/"&amp;Y193</f>
        <v>rsm:CIIHSupplyChainTradeTransaction/ram:ApplicableCIIHSupplyChainTradeAgreement/ram:BuyerCITradeParty/ram:ApplicableTradeSettlementFinancialCard/ram:ID</v>
      </c>
      <c r="AA193" s="2" t="s">
        <v>4652</v>
      </c>
      <c r="AB193" s="2" t="s">
        <v>4</v>
      </c>
      <c r="AC193" s="2" t="s">
        <v>27</v>
      </c>
      <c r="AD193" s="2" t="s">
        <v>9</v>
      </c>
      <c r="AE193" s="2" t="s">
        <v>217</v>
      </c>
      <c r="AF193" s="2" t="s">
        <v>56</v>
      </c>
      <c r="AG193" s="2" t="s">
        <v>8</v>
      </c>
      <c r="AH193" s="2" t="s">
        <v>542</v>
      </c>
    </row>
    <row r="194" spans="1:34" ht="20.100000000000001" customHeight="1">
      <c r="A194" s="1">
        <v>193</v>
      </c>
      <c r="B194" s="2" t="s">
        <v>78</v>
      </c>
      <c r="D194" s="2" t="s">
        <v>253</v>
      </c>
      <c r="E194" s="2" t="s">
        <v>12</v>
      </c>
      <c r="F194" s="2" t="s">
        <v>17</v>
      </c>
      <c r="G194" s="31" t="s">
        <v>4450</v>
      </c>
      <c r="H194" s="35" t="s">
        <v>785</v>
      </c>
      <c r="I194" s="2" t="s">
        <v>786</v>
      </c>
      <c r="K194" s="4"/>
      <c r="S194" s="2" t="s">
        <v>254</v>
      </c>
      <c r="X194" s="2" t="str">
        <f t="shared" si="18"/>
        <v>Trade Settlement_ Financial Card. Type. Code</v>
      </c>
      <c r="Y194" s="2" t="str">
        <f t="shared" si="19"/>
        <v>ram:TypeCode</v>
      </c>
      <c r="Z194" s="2" t="str">
        <f t="shared" ref="Z194:Z196" si="31">Z$191&amp;"/"&amp;Y194</f>
        <v>rsm:CIIHSupplyChainTradeTransaction/ram:ApplicableCIIHSupplyChainTradeAgreement/ram:BuyerCITradeParty/ram:ApplicableTradeSettlementFinancialCard/ram:TypeCode</v>
      </c>
      <c r="AA194" s="2" t="s">
        <v>4653</v>
      </c>
      <c r="AB194" s="2" t="s">
        <v>4</v>
      </c>
      <c r="AC194" s="2" t="s">
        <v>27</v>
      </c>
      <c r="AD194" s="2" t="s">
        <v>9</v>
      </c>
      <c r="AE194" s="2" t="s">
        <v>217</v>
      </c>
      <c r="AF194" s="2" t="s">
        <v>56</v>
      </c>
      <c r="AG194" s="2" t="s">
        <v>8</v>
      </c>
      <c r="AH194" s="2" t="s">
        <v>27</v>
      </c>
    </row>
    <row r="195" spans="1:34" ht="20.100000000000001" customHeight="1">
      <c r="A195" s="1">
        <v>194</v>
      </c>
      <c r="B195" s="2" t="s">
        <v>78</v>
      </c>
      <c r="D195" s="2" t="s">
        <v>255</v>
      </c>
      <c r="E195" s="2" t="s">
        <v>12</v>
      </c>
      <c r="F195" s="2" t="s">
        <v>22</v>
      </c>
      <c r="G195" s="31" t="s">
        <v>4450</v>
      </c>
      <c r="H195" s="35" t="s">
        <v>787</v>
      </c>
      <c r="I195" s="2" t="s">
        <v>788</v>
      </c>
      <c r="K195" s="4"/>
      <c r="S195" s="2" t="s">
        <v>1327</v>
      </c>
      <c r="X195" s="2" t="str">
        <f t="shared" ref="X195:X270" si="32">L195&amp;M195&amp;N195&amp;O195&amp;P195&amp;Q195&amp;R195&amp;S195&amp;T195&amp;U195</f>
        <v>Trade Settlement_ Financial Card. Cardholder Name. Text</v>
      </c>
      <c r="Y195" s="2" t="str">
        <f t="shared" ref="Y195:Y270" si="33">IF(OR("ASMA"=E195,"MA"=E195),"rsm:","ram:")&amp;
IF("ABIE"=E195,
  SUBSTITUTE(
    SUBSTITUTE(
      SUBSTITUTE(X195,". Details","Type"),
      "_",""
    ),
    " ",""
  ),
  IF("ASMA"=E195,
  SUBSTITUTE(
    SUBSTITUTE(
      SUBSTITUTE(X195,". Details",""),
      "_",""
    ),
    " ",""
  ),
  SUBSTITUTE(
    SUBSTITUTE(
      SUBSTITUTE(
        SUBSTITUTE(
          SUBSTITUTE(
            SUBSTITUTE(
              MID(X195,FIND(".",X195)+2,LEN(X195)-FIND(".",X195)-1),
              "_",""
            ),
            "Identification",""
          ),
          "Text",""
        ),
        ".",""
      ),
      " ",""
    ),
    "Identifier","ID"
  )
))</f>
        <v>ram:CardholderName</v>
      </c>
      <c r="Z195" s="2" t="str">
        <f t="shared" si="31"/>
        <v>rsm:CIIHSupplyChainTradeTransaction/ram:ApplicableCIIHSupplyChainTradeAgreement/ram:BuyerCITradeParty/ram:ApplicableTradeSettlementFinancialCard/ram:CardholderName</v>
      </c>
      <c r="AA195" s="2" t="s">
        <v>4654</v>
      </c>
      <c r="AB195" s="2" t="s">
        <v>4</v>
      </c>
      <c r="AC195" s="2" t="s">
        <v>41</v>
      </c>
      <c r="AD195" s="2" t="s">
        <v>9</v>
      </c>
      <c r="AE195" s="2" t="s">
        <v>42</v>
      </c>
      <c r="AF195" s="2" t="s">
        <v>56</v>
      </c>
      <c r="AG195" s="2" t="s">
        <v>8</v>
      </c>
      <c r="AH195" s="2" t="s">
        <v>542</v>
      </c>
    </row>
    <row r="196" spans="1:34" ht="20.100000000000001" customHeight="1">
      <c r="A196" s="1">
        <v>195</v>
      </c>
      <c r="B196" s="2" t="s">
        <v>78</v>
      </c>
      <c r="D196" s="2" t="s">
        <v>256</v>
      </c>
      <c r="E196" s="2" t="s">
        <v>12</v>
      </c>
      <c r="F196" s="2" t="s">
        <v>17</v>
      </c>
      <c r="G196" s="31" t="s">
        <v>4450</v>
      </c>
      <c r="H196" s="35" t="s">
        <v>789</v>
      </c>
      <c r="I196" s="2" t="s">
        <v>790</v>
      </c>
      <c r="K196" s="4"/>
      <c r="S196" s="2" t="s">
        <v>257</v>
      </c>
      <c r="X196" s="2" t="str">
        <f t="shared" si="32"/>
        <v>Trade Settlement_ Financial Card. Issuing Company Name. Text</v>
      </c>
      <c r="Y196" s="2" t="str">
        <f t="shared" si="33"/>
        <v>ram:IssuingCompanyName</v>
      </c>
      <c r="Z196" s="2" t="str">
        <f t="shared" si="31"/>
        <v>rsm:CIIHSupplyChainTradeTransaction/ram:ApplicableCIIHSupplyChainTradeAgreement/ram:BuyerCITradeParty/ram:ApplicableTradeSettlementFinancialCard/ram:IssuingCompanyName</v>
      </c>
      <c r="AA196" s="2" t="s">
        <v>4655</v>
      </c>
      <c r="AB196" s="2" t="s">
        <v>4</v>
      </c>
      <c r="AC196" s="2" t="s">
        <v>41</v>
      </c>
      <c r="AD196" s="2" t="s">
        <v>9</v>
      </c>
      <c r="AE196" s="2" t="s">
        <v>42</v>
      </c>
      <c r="AF196" s="2" t="s">
        <v>56</v>
      </c>
      <c r="AG196" s="2" t="s">
        <v>8</v>
      </c>
      <c r="AH196" s="2" t="s">
        <v>27</v>
      </c>
    </row>
    <row r="197" spans="1:34" ht="20.100000000000001" customHeight="1">
      <c r="A197" s="1">
        <v>196</v>
      </c>
      <c r="B197" s="2" t="s">
        <v>78</v>
      </c>
      <c r="D197" s="2" t="s">
        <v>258</v>
      </c>
      <c r="E197" s="2" t="s">
        <v>20</v>
      </c>
      <c r="F197" s="2" t="s">
        <v>71</v>
      </c>
      <c r="G197" s="31" t="s">
        <v>4447</v>
      </c>
      <c r="H197" s="33" t="s">
        <v>4385</v>
      </c>
      <c r="I197" s="2" t="s">
        <v>4386</v>
      </c>
      <c r="K197" s="4"/>
      <c r="O197" s="2" t="s">
        <v>1328</v>
      </c>
      <c r="X197" s="2" t="str">
        <f t="shared" si="32"/>
        <v>CIIH_ Supply Chain_ Trade Settlement. Specified. CI_ Trade_ Allowance Charge</v>
      </c>
      <c r="Y197" s="2" t="str">
        <f t="shared" si="33"/>
        <v>ram:SpecifiedCITradeAllowanceCharge</v>
      </c>
      <c r="Z197" s="2" t="str">
        <f>Z$130&amp;"/"&amp;Y197&amp;"[ram:ChargeIndicator/udt:Indicator=false()]"</f>
        <v>rsm:CIIHSupplyChainTradeTransaction/ram:ApplicableCIIHSupplyChainTradeSettlement/ram:SpecifiedCITradeAllowanceCharge[ram:ChargeIndicator/udt:Indicator=false()]</v>
      </c>
      <c r="AA197" s="2" t="s">
        <v>4804</v>
      </c>
      <c r="AB197" s="2" t="s">
        <v>4</v>
      </c>
      <c r="AC197" s="2" t="s">
        <v>27</v>
      </c>
      <c r="AD197" s="2" t="s">
        <v>9</v>
      </c>
      <c r="AE197" s="2" t="s">
        <v>217</v>
      </c>
      <c r="AF197" s="2" t="s">
        <v>230</v>
      </c>
      <c r="AG197" s="2" t="s">
        <v>8</v>
      </c>
      <c r="AH197" s="2" t="s">
        <v>27</v>
      </c>
    </row>
    <row r="198" spans="1:34" ht="20.100000000000001" customHeight="1">
      <c r="A198" s="1">
        <v>197</v>
      </c>
      <c r="B198" s="2" t="s">
        <v>78</v>
      </c>
      <c r="D198" s="2" t="s">
        <v>260</v>
      </c>
      <c r="E198" s="2" t="s">
        <v>23</v>
      </c>
      <c r="F198" s="2" t="s">
        <v>3</v>
      </c>
      <c r="G198" s="31" t="s">
        <v>4448</v>
      </c>
      <c r="H198" s="34" t="s">
        <v>4310</v>
      </c>
      <c r="I198" s="2" t="s">
        <v>4311</v>
      </c>
      <c r="K198" s="4"/>
      <c r="P198" s="2" t="s">
        <v>261</v>
      </c>
      <c r="X198" s="2" t="str">
        <f t="shared" si="32"/>
        <v>CI_ Trade_ Allowance Charge. Details</v>
      </c>
      <c r="Y198" s="2" t="str">
        <f t="shared" si="33"/>
        <v>ram:CITradeAllowanceChargeType</v>
      </c>
      <c r="Z198" s="2" t="str">
        <f t="shared" ref="Z198:Z266" si="34">Y198</f>
        <v>ram:CITradeAllowanceChargeType</v>
      </c>
      <c r="AA198" s="2" t="s">
        <v>4656</v>
      </c>
      <c r="AB198" s="2" t="s">
        <v>4</v>
      </c>
      <c r="AC198" s="2" t="s">
        <v>27</v>
      </c>
      <c r="AD198" s="2" t="s">
        <v>9</v>
      </c>
      <c r="AE198" s="2" t="s">
        <v>217</v>
      </c>
      <c r="AF198" s="2" t="s">
        <v>27</v>
      </c>
      <c r="AG198" s="2" t="s">
        <v>8</v>
      </c>
      <c r="AH198" s="2" t="s">
        <v>542</v>
      </c>
    </row>
    <row r="199" spans="1:34" ht="20.100000000000001" customHeight="1">
      <c r="A199" s="1">
        <v>198</v>
      </c>
      <c r="B199" s="2" t="s">
        <v>78</v>
      </c>
      <c r="D199" s="2" t="s">
        <v>378</v>
      </c>
      <c r="E199" s="2" t="s">
        <v>12</v>
      </c>
      <c r="F199" s="2" t="s">
        <v>22</v>
      </c>
      <c r="G199" s="31" t="s">
        <v>4449</v>
      </c>
      <c r="H199" s="34" t="s">
        <v>794</v>
      </c>
      <c r="I199" s="2" t="s">
        <v>4387</v>
      </c>
      <c r="K199" s="4"/>
      <c r="Q199" s="2" t="s">
        <v>379</v>
      </c>
      <c r="X199" s="2" t="str">
        <f t="shared" si="32"/>
        <v>CI_ Trade_ Allowance Charge. Charge. Indicator</v>
      </c>
      <c r="Y199" s="2" t="str">
        <f t="shared" si="33"/>
        <v>ram:ChargeIndicator</v>
      </c>
      <c r="Z199" s="2" t="str">
        <f>Z$197&amp;"/"&amp;Y199</f>
        <v>rsm:CIIHSupplyChainTradeTransaction/ram:ApplicableCIIHSupplyChainTradeSettlement/ram:SpecifiedCITradeAllowanceCharge[ram:ChargeIndicator/udt:Indicator=false()]/ram:ChargeIndicator</v>
      </c>
      <c r="AA199" s="2" t="s">
        <v>4546</v>
      </c>
      <c r="AB199" s="2" t="s">
        <v>4</v>
      </c>
      <c r="AC199" s="2" t="s">
        <v>27</v>
      </c>
      <c r="AD199" s="2" t="s">
        <v>9</v>
      </c>
      <c r="AE199" s="2" t="s">
        <v>217</v>
      </c>
      <c r="AF199" s="2" t="s">
        <v>56</v>
      </c>
      <c r="AG199" s="2" t="s">
        <v>8</v>
      </c>
      <c r="AH199" s="2" t="s">
        <v>858</v>
      </c>
    </row>
    <row r="200" spans="1:34" ht="20.100000000000001" customHeight="1">
      <c r="A200" s="1">
        <v>199</v>
      </c>
      <c r="B200" s="2" t="s">
        <v>78</v>
      </c>
      <c r="D200" s="2" t="s">
        <v>4352</v>
      </c>
      <c r="E200" s="2" t="s">
        <v>12</v>
      </c>
      <c r="F200" s="2" t="s">
        <v>17</v>
      </c>
      <c r="G200" s="31" t="s">
        <v>4449</v>
      </c>
      <c r="H200" s="34" t="s">
        <v>4388</v>
      </c>
      <c r="I200" s="2" t="s">
        <v>4389</v>
      </c>
      <c r="K200" s="4"/>
      <c r="Q200" s="2" t="s">
        <v>4353</v>
      </c>
      <c r="X200" s="2" t="str">
        <f t="shared" si="32"/>
        <v>CI_ Trade_ Allowance Charge. Calculation. Percent</v>
      </c>
      <c r="Y200" s="2" t="str">
        <f t="shared" si="33"/>
        <v>ram:CalculationPercent</v>
      </c>
      <c r="Z200" s="2" t="str">
        <f t="shared" ref="Z200:Z204" si="35">Z$197&amp;"/"&amp;Y200</f>
        <v>rsm:CIIHSupplyChainTradeTransaction/ram:ApplicableCIIHSupplyChainTradeSettlement/ram:SpecifiedCITradeAllowanceCharge[ram:ChargeIndicator/udt:Indicator=false()]/ram:CalculationPercent</v>
      </c>
      <c r="AA200" s="2" t="s">
        <v>4506</v>
      </c>
      <c r="AB200" s="2" t="s">
        <v>4</v>
      </c>
    </row>
    <row r="201" spans="1:34" ht="20.100000000000001" customHeight="1">
      <c r="A201" s="1">
        <v>200</v>
      </c>
      <c r="B201" s="2" t="s">
        <v>78</v>
      </c>
      <c r="D201" s="2" t="s">
        <v>454</v>
      </c>
      <c r="E201" s="2" t="s">
        <v>12</v>
      </c>
      <c r="F201" s="2" t="s">
        <v>17</v>
      </c>
      <c r="G201" s="31" t="s">
        <v>4449</v>
      </c>
      <c r="H201" s="34" t="s">
        <v>4390</v>
      </c>
      <c r="I201" s="2" t="s">
        <v>4391</v>
      </c>
      <c r="K201" s="4"/>
      <c r="Q201" s="2" t="s">
        <v>455</v>
      </c>
      <c r="X201" s="2" t="str">
        <f t="shared" si="32"/>
        <v>CI_ Trade_ Allowance Charge. Actual. Amount</v>
      </c>
      <c r="Y201" s="2" t="str">
        <f t="shared" si="33"/>
        <v>ram:ActualAmount</v>
      </c>
      <c r="Z201" s="2" t="str">
        <f t="shared" si="35"/>
        <v>rsm:CIIHSupplyChainTradeTransaction/ram:ApplicableCIIHSupplyChainTradeSettlement/ram:SpecifiedCITradeAllowanceCharge[ram:ChargeIndicator/udt:Indicator=false()]/ram:ActualAmount</v>
      </c>
      <c r="AA201" s="2" t="s">
        <v>4508</v>
      </c>
      <c r="AB201" s="2" t="s">
        <v>4</v>
      </c>
      <c r="AC201" s="2" t="s">
        <v>304</v>
      </c>
      <c r="AD201" s="2" t="s">
        <v>9</v>
      </c>
      <c r="AE201" s="2" t="s">
        <v>42</v>
      </c>
      <c r="AF201" s="2" t="s">
        <v>56</v>
      </c>
      <c r="AG201" s="2" t="s">
        <v>230</v>
      </c>
      <c r="AH201" s="2" t="s">
        <v>542</v>
      </c>
    </row>
    <row r="202" spans="1:34" ht="20.100000000000001" customHeight="1">
      <c r="A202" s="1">
        <v>201</v>
      </c>
      <c r="B202" s="2" t="s">
        <v>78</v>
      </c>
      <c r="D202" s="2" t="s">
        <v>457</v>
      </c>
      <c r="E202" s="2" t="s">
        <v>12</v>
      </c>
      <c r="F202" s="2" t="s">
        <v>17</v>
      </c>
      <c r="G202" s="31" t="s">
        <v>4449</v>
      </c>
      <c r="H202" s="34" t="s">
        <v>4392</v>
      </c>
      <c r="I202" s="2" t="s">
        <v>4393</v>
      </c>
      <c r="K202" s="4"/>
      <c r="Q202" s="2" t="s">
        <v>458</v>
      </c>
      <c r="X202" s="2" t="str">
        <f t="shared" si="32"/>
        <v>CI_ Trade_ Allowance Charge. Reason. Code</v>
      </c>
      <c r="Y202" s="2" t="str">
        <f t="shared" si="33"/>
        <v>ram:ReasonCode</v>
      </c>
      <c r="Z202" s="2" t="str">
        <f t="shared" si="35"/>
        <v>rsm:CIIHSupplyChainTradeTransaction/ram:ApplicableCIIHSupplyChainTradeSettlement/ram:SpecifiedCITradeAllowanceCharge[ram:ChargeIndicator/udt:Indicator=false()]/ram:ReasonCode</v>
      </c>
      <c r="AA202" s="2" t="s">
        <v>4503</v>
      </c>
      <c r="AB202" s="2" t="s">
        <v>4</v>
      </c>
      <c r="AC202" s="2" t="s">
        <v>1121</v>
      </c>
      <c r="AD202" s="2" t="s">
        <v>9</v>
      </c>
      <c r="AE202" s="2" t="s">
        <v>59</v>
      </c>
      <c r="AF202" s="2" t="s">
        <v>56</v>
      </c>
      <c r="AG202" s="2" t="s">
        <v>230</v>
      </c>
      <c r="AH202" s="2" t="s">
        <v>542</v>
      </c>
    </row>
    <row r="203" spans="1:34" ht="20.100000000000001" customHeight="1">
      <c r="A203" s="1">
        <v>202</v>
      </c>
      <c r="B203" s="2" t="s">
        <v>78</v>
      </c>
      <c r="D203" s="2" t="s">
        <v>460</v>
      </c>
      <c r="E203" s="2" t="s">
        <v>12</v>
      </c>
      <c r="F203" s="2" t="s">
        <v>17</v>
      </c>
      <c r="G203" s="31" t="s">
        <v>4449</v>
      </c>
      <c r="H203" s="34" t="s">
        <v>4394</v>
      </c>
      <c r="I203" s="2" t="s">
        <v>4395</v>
      </c>
      <c r="K203" s="4"/>
      <c r="Q203" s="2" t="s">
        <v>461</v>
      </c>
      <c r="X203" s="2" t="str">
        <f t="shared" si="32"/>
        <v>CI_ Trade_ Allowance Charge. Reason. Text</v>
      </c>
      <c r="Y203" s="2" t="str">
        <f t="shared" si="33"/>
        <v>ram:Reason</v>
      </c>
      <c r="Z203" s="2" t="str">
        <f t="shared" si="35"/>
        <v>rsm:CIIHSupplyChainTradeTransaction/ram:ApplicableCIIHSupplyChainTradeSettlement/ram:SpecifiedCITradeAllowanceCharge[ram:ChargeIndicator/udt:Indicator=false()]/ram:Reason</v>
      </c>
      <c r="AA203" s="2" t="s">
        <v>4504</v>
      </c>
      <c r="AB203" s="2" t="s">
        <v>4</v>
      </c>
      <c r="AC203" s="2" t="s">
        <v>41</v>
      </c>
      <c r="AD203" s="2" t="s">
        <v>9</v>
      </c>
      <c r="AE203" s="2" t="s">
        <v>42</v>
      </c>
      <c r="AF203" s="2" t="s">
        <v>56</v>
      </c>
      <c r="AG203" s="2" t="s">
        <v>230</v>
      </c>
      <c r="AH203" s="2" t="s">
        <v>542</v>
      </c>
    </row>
    <row r="204" spans="1:34" ht="20.100000000000001" customHeight="1">
      <c r="A204" s="1">
        <v>203</v>
      </c>
      <c r="B204" s="2" t="s">
        <v>78</v>
      </c>
      <c r="D204" s="2" t="s">
        <v>4354</v>
      </c>
      <c r="E204" s="2" t="s">
        <v>12</v>
      </c>
      <c r="F204" s="2" t="s">
        <v>17</v>
      </c>
      <c r="G204" s="31" t="s">
        <v>4449</v>
      </c>
      <c r="H204" s="34" t="s">
        <v>4396</v>
      </c>
      <c r="I204" s="2" t="s">
        <v>4397</v>
      </c>
      <c r="K204" s="4"/>
      <c r="Q204" s="2" t="s">
        <v>4355</v>
      </c>
      <c r="X204" s="2" t="str">
        <f t="shared" si="32"/>
        <v>CI_ Trade_ Allowance Charge. Basis. Amount</v>
      </c>
      <c r="Y204" s="2" t="str">
        <f t="shared" si="33"/>
        <v>ram:BasisAmount</v>
      </c>
      <c r="Z204" s="2" t="str">
        <f t="shared" si="35"/>
        <v>rsm:CIIHSupplyChainTradeTransaction/ram:ApplicableCIIHSupplyChainTradeSettlement/ram:SpecifiedCITradeAllowanceCharge[ram:ChargeIndicator/udt:Indicator=false()]/ram:BasisAmount</v>
      </c>
      <c r="AA204" s="2" t="s">
        <v>4507</v>
      </c>
      <c r="AB204" s="2" t="s">
        <v>4</v>
      </c>
      <c r="AC204" s="2" t="s">
        <v>304</v>
      </c>
    </row>
    <row r="205" spans="1:34" ht="20.100000000000001" customHeight="1">
      <c r="A205" s="1">
        <v>204</v>
      </c>
      <c r="B205" s="2" t="s">
        <v>78</v>
      </c>
      <c r="D205" s="2" t="s">
        <v>262</v>
      </c>
      <c r="E205" s="2" t="s">
        <v>20</v>
      </c>
      <c r="F205" s="2" t="s">
        <v>71</v>
      </c>
      <c r="G205" s="31" t="s">
        <v>4449</v>
      </c>
      <c r="H205" s="34" t="s">
        <v>4398</v>
      </c>
      <c r="I205" s="2" t="s">
        <v>4399</v>
      </c>
      <c r="K205" s="4"/>
      <c r="Q205" s="2" t="s">
        <v>263</v>
      </c>
      <c r="X205" s="2" t="str">
        <f t="shared" si="32"/>
        <v>CI_ Trade_ Allowance Charge. Category. CI_ Trade_ Tax</v>
      </c>
      <c r="Y205" s="2" t="str">
        <f t="shared" si="33"/>
        <v>ram:CategoryCITradeTax</v>
      </c>
      <c r="Z205" s="2" t="str">
        <f>Z$197&amp;"/"&amp;Y205</f>
        <v>rsm:CIIHSupplyChainTradeTransaction/ram:ApplicableCIIHSupplyChainTradeSettlement/ram:SpecifiedCITradeAllowanceCharge[ram:ChargeIndicator/udt:Indicator=false()]/ram:CategoryCITradeTax</v>
      </c>
      <c r="AA205" s="2" t="s">
        <v>4547</v>
      </c>
      <c r="AB205" s="2" t="s">
        <v>4</v>
      </c>
      <c r="AC205" s="2" t="s">
        <v>27</v>
      </c>
      <c r="AD205" s="2" t="s">
        <v>9</v>
      </c>
      <c r="AE205" s="2" t="s">
        <v>217</v>
      </c>
      <c r="AF205" s="2" t="s">
        <v>230</v>
      </c>
      <c r="AG205" s="2" t="s">
        <v>8</v>
      </c>
      <c r="AH205" s="2" t="s">
        <v>542</v>
      </c>
    </row>
    <row r="206" spans="1:34" ht="20.100000000000001" customHeight="1">
      <c r="A206" s="1">
        <v>205</v>
      </c>
      <c r="B206" s="2" t="s">
        <v>78</v>
      </c>
      <c r="D206" s="2" t="s">
        <v>264</v>
      </c>
      <c r="E206" s="2" t="s">
        <v>23</v>
      </c>
      <c r="F206" s="2" t="s">
        <v>3</v>
      </c>
      <c r="G206" s="31" t="s">
        <v>4452</v>
      </c>
      <c r="H206" s="35" t="s">
        <v>4400</v>
      </c>
      <c r="I206" s="2" t="s">
        <v>4312</v>
      </c>
      <c r="K206" s="4"/>
      <c r="R206" s="2" t="s">
        <v>265</v>
      </c>
      <c r="X206" s="2" t="str">
        <f t="shared" si="32"/>
        <v>CI_ Trade_ Tax. Details</v>
      </c>
      <c r="Y206" s="2" t="str">
        <f t="shared" si="33"/>
        <v>ram:CITradeTaxType</v>
      </c>
      <c r="Z206" s="2" t="str">
        <f t="shared" si="34"/>
        <v>ram:CITradeTaxType</v>
      </c>
      <c r="AA206" s="2" t="s">
        <v>4657</v>
      </c>
      <c r="AB206" s="2" t="s">
        <v>4</v>
      </c>
      <c r="AC206" s="2" t="s">
        <v>27</v>
      </c>
      <c r="AD206" s="2" t="s">
        <v>9</v>
      </c>
      <c r="AE206" s="2" t="s">
        <v>217</v>
      </c>
      <c r="AF206" s="2" t="s">
        <v>27</v>
      </c>
      <c r="AG206" s="2" t="s">
        <v>8</v>
      </c>
      <c r="AH206" s="2" t="s">
        <v>27</v>
      </c>
    </row>
    <row r="207" spans="1:34" ht="20.100000000000001" customHeight="1">
      <c r="A207" s="1">
        <v>206</v>
      </c>
      <c r="B207" s="2" t="s">
        <v>78</v>
      </c>
      <c r="D207" s="2" t="s">
        <v>268</v>
      </c>
      <c r="E207" s="2" t="s">
        <v>12</v>
      </c>
      <c r="F207" s="2" t="s">
        <v>22</v>
      </c>
      <c r="G207" s="31" t="s">
        <v>4450</v>
      </c>
      <c r="H207" s="35" t="s">
        <v>4313</v>
      </c>
      <c r="I207" s="2" t="s">
        <v>4322</v>
      </c>
      <c r="K207" s="4"/>
      <c r="S207" s="2" t="s">
        <v>269</v>
      </c>
      <c r="X207" s="2" t="str">
        <f t="shared" si="32"/>
        <v>CI_ Trade_ Tax. Calculated. Rate</v>
      </c>
      <c r="Y207" s="2" t="str">
        <f t="shared" si="33"/>
        <v>ram:CalculatedRate</v>
      </c>
      <c r="Z207" s="2" t="str">
        <f>Z$205&amp;"/"&amp;Y207</f>
        <v>rsm:CIIHSupplyChainTradeTransaction/ram:ApplicableCIIHSupplyChainTradeSettlement/ram:SpecifiedCITradeAllowanceCharge[ram:ChargeIndicator/udt:Indicator=false()]/ram:CategoryCITradeTax/ram:CalculatedRate</v>
      </c>
      <c r="AA207" s="2" t="s">
        <v>4805</v>
      </c>
      <c r="AB207" s="2" t="s">
        <v>4</v>
      </c>
      <c r="AC207" s="2" t="s">
        <v>27</v>
      </c>
      <c r="AD207" s="2" t="s">
        <v>9</v>
      </c>
      <c r="AE207" s="2" t="s">
        <v>27</v>
      </c>
      <c r="AF207" s="2" t="s">
        <v>56</v>
      </c>
      <c r="AG207" s="2" t="s">
        <v>8</v>
      </c>
    </row>
    <row r="208" spans="1:34" ht="20.100000000000001" customHeight="1">
      <c r="A208" s="1">
        <v>207</v>
      </c>
      <c r="B208" s="2" t="s">
        <v>78</v>
      </c>
      <c r="D208" s="2" t="s">
        <v>273</v>
      </c>
      <c r="E208" s="2" t="s">
        <v>12</v>
      </c>
      <c r="F208" s="2" t="s">
        <v>22</v>
      </c>
      <c r="G208" s="31" t="s">
        <v>4450</v>
      </c>
      <c r="H208" s="35" t="s">
        <v>4316</v>
      </c>
      <c r="I208" s="2" t="s">
        <v>4325</v>
      </c>
      <c r="K208" s="4"/>
      <c r="S208" s="2" t="s">
        <v>274</v>
      </c>
      <c r="X208" s="2" t="str">
        <f t="shared" si="32"/>
        <v>CI_ Trade_ Tax. Category. Code</v>
      </c>
      <c r="Y208" s="2" t="str">
        <f t="shared" si="33"/>
        <v>ram:CategoryCode</v>
      </c>
      <c r="Z208" s="2" t="str">
        <f>Z$205&amp;"/"&amp;Y208</f>
        <v>rsm:CIIHSupplyChainTradeTransaction/ram:ApplicableCIIHSupplyChainTradeSettlement/ram:SpecifiedCITradeAllowanceCharge[ram:ChargeIndicator/udt:Indicator=false()]/ram:CategoryCITradeTax/ram:CategoryCode</v>
      </c>
      <c r="AA208" s="2" t="s">
        <v>4505</v>
      </c>
      <c r="AB208" s="2" t="s">
        <v>4</v>
      </c>
      <c r="AC208" s="2" t="s">
        <v>280</v>
      </c>
      <c r="AD208" s="2" t="s">
        <v>9</v>
      </c>
      <c r="AE208" s="2" t="s">
        <v>59</v>
      </c>
      <c r="AF208" s="2" t="s">
        <v>56</v>
      </c>
      <c r="AG208" s="2" t="s">
        <v>8</v>
      </c>
      <c r="AH208" s="2" t="s">
        <v>705</v>
      </c>
    </row>
    <row r="209" spans="1:34" ht="20.100000000000001" customHeight="1">
      <c r="A209" s="1">
        <v>208</v>
      </c>
      <c r="B209" s="2" t="s">
        <v>78</v>
      </c>
      <c r="D209" s="2" t="s">
        <v>258</v>
      </c>
      <c r="E209" s="2" t="s">
        <v>20</v>
      </c>
      <c r="F209" s="2" t="s">
        <v>71</v>
      </c>
      <c r="G209" s="31" t="s">
        <v>4447</v>
      </c>
      <c r="H209" s="33" t="s">
        <v>4401</v>
      </c>
      <c r="I209" s="2" t="s">
        <v>4402</v>
      </c>
      <c r="K209" s="4"/>
      <c r="O209" s="2" t="s">
        <v>1328</v>
      </c>
      <c r="X209" s="2" t="str">
        <f t="shared" si="32"/>
        <v>CIIH_ Supply Chain_ Trade Settlement. Specified. CI_ Trade_ Allowance Charge</v>
      </c>
      <c r="Y209" s="2" t="str">
        <f t="shared" si="33"/>
        <v>ram:SpecifiedCITradeAllowanceCharge</v>
      </c>
      <c r="Z209" s="2" t="str">
        <f>Z$130&amp;"/"&amp;Y209&amp;"[ram:ChargeIndicator/udt:Indicator=true()]"</f>
        <v>rsm:CIIHSupplyChainTradeTransaction/ram:ApplicableCIIHSupplyChainTradeSettlement/ram:SpecifiedCITradeAllowanceCharge[ram:ChargeIndicator/udt:Indicator=true()]</v>
      </c>
      <c r="AA209" s="2" t="s">
        <v>4502</v>
      </c>
      <c r="AB209" s="2" t="s">
        <v>4</v>
      </c>
      <c r="AC209" s="2" t="s">
        <v>27</v>
      </c>
      <c r="AD209" s="2" t="s">
        <v>9</v>
      </c>
      <c r="AE209" s="2" t="s">
        <v>217</v>
      </c>
      <c r="AF209" s="2" t="s">
        <v>230</v>
      </c>
      <c r="AG209" s="2" t="s">
        <v>8</v>
      </c>
      <c r="AH209" s="2" t="s">
        <v>27</v>
      </c>
    </row>
    <row r="210" spans="1:34" ht="20.100000000000001" customHeight="1">
      <c r="A210" s="1">
        <v>209</v>
      </c>
      <c r="B210" s="2" t="s">
        <v>78</v>
      </c>
      <c r="D210" s="2" t="s">
        <v>260</v>
      </c>
      <c r="E210" s="2" t="s">
        <v>23</v>
      </c>
      <c r="F210" s="2" t="s">
        <v>3</v>
      </c>
      <c r="G210" s="31" t="s">
        <v>4448</v>
      </c>
      <c r="H210" s="34" t="s">
        <v>4318</v>
      </c>
      <c r="I210" s="2" t="s">
        <v>4319</v>
      </c>
      <c r="K210" s="4"/>
      <c r="P210" s="2" t="s">
        <v>261</v>
      </c>
      <c r="X210" s="2" t="str">
        <f t="shared" si="32"/>
        <v>CI_ Trade_ Allowance Charge. Details</v>
      </c>
      <c r="Y210" s="2" t="str">
        <f t="shared" si="33"/>
        <v>ram:CITradeAllowanceChargeType</v>
      </c>
      <c r="Z210" s="2" t="str">
        <f t="shared" si="34"/>
        <v>ram:CITradeAllowanceChargeType</v>
      </c>
      <c r="AA210" s="2" t="s">
        <v>4656</v>
      </c>
      <c r="AB210" s="2" t="s">
        <v>4</v>
      </c>
      <c r="AC210" s="2" t="s">
        <v>27</v>
      </c>
      <c r="AD210" s="2" t="s">
        <v>9</v>
      </c>
      <c r="AE210" s="2" t="s">
        <v>217</v>
      </c>
      <c r="AF210" s="2" t="s">
        <v>27</v>
      </c>
      <c r="AG210" s="2" t="s">
        <v>8</v>
      </c>
      <c r="AH210" s="2" t="s">
        <v>542</v>
      </c>
    </row>
    <row r="211" spans="1:34" ht="20.100000000000001" customHeight="1">
      <c r="A211" s="1">
        <v>210</v>
      </c>
      <c r="B211" s="2" t="s">
        <v>78</v>
      </c>
      <c r="D211" s="2" t="s">
        <v>378</v>
      </c>
      <c r="E211" s="2" t="s">
        <v>12</v>
      </c>
      <c r="F211" s="2" t="s">
        <v>22</v>
      </c>
      <c r="G211" s="31" t="s">
        <v>4449</v>
      </c>
      <c r="H211" s="34" t="s">
        <v>794</v>
      </c>
      <c r="I211" s="2" t="s">
        <v>4403</v>
      </c>
      <c r="K211" s="4"/>
      <c r="Q211" s="2" t="s">
        <v>379</v>
      </c>
      <c r="X211" s="2" t="str">
        <f t="shared" si="32"/>
        <v>CI_ Trade_ Allowance Charge. Charge. Indicator</v>
      </c>
      <c r="Y211" s="2" t="str">
        <f t="shared" si="33"/>
        <v>ram:ChargeIndicator</v>
      </c>
      <c r="Z211" s="2" t="str">
        <f>Z$209&amp;"/"&amp;Y211</f>
        <v>rsm:CIIHSupplyChainTradeTransaction/ram:ApplicableCIIHSupplyChainTradeSettlement/ram:SpecifiedCITradeAllowanceCharge[ram:ChargeIndicator/udt:Indicator=true()]/ram:ChargeIndicator</v>
      </c>
      <c r="AA211" s="2" t="s">
        <v>4548</v>
      </c>
      <c r="AB211" s="2" t="s">
        <v>4</v>
      </c>
      <c r="AC211" s="2" t="s">
        <v>27</v>
      </c>
      <c r="AD211" s="2" t="s">
        <v>9</v>
      </c>
      <c r="AE211" s="2" t="s">
        <v>217</v>
      </c>
      <c r="AF211" s="2" t="s">
        <v>56</v>
      </c>
      <c r="AG211" s="2" t="s">
        <v>8</v>
      </c>
      <c r="AH211" s="2" t="s">
        <v>858</v>
      </c>
    </row>
    <row r="212" spans="1:34" ht="20.100000000000001" customHeight="1">
      <c r="A212" s="1">
        <v>211</v>
      </c>
      <c r="B212" s="2" t="s">
        <v>78</v>
      </c>
      <c r="D212" s="2" t="s">
        <v>4352</v>
      </c>
      <c r="E212" s="2" t="s">
        <v>12</v>
      </c>
      <c r="F212" s="2" t="s">
        <v>17</v>
      </c>
      <c r="G212" s="31" t="s">
        <v>4449</v>
      </c>
      <c r="H212" s="34" t="s">
        <v>4404</v>
      </c>
      <c r="I212" s="2" t="s">
        <v>4405</v>
      </c>
      <c r="K212" s="4"/>
      <c r="Q212" s="2" t="s">
        <v>4353</v>
      </c>
      <c r="X212" s="2" t="str">
        <f t="shared" si="32"/>
        <v>CI_ Trade_ Allowance Charge. Calculation. Percent</v>
      </c>
      <c r="Y212" s="2" t="str">
        <f t="shared" si="33"/>
        <v>ram:CalculationPercent</v>
      </c>
      <c r="Z212" s="2" t="str">
        <f t="shared" ref="Z212:Z216" si="36">Z$209&amp;"/"&amp;Y212</f>
        <v>rsm:CIIHSupplyChainTradeTransaction/ram:ApplicableCIIHSupplyChainTradeSettlement/ram:SpecifiedCITradeAllowanceCharge[ram:ChargeIndicator/udt:Indicator=true()]/ram:CalculationPercent</v>
      </c>
      <c r="AA212" s="2" t="s">
        <v>4499</v>
      </c>
      <c r="AB212" s="2" t="s">
        <v>4</v>
      </c>
    </row>
    <row r="213" spans="1:34" ht="20.100000000000001" customHeight="1">
      <c r="A213" s="1">
        <v>212</v>
      </c>
      <c r="B213" s="2" t="s">
        <v>78</v>
      </c>
      <c r="D213" s="2" t="s">
        <v>454</v>
      </c>
      <c r="E213" s="2" t="s">
        <v>12</v>
      </c>
      <c r="F213" s="2" t="s">
        <v>17</v>
      </c>
      <c r="G213" s="31" t="s">
        <v>4449</v>
      </c>
      <c r="H213" s="34" t="s">
        <v>4406</v>
      </c>
      <c r="I213" s="2" t="s">
        <v>4407</v>
      </c>
      <c r="K213" s="4"/>
      <c r="Q213" s="2" t="s">
        <v>455</v>
      </c>
      <c r="X213" s="2" t="str">
        <f t="shared" si="32"/>
        <v>CI_ Trade_ Allowance Charge. Actual. Amount</v>
      </c>
      <c r="Y213" s="2" t="str">
        <f t="shared" si="33"/>
        <v>ram:ActualAmount</v>
      </c>
      <c r="Z213" s="2" t="str">
        <f t="shared" si="36"/>
        <v>rsm:CIIHSupplyChainTradeTransaction/ram:ApplicableCIIHSupplyChainTradeSettlement/ram:SpecifiedCITradeAllowanceCharge[ram:ChargeIndicator/udt:Indicator=true()]/ram:ActualAmount</v>
      </c>
      <c r="AA213" s="2" t="s">
        <v>4501</v>
      </c>
      <c r="AB213" s="2" t="s">
        <v>4</v>
      </c>
      <c r="AC213" s="2" t="s">
        <v>304</v>
      </c>
      <c r="AD213" s="2" t="s">
        <v>9</v>
      </c>
      <c r="AE213" s="2" t="s">
        <v>42</v>
      </c>
      <c r="AF213" s="2" t="s">
        <v>56</v>
      </c>
      <c r="AG213" s="2" t="s">
        <v>230</v>
      </c>
      <c r="AH213" s="2" t="s">
        <v>542</v>
      </c>
    </row>
    <row r="214" spans="1:34" ht="20.100000000000001" customHeight="1">
      <c r="A214" s="1">
        <v>213</v>
      </c>
      <c r="B214" s="2" t="s">
        <v>78</v>
      </c>
      <c r="D214" s="2" t="s">
        <v>457</v>
      </c>
      <c r="E214" s="2" t="s">
        <v>12</v>
      </c>
      <c r="F214" s="2" t="s">
        <v>17</v>
      </c>
      <c r="G214" s="31" t="s">
        <v>4449</v>
      </c>
      <c r="H214" s="34" t="s">
        <v>4408</v>
      </c>
      <c r="I214" s="2" t="s">
        <v>4409</v>
      </c>
      <c r="K214" s="4"/>
      <c r="Q214" s="2" t="s">
        <v>458</v>
      </c>
      <c r="X214" s="2" t="str">
        <f t="shared" si="32"/>
        <v>CI_ Trade_ Allowance Charge. Reason. Code</v>
      </c>
      <c r="Y214" s="2" t="str">
        <f t="shared" si="33"/>
        <v>ram:ReasonCode</v>
      </c>
      <c r="Z214" s="2" t="str">
        <f t="shared" si="36"/>
        <v>rsm:CIIHSupplyChainTradeTransaction/ram:ApplicableCIIHSupplyChainTradeSettlement/ram:SpecifiedCITradeAllowanceCharge[ram:ChargeIndicator/udt:Indicator=true()]/ram:ReasonCode</v>
      </c>
      <c r="AA214" s="2" t="s">
        <v>4496</v>
      </c>
      <c r="AB214" s="2" t="s">
        <v>4</v>
      </c>
      <c r="AC214" s="2" t="s">
        <v>1121</v>
      </c>
      <c r="AD214" s="2" t="s">
        <v>9</v>
      </c>
      <c r="AE214" s="2" t="s">
        <v>59</v>
      </c>
      <c r="AF214" s="2" t="s">
        <v>56</v>
      </c>
      <c r="AG214" s="2" t="s">
        <v>230</v>
      </c>
      <c r="AH214" s="2" t="s">
        <v>542</v>
      </c>
    </row>
    <row r="215" spans="1:34" ht="20.100000000000001" customHeight="1">
      <c r="A215" s="1">
        <v>214</v>
      </c>
      <c r="B215" s="2" t="s">
        <v>78</v>
      </c>
      <c r="D215" s="2" t="s">
        <v>460</v>
      </c>
      <c r="E215" s="2" t="s">
        <v>12</v>
      </c>
      <c r="F215" s="2" t="s">
        <v>17</v>
      </c>
      <c r="G215" s="31" t="s">
        <v>4449</v>
      </c>
      <c r="H215" s="34" t="s">
        <v>4410</v>
      </c>
      <c r="I215" s="2" t="s">
        <v>4411</v>
      </c>
      <c r="K215" s="4"/>
      <c r="Q215" s="2" t="s">
        <v>461</v>
      </c>
      <c r="X215" s="2" t="str">
        <f t="shared" si="32"/>
        <v>CI_ Trade_ Allowance Charge. Reason. Text</v>
      </c>
      <c r="Y215" s="2" t="str">
        <f t="shared" si="33"/>
        <v>ram:Reason</v>
      </c>
      <c r="Z215" s="2" t="str">
        <f t="shared" si="36"/>
        <v>rsm:CIIHSupplyChainTradeTransaction/ram:ApplicableCIIHSupplyChainTradeSettlement/ram:SpecifiedCITradeAllowanceCharge[ram:ChargeIndicator/udt:Indicator=true()]/ram:Reason</v>
      </c>
      <c r="AA215" s="2" t="s">
        <v>4497</v>
      </c>
      <c r="AB215" s="2" t="s">
        <v>4</v>
      </c>
      <c r="AC215" s="2" t="s">
        <v>41</v>
      </c>
      <c r="AD215" s="2" t="s">
        <v>9</v>
      </c>
      <c r="AE215" s="2" t="s">
        <v>42</v>
      </c>
      <c r="AF215" s="2" t="s">
        <v>56</v>
      </c>
      <c r="AG215" s="2" t="s">
        <v>230</v>
      </c>
      <c r="AH215" s="2" t="s">
        <v>542</v>
      </c>
    </row>
    <row r="216" spans="1:34" ht="20.100000000000001" customHeight="1">
      <c r="A216" s="1">
        <v>215</v>
      </c>
      <c r="B216" s="2" t="s">
        <v>78</v>
      </c>
      <c r="D216" s="2" t="s">
        <v>4354</v>
      </c>
      <c r="E216" s="2" t="s">
        <v>12</v>
      </c>
      <c r="F216" s="2" t="s">
        <v>17</v>
      </c>
      <c r="G216" s="31" t="s">
        <v>4449</v>
      </c>
      <c r="H216" s="34" t="s">
        <v>4412</v>
      </c>
      <c r="I216" s="2" t="s">
        <v>4413</v>
      </c>
      <c r="K216" s="4"/>
      <c r="Q216" s="2" t="s">
        <v>4355</v>
      </c>
      <c r="X216" s="2" t="str">
        <f t="shared" si="32"/>
        <v>CI_ Trade_ Allowance Charge. Basis. Amount</v>
      </c>
      <c r="Y216" s="2" t="str">
        <f t="shared" si="33"/>
        <v>ram:BasisAmount</v>
      </c>
      <c r="Z216" s="2" t="str">
        <f t="shared" si="36"/>
        <v>rsm:CIIHSupplyChainTradeTransaction/ram:ApplicableCIIHSupplyChainTradeSettlement/ram:SpecifiedCITradeAllowanceCharge[ram:ChargeIndicator/udt:Indicator=true()]/ram:BasisAmount</v>
      </c>
      <c r="AA216" s="2" t="s">
        <v>4500</v>
      </c>
      <c r="AB216" s="2" t="s">
        <v>4</v>
      </c>
      <c r="AC216" s="2" t="s">
        <v>304</v>
      </c>
    </row>
    <row r="217" spans="1:34" ht="20.100000000000001" customHeight="1">
      <c r="A217" s="1">
        <v>216</v>
      </c>
      <c r="B217" s="2" t="s">
        <v>78</v>
      </c>
      <c r="D217" s="2" t="s">
        <v>262</v>
      </c>
      <c r="E217" s="2" t="s">
        <v>20</v>
      </c>
      <c r="F217" s="2" t="s">
        <v>71</v>
      </c>
      <c r="G217" s="31" t="s">
        <v>4449</v>
      </c>
      <c r="H217" s="38" t="s">
        <v>4455</v>
      </c>
      <c r="I217" s="39" t="s">
        <v>4456</v>
      </c>
      <c r="K217" s="4"/>
      <c r="Q217" s="2" t="s">
        <v>263</v>
      </c>
      <c r="X217" s="2" t="str">
        <f t="shared" si="32"/>
        <v>CI_ Trade_ Allowance Charge. Category. CI_ Trade_ Tax</v>
      </c>
      <c r="Y217" s="2" t="str">
        <f t="shared" si="33"/>
        <v>ram:CategoryCITradeTax</v>
      </c>
      <c r="Z217" s="2" t="str">
        <f>Z$209&amp;"/"&amp;Y217</f>
        <v>rsm:CIIHSupplyChainTradeTransaction/ram:ApplicableCIIHSupplyChainTradeSettlement/ram:SpecifiedCITradeAllowanceCharge[ram:ChargeIndicator/udt:Indicator=true()]/ram:CategoryCITradeTax</v>
      </c>
      <c r="AA217" s="2" t="s">
        <v>4806</v>
      </c>
      <c r="AB217" s="2" t="s">
        <v>4</v>
      </c>
      <c r="AC217" s="2" t="s">
        <v>27</v>
      </c>
      <c r="AD217" s="2" t="s">
        <v>9</v>
      </c>
      <c r="AE217" s="2" t="s">
        <v>217</v>
      </c>
      <c r="AF217" s="2" t="s">
        <v>230</v>
      </c>
      <c r="AG217" s="2" t="s">
        <v>8</v>
      </c>
      <c r="AH217" s="2" t="s">
        <v>542</v>
      </c>
    </row>
    <row r="218" spans="1:34" ht="20.100000000000001" customHeight="1">
      <c r="A218" s="1">
        <v>217</v>
      </c>
      <c r="B218" s="2" t="s">
        <v>78</v>
      </c>
      <c r="D218" s="2" t="s">
        <v>264</v>
      </c>
      <c r="E218" s="2" t="s">
        <v>23</v>
      </c>
      <c r="F218" s="2" t="s">
        <v>3</v>
      </c>
      <c r="G218" s="31" t="s">
        <v>4452</v>
      </c>
      <c r="H218" s="40" t="s">
        <v>4320</v>
      </c>
      <c r="I218" s="39" t="s">
        <v>4457</v>
      </c>
      <c r="K218" s="4"/>
      <c r="R218" s="2" t="s">
        <v>265</v>
      </c>
      <c r="X218" s="2" t="str">
        <f t="shared" si="32"/>
        <v>CI_ Trade_ Tax. Details</v>
      </c>
      <c r="Y218" s="2" t="str">
        <f t="shared" si="33"/>
        <v>ram:CITradeTaxType</v>
      </c>
      <c r="Z218" s="2" t="str">
        <f t="shared" si="34"/>
        <v>ram:CITradeTaxType</v>
      </c>
      <c r="AA218" s="2" t="s">
        <v>4657</v>
      </c>
      <c r="AB218" s="2" t="s">
        <v>4</v>
      </c>
      <c r="AC218" s="2" t="s">
        <v>27</v>
      </c>
      <c r="AD218" s="2" t="s">
        <v>9</v>
      </c>
      <c r="AE218" s="2" t="s">
        <v>217</v>
      </c>
      <c r="AF218" s="2" t="s">
        <v>27</v>
      </c>
      <c r="AG218" s="2" t="s">
        <v>8</v>
      </c>
      <c r="AH218" s="2" t="s">
        <v>27</v>
      </c>
    </row>
    <row r="219" spans="1:34" ht="20.100000000000001" customHeight="1">
      <c r="A219" s="1">
        <v>218</v>
      </c>
      <c r="B219" s="2" t="s">
        <v>78</v>
      </c>
      <c r="D219" s="2" t="s">
        <v>268</v>
      </c>
      <c r="E219" s="2" t="s">
        <v>12</v>
      </c>
      <c r="F219" s="2" t="s">
        <v>22</v>
      </c>
      <c r="G219" s="31" t="s">
        <v>4450</v>
      </c>
      <c r="H219" s="35" t="s">
        <v>4321</v>
      </c>
      <c r="I219" s="2" t="s">
        <v>4322</v>
      </c>
      <c r="K219" s="4"/>
      <c r="S219" s="2" t="s">
        <v>269</v>
      </c>
      <c r="X219" s="2" t="str">
        <f t="shared" si="32"/>
        <v>CI_ Trade_ Tax. Calculated. Rate</v>
      </c>
      <c r="Y219" s="2" t="str">
        <f t="shared" si="33"/>
        <v>ram:CalculatedRate</v>
      </c>
      <c r="Z219" s="2" t="str">
        <f>Z$217&amp;"/"&amp;Y219</f>
        <v>rsm:CIIHSupplyChainTradeTransaction/ram:ApplicableCIIHSupplyChainTradeSettlement/ram:SpecifiedCITradeAllowanceCharge[ram:ChargeIndicator/udt:Indicator=true()]/ram:CategoryCITradeTax/ram:CalculatedRate</v>
      </c>
      <c r="AA219" s="2" t="s">
        <v>4807</v>
      </c>
      <c r="AB219" s="2" t="s">
        <v>4</v>
      </c>
      <c r="AC219" s="2" t="s">
        <v>27</v>
      </c>
      <c r="AD219" s="2" t="s">
        <v>9</v>
      </c>
      <c r="AE219" s="2" t="s">
        <v>27</v>
      </c>
      <c r="AF219" s="2" t="s">
        <v>56</v>
      </c>
      <c r="AG219" s="2" t="s">
        <v>8</v>
      </c>
    </row>
    <row r="220" spans="1:34" ht="20.100000000000001" customHeight="1">
      <c r="A220" s="1">
        <v>219</v>
      </c>
      <c r="B220" s="2" t="s">
        <v>78</v>
      </c>
      <c r="D220" s="2" t="s">
        <v>273</v>
      </c>
      <c r="E220" s="2" t="s">
        <v>12</v>
      </c>
      <c r="F220" s="2" t="s">
        <v>22</v>
      </c>
      <c r="G220" s="31" t="s">
        <v>4450</v>
      </c>
      <c r="H220" s="35" t="s">
        <v>4324</v>
      </c>
      <c r="I220" s="2" t="s">
        <v>4325</v>
      </c>
      <c r="K220" s="4"/>
      <c r="S220" s="2" t="s">
        <v>274</v>
      </c>
      <c r="X220" s="2" t="str">
        <f t="shared" si="32"/>
        <v>CI_ Trade_ Tax. Category. Code</v>
      </c>
      <c r="Y220" s="2" t="str">
        <f t="shared" si="33"/>
        <v>ram:CategoryCode</v>
      </c>
      <c r="Z220" s="2" t="str">
        <f>Z$217&amp;"/"&amp;Y220</f>
        <v>rsm:CIIHSupplyChainTradeTransaction/ram:ApplicableCIIHSupplyChainTradeSettlement/ram:SpecifiedCITradeAllowanceCharge[ram:ChargeIndicator/udt:Indicator=true()]/ram:CategoryCITradeTax/ram:CategoryCode</v>
      </c>
      <c r="AA220" s="2" t="s">
        <v>4498</v>
      </c>
      <c r="AB220" s="2" t="s">
        <v>4</v>
      </c>
      <c r="AC220" s="2" t="s">
        <v>280</v>
      </c>
      <c r="AD220" s="2" t="s">
        <v>9</v>
      </c>
      <c r="AE220" s="2" t="s">
        <v>59</v>
      </c>
      <c r="AF220" s="2" t="s">
        <v>56</v>
      </c>
      <c r="AG220" s="2" t="s">
        <v>8</v>
      </c>
      <c r="AH220" s="2" t="s">
        <v>705</v>
      </c>
    </row>
    <row r="221" spans="1:34" ht="20.100000000000001" customHeight="1">
      <c r="A221" s="1">
        <v>220</v>
      </c>
      <c r="B221" s="2" t="s">
        <v>78</v>
      </c>
      <c r="D221" s="2" t="s">
        <v>806</v>
      </c>
      <c r="E221" s="2" t="s">
        <v>20</v>
      </c>
      <c r="F221" s="2" t="s">
        <v>71</v>
      </c>
      <c r="G221" s="31" t="s">
        <v>4447</v>
      </c>
      <c r="H221" s="33" t="s">
        <v>276</v>
      </c>
      <c r="I221" s="2" t="s">
        <v>277</v>
      </c>
      <c r="K221" s="4"/>
      <c r="O221" s="2" t="s">
        <v>1329</v>
      </c>
      <c r="X221" s="2" t="str">
        <f t="shared" si="32"/>
        <v>CIIH_ Supply Chain_ Trade Settlement. Applicable. CI_ Trade_ Tax</v>
      </c>
      <c r="Y221" s="2" t="str">
        <f t="shared" si="33"/>
        <v>ram:ApplicableCITradeTax</v>
      </c>
      <c r="Z221" s="2" t="str">
        <f>Z$130&amp;"/"&amp;Y221</f>
        <v>rsm:CIIHSupplyChainTradeTransaction/ram:ApplicableCIIHSupplyChainTradeSettlement/ram:ApplicableCITradeTax</v>
      </c>
      <c r="AA221" s="2" t="s">
        <v>4545</v>
      </c>
      <c r="AB221" s="2" t="s">
        <v>4</v>
      </c>
      <c r="AC221" s="2" t="s">
        <v>27</v>
      </c>
      <c r="AD221" s="2" t="s">
        <v>9</v>
      </c>
      <c r="AE221" s="2" t="s">
        <v>217</v>
      </c>
      <c r="AF221" s="2" t="s">
        <v>230</v>
      </c>
      <c r="AG221" s="2" t="s">
        <v>10</v>
      </c>
      <c r="AH221" s="2" t="s">
        <v>25</v>
      </c>
    </row>
    <row r="222" spans="1:34" ht="20.100000000000001" customHeight="1">
      <c r="A222" s="41">
        <v>220.1</v>
      </c>
      <c r="B222" s="2" t="s">
        <v>78</v>
      </c>
      <c r="D222" s="2" t="s">
        <v>264</v>
      </c>
      <c r="E222" s="2" t="s">
        <v>23</v>
      </c>
      <c r="F222" s="2" t="s">
        <v>3</v>
      </c>
      <c r="G222" s="31" t="s">
        <v>4448</v>
      </c>
      <c r="H222" s="34" t="s">
        <v>807</v>
      </c>
      <c r="I222" s="2" t="s">
        <v>808</v>
      </c>
      <c r="K222" s="4"/>
      <c r="P222" s="2" t="s">
        <v>265</v>
      </c>
      <c r="X222" s="2" t="str">
        <f t="shared" si="32"/>
        <v>CI_ Trade_ Tax. Details</v>
      </c>
      <c r="Y222" s="2" t="str">
        <f t="shared" si="33"/>
        <v>ram:CITradeTaxType</v>
      </c>
      <c r="Z222" s="2" t="str">
        <f t="shared" si="34"/>
        <v>ram:CITradeTaxType</v>
      </c>
      <c r="AA222" s="2" t="s">
        <v>4657</v>
      </c>
      <c r="AB222" s="2" t="s">
        <v>4</v>
      </c>
      <c r="AC222" s="2" t="s">
        <v>27</v>
      </c>
      <c r="AD222" s="2" t="s">
        <v>9</v>
      </c>
      <c r="AE222" s="2" t="s">
        <v>217</v>
      </c>
      <c r="AF222" s="2" t="s">
        <v>27</v>
      </c>
      <c r="AG222" s="2" t="s">
        <v>27</v>
      </c>
      <c r="AH222" s="2" t="s">
        <v>27</v>
      </c>
    </row>
    <row r="223" spans="1:34" ht="20.100000000000001" customHeight="1">
      <c r="A223" s="41">
        <v>220.2</v>
      </c>
      <c r="B223" s="2" t="s">
        <v>78</v>
      </c>
      <c r="D223" s="2" t="s">
        <v>266</v>
      </c>
      <c r="E223" s="2" t="s">
        <v>12</v>
      </c>
      <c r="F223" s="2" t="s">
        <v>17</v>
      </c>
      <c r="G223" s="31" t="s">
        <v>4449</v>
      </c>
      <c r="H223" s="34" t="s">
        <v>809</v>
      </c>
      <c r="I223" s="2" t="s">
        <v>810</v>
      </c>
      <c r="K223" s="4"/>
      <c r="Q223" s="2" t="s">
        <v>267</v>
      </c>
      <c r="X223" s="2" t="str">
        <f t="shared" si="32"/>
        <v>CI_ Trade_ Tax. Calculated. Amount</v>
      </c>
      <c r="Y223" s="2" t="str">
        <f t="shared" si="33"/>
        <v>ram:CalculatedAmount</v>
      </c>
      <c r="Z223" s="2" t="str">
        <f>Z$221&amp;"/"&amp;Y223</f>
        <v>rsm:CIIHSupplyChainTradeTransaction/ram:ApplicableCIIHSupplyChainTradeSettlement/ram:ApplicableCITradeTax/ram:CalculatedAmount</v>
      </c>
      <c r="AA223" s="2" t="s">
        <v>4658</v>
      </c>
      <c r="AB223" s="2" t="s">
        <v>4</v>
      </c>
      <c r="AC223" s="2" t="s">
        <v>304</v>
      </c>
      <c r="AD223" s="2" t="s">
        <v>9</v>
      </c>
      <c r="AE223" s="2" t="s">
        <v>42</v>
      </c>
      <c r="AF223" s="2" t="s">
        <v>130</v>
      </c>
      <c r="AG223" s="2" t="s">
        <v>130</v>
      </c>
      <c r="AH223" s="2" t="s">
        <v>811</v>
      </c>
    </row>
    <row r="224" spans="1:34" ht="20.100000000000001" customHeight="1">
      <c r="A224" s="41">
        <v>220.3</v>
      </c>
      <c r="B224" s="2" t="s">
        <v>78</v>
      </c>
      <c r="D224" s="2" t="s">
        <v>393</v>
      </c>
      <c r="E224" s="2" t="s">
        <v>12</v>
      </c>
      <c r="F224" s="2" t="s">
        <v>17</v>
      </c>
      <c r="G224" s="31" t="s">
        <v>4449</v>
      </c>
      <c r="H224" s="34" t="s">
        <v>812</v>
      </c>
      <c r="I224" s="2" t="s">
        <v>813</v>
      </c>
      <c r="K224" s="4"/>
      <c r="Q224" s="2" t="s">
        <v>394</v>
      </c>
      <c r="X224" s="2" t="str">
        <f t="shared" si="32"/>
        <v>CI_ Trade_ Tax. Type. Code</v>
      </c>
      <c r="Y224" s="2" t="str">
        <f t="shared" si="33"/>
        <v>ram:TypeCode</v>
      </c>
      <c r="Z224" s="2" t="str">
        <f t="shared" ref="Z224:Z232" si="37">Z$221&amp;"/"&amp;Y224</f>
        <v>rsm:CIIHSupplyChainTradeTransaction/ram:ApplicableCIIHSupplyChainTradeSettlement/ram:ApplicableCITradeTax/ram:TypeCode</v>
      </c>
      <c r="AA224" s="2" t="s">
        <v>4659</v>
      </c>
      <c r="AB224" s="2" t="s">
        <v>4</v>
      </c>
      <c r="AC224" s="2" t="s">
        <v>395</v>
      </c>
      <c r="AD224" s="2" t="s">
        <v>9</v>
      </c>
      <c r="AE224" s="2" t="s">
        <v>59</v>
      </c>
      <c r="AF224" s="2" t="s">
        <v>56</v>
      </c>
      <c r="AG224" s="2" t="s">
        <v>10</v>
      </c>
      <c r="AH224" s="2" t="s">
        <v>27</v>
      </c>
    </row>
    <row r="225" spans="1:34" ht="20.100000000000001" customHeight="1">
      <c r="A225" s="41">
        <v>220.4</v>
      </c>
      <c r="B225" s="2" t="s">
        <v>78</v>
      </c>
      <c r="D225" s="2" t="s">
        <v>271</v>
      </c>
      <c r="E225" s="2" t="s">
        <v>12</v>
      </c>
      <c r="F225" s="2" t="s">
        <v>17</v>
      </c>
      <c r="G225" s="31" t="s">
        <v>4449</v>
      </c>
      <c r="H225" s="34" t="s">
        <v>814</v>
      </c>
      <c r="I225" s="2" t="s">
        <v>815</v>
      </c>
      <c r="K225" s="4"/>
      <c r="Q225" s="2" t="s">
        <v>1330</v>
      </c>
      <c r="X225" s="2" t="str">
        <f t="shared" si="32"/>
        <v xml:space="preserve">CI_ Trade_ Tax. Basis. Amount  </v>
      </c>
      <c r="Y225" s="2" t="str">
        <f t="shared" si="33"/>
        <v>ram:BasisAmount</v>
      </c>
      <c r="Z225" s="2" t="str">
        <f t="shared" si="37"/>
        <v>rsm:CIIHSupplyChainTradeTransaction/ram:ApplicableCIIHSupplyChainTradeSettlement/ram:ApplicableCITradeTax/ram:BasisAmount</v>
      </c>
      <c r="AA225" s="2" t="s">
        <v>4660</v>
      </c>
      <c r="AB225" s="2" t="s">
        <v>4</v>
      </c>
      <c r="AC225" s="2" t="s">
        <v>304</v>
      </c>
      <c r="AD225" s="2" t="s">
        <v>9</v>
      </c>
      <c r="AE225" s="2" t="s">
        <v>42</v>
      </c>
      <c r="AF225" s="2" t="s">
        <v>278</v>
      </c>
      <c r="AG225" s="2" t="s">
        <v>278</v>
      </c>
      <c r="AH225" s="2" t="s">
        <v>816</v>
      </c>
    </row>
    <row r="226" spans="1:34" ht="20.100000000000001" customHeight="1">
      <c r="A226" s="41">
        <v>220.5</v>
      </c>
      <c r="B226" s="2" t="s">
        <v>78</v>
      </c>
      <c r="D226" s="2" t="s">
        <v>273</v>
      </c>
      <c r="E226" s="2" t="s">
        <v>12</v>
      </c>
      <c r="F226" s="2" t="s">
        <v>17</v>
      </c>
      <c r="G226" s="31" t="s">
        <v>4449</v>
      </c>
      <c r="H226" s="34" t="s">
        <v>279</v>
      </c>
      <c r="I226" s="2" t="s">
        <v>817</v>
      </c>
      <c r="K226" s="4"/>
      <c r="Q226" s="2" t="s">
        <v>274</v>
      </c>
      <c r="X226" s="2" t="str">
        <f t="shared" si="32"/>
        <v>CI_ Trade_ Tax. Category. Code</v>
      </c>
      <c r="Y226" s="2" t="str">
        <f t="shared" si="33"/>
        <v>ram:CategoryCode</v>
      </c>
      <c r="Z226" s="2" t="str">
        <f t="shared" si="37"/>
        <v>rsm:CIIHSupplyChainTradeTransaction/ram:ApplicableCIIHSupplyChainTradeSettlement/ram:ApplicableCITradeTax/ram:CategoryCode</v>
      </c>
      <c r="AA226" s="2" t="s">
        <v>4661</v>
      </c>
      <c r="AB226" s="2" t="s">
        <v>4</v>
      </c>
      <c r="AC226" s="2" t="s">
        <v>280</v>
      </c>
      <c r="AD226" s="2" t="s">
        <v>9</v>
      </c>
      <c r="AE226" s="2" t="s">
        <v>59</v>
      </c>
      <c r="AF226" s="2" t="s">
        <v>130</v>
      </c>
      <c r="AG226" s="2" t="s">
        <v>15</v>
      </c>
      <c r="AH226" s="2" t="s">
        <v>811</v>
      </c>
    </row>
    <row r="227" spans="1:34" ht="20.100000000000001" customHeight="1">
      <c r="A227" s="41">
        <v>220.6</v>
      </c>
      <c r="B227" s="2" t="s">
        <v>78</v>
      </c>
      <c r="D227" s="2" t="s">
        <v>281</v>
      </c>
      <c r="E227" s="2" t="s">
        <v>12</v>
      </c>
      <c r="F227" s="2" t="s">
        <v>17</v>
      </c>
      <c r="G227" s="31" t="s">
        <v>4449</v>
      </c>
      <c r="H227" s="34" t="s">
        <v>818</v>
      </c>
      <c r="I227" s="2" t="s">
        <v>819</v>
      </c>
      <c r="K227" s="4"/>
      <c r="Q227" s="2" t="s">
        <v>282</v>
      </c>
      <c r="X227" s="2" t="str">
        <f t="shared" si="32"/>
        <v>CI_ Trade_ Tax. Currency. Code</v>
      </c>
      <c r="Y227" s="2" t="str">
        <f t="shared" si="33"/>
        <v>ram:CurrencyCode</v>
      </c>
      <c r="Z227" s="2" t="str">
        <f t="shared" si="37"/>
        <v>rsm:CIIHSupplyChainTradeTransaction/ram:ApplicableCIIHSupplyChainTradeSettlement/ram:ApplicableCITradeTax/ram:CurrencyCode</v>
      </c>
      <c r="AA227" s="2" t="s">
        <v>4662</v>
      </c>
      <c r="AB227" s="2" t="s">
        <v>4</v>
      </c>
      <c r="AC227" s="2" t="s">
        <v>304</v>
      </c>
      <c r="AD227" s="2" t="s">
        <v>9</v>
      </c>
      <c r="AE227" s="2" t="s">
        <v>42</v>
      </c>
      <c r="AF227" s="2" t="s">
        <v>125</v>
      </c>
      <c r="AG227" s="2" t="s">
        <v>10</v>
      </c>
      <c r="AH227" s="2" t="s">
        <v>542</v>
      </c>
    </row>
    <row r="228" spans="1:34" ht="20.100000000000001" customHeight="1">
      <c r="A228" s="41">
        <v>220.7</v>
      </c>
      <c r="B228" s="2" t="s">
        <v>78</v>
      </c>
      <c r="D228" s="2" t="s">
        <v>820</v>
      </c>
      <c r="E228" s="2" t="s">
        <v>12</v>
      </c>
      <c r="F228" s="2" t="s">
        <v>17</v>
      </c>
      <c r="G228" s="31" t="s">
        <v>4449</v>
      </c>
      <c r="H228" s="34" t="s">
        <v>821</v>
      </c>
      <c r="I228" s="2" t="s">
        <v>822</v>
      </c>
      <c r="K228" s="4"/>
      <c r="Q228" s="2" t="s">
        <v>283</v>
      </c>
      <c r="X228" s="2" t="str">
        <f t="shared" si="32"/>
        <v>CI_ Trade_ Tax. Category Name. Text</v>
      </c>
      <c r="Y228" s="2" t="str">
        <f t="shared" si="33"/>
        <v>ram:CategoryName</v>
      </c>
      <c r="Z228" s="2" t="str">
        <f t="shared" si="37"/>
        <v>rsm:CIIHSupplyChainTradeTransaction/ram:ApplicableCIIHSupplyChainTradeSettlement/ram:ApplicableCITradeTax/ram:CategoryName</v>
      </c>
      <c r="AA228" s="2" t="s">
        <v>4663</v>
      </c>
      <c r="AB228" s="2" t="s">
        <v>4</v>
      </c>
      <c r="AC228" s="2" t="s">
        <v>41</v>
      </c>
      <c r="AD228" s="2" t="s">
        <v>9</v>
      </c>
      <c r="AE228" s="2" t="s">
        <v>42</v>
      </c>
      <c r="AF228" s="2" t="s">
        <v>56</v>
      </c>
      <c r="AG228" s="2" t="s">
        <v>10</v>
      </c>
      <c r="AH228" s="2" t="s">
        <v>27</v>
      </c>
    </row>
    <row r="229" spans="1:34" ht="20.100000000000001" customHeight="1">
      <c r="A229" s="41">
        <v>220.8</v>
      </c>
      <c r="B229" s="2" t="s">
        <v>78</v>
      </c>
      <c r="D229" s="2" t="s">
        <v>396</v>
      </c>
      <c r="E229" s="2" t="s">
        <v>12</v>
      </c>
      <c r="F229" s="2" t="s">
        <v>17</v>
      </c>
      <c r="G229" s="31" t="s">
        <v>4449</v>
      </c>
      <c r="H229" s="34" t="s">
        <v>823</v>
      </c>
      <c r="I229" s="2" t="s">
        <v>824</v>
      </c>
      <c r="K229" s="4"/>
      <c r="Q229" s="2" t="s">
        <v>1331</v>
      </c>
      <c r="X229" s="2" t="str">
        <f t="shared" si="32"/>
        <v>CI_ Trade_ Tax. Rate_ Applicable. Percent</v>
      </c>
      <c r="Y229" s="2" t="str">
        <f t="shared" si="33"/>
        <v>ram:RateApplicablePercent</v>
      </c>
      <c r="Z229" s="2" t="str">
        <f t="shared" si="37"/>
        <v>rsm:CIIHSupplyChainTradeTransaction/ram:ApplicableCIIHSupplyChainTradeSettlement/ram:ApplicableCITradeTax/ram:RateApplicablePercent</v>
      </c>
      <c r="AA229" s="2" t="s">
        <v>4664</v>
      </c>
      <c r="AB229" s="2" t="s">
        <v>4</v>
      </c>
      <c r="AC229" s="2" t="s">
        <v>27</v>
      </c>
      <c r="AD229" s="2" t="s">
        <v>9</v>
      </c>
      <c r="AE229" s="2" t="s">
        <v>217</v>
      </c>
      <c r="AF229" s="2" t="s">
        <v>130</v>
      </c>
      <c r="AG229" s="2" t="s">
        <v>130</v>
      </c>
      <c r="AH229" s="2" t="s">
        <v>705</v>
      </c>
    </row>
    <row r="230" spans="1:34" ht="20.100000000000001" customHeight="1">
      <c r="A230" s="41">
        <v>220.9</v>
      </c>
      <c r="B230" s="2" t="s">
        <v>78</v>
      </c>
      <c r="D230" s="2" t="s">
        <v>825</v>
      </c>
      <c r="E230" s="2" t="s">
        <v>12</v>
      </c>
      <c r="F230" s="2" t="s">
        <v>17</v>
      </c>
      <c r="G230" s="31" t="s">
        <v>4449</v>
      </c>
      <c r="H230" s="34" t="s">
        <v>826</v>
      </c>
      <c r="I230" s="2" t="s">
        <v>827</v>
      </c>
      <c r="K230" s="4"/>
      <c r="Q230" s="2" t="s">
        <v>1332</v>
      </c>
      <c r="X230" s="2" t="str">
        <f t="shared" si="32"/>
        <v>CI_ Trade_ Tax. Grand Total. Amount</v>
      </c>
      <c r="Y230" s="2" t="str">
        <f t="shared" si="33"/>
        <v>ram:GrandTotalAmount</v>
      </c>
      <c r="Z230" s="2" t="str">
        <f t="shared" si="37"/>
        <v>rsm:CIIHSupplyChainTradeTransaction/ram:ApplicableCIIHSupplyChainTradeSettlement/ram:ApplicableCITradeTax/ram:GrandTotalAmount</v>
      </c>
      <c r="AA230" s="2" t="s">
        <v>4665</v>
      </c>
      <c r="AB230" s="2" t="s">
        <v>4</v>
      </c>
      <c r="AC230" s="2" t="s">
        <v>304</v>
      </c>
      <c r="AD230" s="2" t="s">
        <v>9</v>
      </c>
      <c r="AE230" s="2" t="s">
        <v>42</v>
      </c>
      <c r="AF230" s="2" t="s">
        <v>278</v>
      </c>
      <c r="AG230" s="2" t="s">
        <v>278</v>
      </c>
      <c r="AH230" s="2" t="s">
        <v>27</v>
      </c>
    </row>
    <row r="231" spans="1:34" ht="20.100000000000001" customHeight="1">
      <c r="A231" s="41">
        <v>221</v>
      </c>
      <c r="B231" s="2" t="s">
        <v>78</v>
      </c>
      <c r="D231" s="2" t="s">
        <v>284</v>
      </c>
      <c r="E231" s="2" t="s">
        <v>12</v>
      </c>
      <c r="F231" s="2" t="s">
        <v>17</v>
      </c>
      <c r="G231" s="31" t="s">
        <v>4449</v>
      </c>
      <c r="H231" s="34" t="s">
        <v>828</v>
      </c>
      <c r="I231" s="2" t="s">
        <v>829</v>
      </c>
      <c r="K231" s="4"/>
      <c r="Q231" s="2" t="s">
        <v>397</v>
      </c>
      <c r="X231" s="2" t="str">
        <f t="shared" si="32"/>
        <v>CI_ Trade_ Tax. Calculation Method. Code</v>
      </c>
      <c r="Y231" s="2" t="str">
        <f t="shared" si="33"/>
        <v>ram:CalculationMethodCode</v>
      </c>
      <c r="Z231" s="2" t="str">
        <f t="shared" si="37"/>
        <v>rsm:CIIHSupplyChainTradeTransaction/ram:ApplicableCIIHSupplyChainTradeSettlement/ram:ApplicableCITradeTax/ram:CalculationMethodCode</v>
      </c>
      <c r="AA231" s="2" t="s">
        <v>4666</v>
      </c>
      <c r="AB231" s="2" t="s">
        <v>4</v>
      </c>
      <c r="AC231" s="2" t="s">
        <v>34</v>
      </c>
      <c r="AD231" s="2" t="s">
        <v>9</v>
      </c>
      <c r="AE231" s="2" t="s">
        <v>35</v>
      </c>
      <c r="AF231" s="2" t="s">
        <v>60</v>
      </c>
      <c r="AG231" s="2" t="s">
        <v>60</v>
      </c>
      <c r="AH231" s="2" t="s">
        <v>27</v>
      </c>
    </row>
    <row r="232" spans="1:34" ht="20.100000000000001" customHeight="1">
      <c r="A232" s="41">
        <v>221.1</v>
      </c>
      <c r="B232" s="2" t="s">
        <v>78</v>
      </c>
      <c r="D232" s="2" t="s">
        <v>285</v>
      </c>
      <c r="E232" s="2" t="s">
        <v>12</v>
      </c>
      <c r="F232" s="2" t="s">
        <v>17</v>
      </c>
      <c r="G232" s="31" t="s">
        <v>4449</v>
      </c>
      <c r="H232" s="34" t="s">
        <v>830</v>
      </c>
      <c r="I232" s="2" t="s">
        <v>831</v>
      </c>
      <c r="K232" s="4"/>
      <c r="Q232" s="2" t="s">
        <v>398</v>
      </c>
      <c r="X232" s="2" t="str">
        <f t="shared" si="32"/>
        <v>CI_ Trade_ Tax. Local Tax System. Identifier</v>
      </c>
      <c r="Y232" s="2" t="str">
        <f t="shared" si="33"/>
        <v>ram:LocalTaxSystemID</v>
      </c>
      <c r="Z232" s="2" t="str">
        <f t="shared" si="37"/>
        <v>rsm:CIIHSupplyChainTradeTransaction/ram:ApplicableCIIHSupplyChainTradeSettlement/ram:ApplicableCITradeTax/ram:LocalTaxSystemID</v>
      </c>
      <c r="AA232" s="2" t="s">
        <v>4667</v>
      </c>
      <c r="AB232" s="2" t="s">
        <v>4</v>
      </c>
      <c r="AC232" s="2" t="s">
        <v>34</v>
      </c>
      <c r="AD232" s="2" t="s">
        <v>9</v>
      </c>
      <c r="AE232" s="2" t="s">
        <v>35</v>
      </c>
      <c r="AF232" s="2" t="s">
        <v>56</v>
      </c>
      <c r="AG232" s="2" t="s">
        <v>10</v>
      </c>
      <c r="AH232" s="2" t="s">
        <v>27</v>
      </c>
    </row>
    <row r="233" spans="1:34" ht="20.100000000000001" customHeight="1">
      <c r="A233" s="41">
        <v>221.2</v>
      </c>
      <c r="B233" s="2" t="s">
        <v>78</v>
      </c>
      <c r="D233" s="2" t="s">
        <v>806</v>
      </c>
      <c r="E233" s="2" t="s">
        <v>20</v>
      </c>
      <c r="F233" s="2" t="s">
        <v>71</v>
      </c>
      <c r="G233" s="31" t="s">
        <v>4447</v>
      </c>
      <c r="H233" s="33" t="s">
        <v>4458</v>
      </c>
      <c r="I233" s="2" t="s">
        <v>277</v>
      </c>
      <c r="K233" s="4"/>
      <c r="O233" s="2" t="s">
        <v>1329</v>
      </c>
      <c r="X233" s="2" t="str">
        <f t="shared" ref="X233:X244" si="38">L233&amp;M233&amp;N233&amp;O233&amp;P233&amp;Q233&amp;R233&amp;S233&amp;T233&amp;U233</f>
        <v>CIIH_ Supply Chain_ Trade Settlement. Applicable. CI_ Trade_ Tax</v>
      </c>
      <c r="Y233" s="2" t="str">
        <f t="shared" ref="Y233:Y244" si="39">IF(OR("ASMA"=E233,"MA"=E233),"rsm:","ram:")&amp;
IF("ABIE"=E233,
  SUBSTITUTE(
    SUBSTITUTE(
      SUBSTITUTE(X233,". Details","Type"),
      "_",""
    ),
    " ",""
  ),
  IF("ASMA"=E233,
  SUBSTITUTE(
    SUBSTITUTE(
      SUBSTITUTE(X233,". Details",""),
      "_",""
    ),
    " ",""
  ),
  SUBSTITUTE(
    SUBSTITUTE(
      SUBSTITUTE(
        SUBSTITUTE(
          SUBSTITUTE(
            SUBSTITUTE(
              MID(X233,FIND(".",X233)+2,LEN(X233)-FIND(".",X233)-1),
              "_",""
            ),
            "Identification",""
          ),
          "Text",""
        ),
        ".",""
      ),
      " ",""
    ),
    "Identifier","ID"
  )
))</f>
        <v>ram:ApplicableCITradeTax</v>
      </c>
      <c r="Z233" s="2" t="str">
        <f>Z$130&amp;"/"&amp;Y233</f>
        <v>rsm:CIIHSupplyChainTradeTransaction/ram:ApplicableCIIHSupplyChainTradeSettlement/ram:ApplicableCITradeTax</v>
      </c>
      <c r="AA233" s="2" t="s">
        <v>4545</v>
      </c>
      <c r="AB233" s="2" t="s">
        <v>4</v>
      </c>
      <c r="AC233" s="2" t="s">
        <v>27</v>
      </c>
      <c r="AD233" s="2" t="s">
        <v>9</v>
      </c>
      <c r="AE233" s="2" t="s">
        <v>217</v>
      </c>
      <c r="AF233" s="2" t="s">
        <v>230</v>
      </c>
      <c r="AG233" s="2" t="s">
        <v>10</v>
      </c>
      <c r="AH233" s="2" t="s">
        <v>25</v>
      </c>
    </row>
    <row r="234" spans="1:34" ht="20.100000000000001" customHeight="1">
      <c r="A234" s="41">
        <v>221.3</v>
      </c>
      <c r="B234" s="2" t="s">
        <v>78</v>
      </c>
      <c r="D234" s="2" t="s">
        <v>264</v>
      </c>
      <c r="E234" s="2" t="s">
        <v>23</v>
      </c>
      <c r="F234" s="2" t="s">
        <v>3</v>
      </c>
      <c r="G234" s="31" t="s">
        <v>4448</v>
      </c>
      <c r="H234" s="34" t="s">
        <v>807</v>
      </c>
      <c r="I234" s="2" t="s">
        <v>808</v>
      </c>
      <c r="K234" s="4"/>
      <c r="P234" s="2" t="s">
        <v>265</v>
      </c>
      <c r="X234" s="2" t="str">
        <f t="shared" si="38"/>
        <v>CI_ Trade_ Tax. Details</v>
      </c>
      <c r="Y234" s="2" t="str">
        <f t="shared" si="39"/>
        <v>ram:CITradeTaxType</v>
      </c>
      <c r="Z234" s="2" t="str">
        <f t="shared" si="34"/>
        <v>ram:CITradeTaxType</v>
      </c>
      <c r="AA234" s="2" t="s">
        <v>4657</v>
      </c>
      <c r="AB234" s="2" t="s">
        <v>4</v>
      </c>
      <c r="AC234" s="2" t="s">
        <v>27</v>
      </c>
      <c r="AD234" s="2" t="s">
        <v>9</v>
      </c>
      <c r="AE234" s="2" t="s">
        <v>217</v>
      </c>
      <c r="AF234" s="2" t="s">
        <v>27</v>
      </c>
      <c r="AG234" s="2" t="s">
        <v>27</v>
      </c>
      <c r="AH234" s="2" t="s">
        <v>27</v>
      </c>
    </row>
    <row r="235" spans="1:34" ht="20.100000000000001" customHeight="1">
      <c r="A235" s="41">
        <v>221.4</v>
      </c>
      <c r="B235" s="2" t="s">
        <v>78</v>
      </c>
      <c r="D235" s="2" t="s">
        <v>266</v>
      </c>
      <c r="E235" s="2" t="s">
        <v>12</v>
      </c>
      <c r="F235" s="2" t="s">
        <v>17</v>
      </c>
      <c r="G235" s="31" t="s">
        <v>4449</v>
      </c>
      <c r="H235" s="34" t="s">
        <v>4459</v>
      </c>
      <c r="I235" s="2" t="s">
        <v>810</v>
      </c>
      <c r="K235" s="4"/>
      <c r="Q235" s="2" t="s">
        <v>267</v>
      </c>
      <c r="X235" s="2" t="str">
        <f t="shared" si="38"/>
        <v>CI_ Trade_ Tax. Calculated. Amount</v>
      </c>
      <c r="Y235" s="2" t="str">
        <f t="shared" si="39"/>
        <v>ram:CalculatedAmount</v>
      </c>
      <c r="Z235" s="2" t="str">
        <f>Z$221&amp;"/"&amp;Y235</f>
        <v>rsm:CIIHSupplyChainTradeTransaction/ram:ApplicableCIIHSupplyChainTradeSettlement/ram:ApplicableCITradeTax/ram:CalculatedAmount</v>
      </c>
      <c r="AA235" s="2" t="s">
        <v>4658</v>
      </c>
      <c r="AB235" s="2" t="s">
        <v>4</v>
      </c>
      <c r="AC235" s="2" t="s">
        <v>304</v>
      </c>
      <c r="AD235" s="2" t="s">
        <v>9</v>
      </c>
      <c r="AE235" s="2" t="s">
        <v>42</v>
      </c>
      <c r="AF235" s="2" t="s">
        <v>130</v>
      </c>
      <c r="AG235" s="2" t="s">
        <v>130</v>
      </c>
      <c r="AH235" s="2" t="s">
        <v>811</v>
      </c>
    </row>
    <row r="236" spans="1:34" ht="20.100000000000001" customHeight="1">
      <c r="A236" s="41">
        <v>221.5</v>
      </c>
      <c r="B236" s="2" t="s">
        <v>78</v>
      </c>
      <c r="D236" s="2" t="s">
        <v>393</v>
      </c>
      <c r="E236" s="2" t="s">
        <v>12</v>
      </c>
      <c r="F236" s="2" t="s">
        <v>17</v>
      </c>
      <c r="G236" s="31" t="s">
        <v>4449</v>
      </c>
      <c r="H236" s="34" t="s">
        <v>4460</v>
      </c>
      <c r="I236" s="2" t="s">
        <v>813</v>
      </c>
      <c r="K236" s="4"/>
      <c r="Q236" s="2" t="s">
        <v>394</v>
      </c>
      <c r="X236" s="2" t="str">
        <f t="shared" si="38"/>
        <v>CI_ Trade_ Tax. Type. Code</v>
      </c>
      <c r="Y236" s="2" t="str">
        <f t="shared" si="39"/>
        <v>ram:TypeCode</v>
      </c>
      <c r="Z236" s="2" t="str">
        <f t="shared" ref="Z236:Z244" si="40">Z$221&amp;"/"&amp;Y236</f>
        <v>rsm:CIIHSupplyChainTradeTransaction/ram:ApplicableCIIHSupplyChainTradeSettlement/ram:ApplicableCITradeTax/ram:TypeCode</v>
      </c>
      <c r="AA236" s="2" t="s">
        <v>4659</v>
      </c>
      <c r="AB236" s="2" t="s">
        <v>4</v>
      </c>
      <c r="AC236" s="2" t="s">
        <v>395</v>
      </c>
      <c r="AD236" s="2" t="s">
        <v>9</v>
      </c>
      <c r="AE236" s="2" t="s">
        <v>59</v>
      </c>
      <c r="AF236" s="2" t="s">
        <v>56</v>
      </c>
      <c r="AG236" s="2" t="s">
        <v>10</v>
      </c>
      <c r="AH236" s="2" t="s">
        <v>27</v>
      </c>
    </row>
    <row r="237" spans="1:34" ht="20.100000000000001" customHeight="1">
      <c r="A237" s="41">
        <v>221.6</v>
      </c>
      <c r="B237" s="2" t="s">
        <v>78</v>
      </c>
      <c r="D237" s="2" t="s">
        <v>271</v>
      </c>
      <c r="E237" s="2" t="s">
        <v>12</v>
      </c>
      <c r="F237" s="2" t="s">
        <v>17</v>
      </c>
      <c r="G237" s="31" t="s">
        <v>4449</v>
      </c>
      <c r="H237" s="34" t="s">
        <v>4461</v>
      </c>
      <c r="I237" s="2" t="s">
        <v>815</v>
      </c>
      <c r="K237" s="4"/>
      <c r="Q237" s="2" t="s">
        <v>1330</v>
      </c>
      <c r="X237" s="2" t="str">
        <f t="shared" si="38"/>
        <v xml:space="preserve">CI_ Trade_ Tax. Basis. Amount  </v>
      </c>
      <c r="Y237" s="2" t="str">
        <f t="shared" si="39"/>
        <v>ram:BasisAmount</v>
      </c>
      <c r="Z237" s="2" t="str">
        <f t="shared" si="40"/>
        <v>rsm:CIIHSupplyChainTradeTransaction/ram:ApplicableCIIHSupplyChainTradeSettlement/ram:ApplicableCITradeTax/ram:BasisAmount</v>
      </c>
      <c r="AA237" s="2" t="s">
        <v>4660</v>
      </c>
      <c r="AB237" s="2" t="s">
        <v>4</v>
      </c>
      <c r="AC237" s="2" t="s">
        <v>304</v>
      </c>
      <c r="AD237" s="2" t="s">
        <v>9</v>
      </c>
      <c r="AE237" s="2" t="s">
        <v>42</v>
      </c>
      <c r="AF237" s="2" t="s">
        <v>278</v>
      </c>
      <c r="AG237" s="2" t="s">
        <v>278</v>
      </c>
      <c r="AH237" s="2" t="s">
        <v>816</v>
      </c>
    </row>
    <row r="238" spans="1:34" ht="20.100000000000001" customHeight="1">
      <c r="A238" s="41">
        <v>221.7</v>
      </c>
      <c r="B238" s="2" t="s">
        <v>78</v>
      </c>
      <c r="D238" s="2" t="s">
        <v>273</v>
      </c>
      <c r="E238" s="2" t="s">
        <v>12</v>
      </c>
      <c r="F238" s="2" t="s">
        <v>17</v>
      </c>
      <c r="G238" s="31" t="s">
        <v>4449</v>
      </c>
      <c r="H238" s="34" t="s">
        <v>4462</v>
      </c>
      <c r="I238" s="2" t="s">
        <v>817</v>
      </c>
      <c r="K238" s="4"/>
      <c r="Q238" s="2" t="s">
        <v>274</v>
      </c>
      <c r="X238" s="2" t="str">
        <f t="shared" si="38"/>
        <v>CI_ Trade_ Tax. Category. Code</v>
      </c>
      <c r="Y238" s="2" t="str">
        <f t="shared" si="39"/>
        <v>ram:CategoryCode</v>
      </c>
      <c r="Z238" s="2" t="str">
        <f t="shared" si="40"/>
        <v>rsm:CIIHSupplyChainTradeTransaction/ram:ApplicableCIIHSupplyChainTradeSettlement/ram:ApplicableCITradeTax/ram:CategoryCode</v>
      </c>
      <c r="AA238" s="2" t="s">
        <v>4661</v>
      </c>
      <c r="AB238" s="2" t="s">
        <v>4</v>
      </c>
      <c r="AC238" s="2" t="s">
        <v>280</v>
      </c>
      <c r="AD238" s="2" t="s">
        <v>9</v>
      </c>
      <c r="AE238" s="2" t="s">
        <v>59</v>
      </c>
      <c r="AF238" s="2" t="s">
        <v>130</v>
      </c>
      <c r="AG238" s="2" t="s">
        <v>15</v>
      </c>
      <c r="AH238" s="2" t="s">
        <v>811</v>
      </c>
    </row>
    <row r="239" spans="1:34" ht="20.100000000000001" customHeight="1">
      <c r="A239" s="41">
        <v>221.8</v>
      </c>
      <c r="B239" s="2" t="s">
        <v>78</v>
      </c>
      <c r="D239" s="2" t="s">
        <v>281</v>
      </c>
      <c r="E239" s="2" t="s">
        <v>12</v>
      </c>
      <c r="F239" s="2" t="s">
        <v>17</v>
      </c>
      <c r="G239" s="31" t="s">
        <v>4449</v>
      </c>
      <c r="H239" s="34" t="s">
        <v>4463</v>
      </c>
      <c r="I239" s="2" t="s">
        <v>819</v>
      </c>
      <c r="K239" s="4"/>
      <c r="Q239" s="2" t="s">
        <v>282</v>
      </c>
      <c r="X239" s="2" t="str">
        <f t="shared" si="38"/>
        <v>CI_ Trade_ Tax. Currency. Code</v>
      </c>
      <c r="Y239" s="2" t="str">
        <f t="shared" si="39"/>
        <v>ram:CurrencyCode</v>
      </c>
      <c r="Z239" s="2" t="str">
        <f t="shared" si="40"/>
        <v>rsm:CIIHSupplyChainTradeTransaction/ram:ApplicableCIIHSupplyChainTradeSettlement/ram:ApplicableCITradeTax/ram:CurrencyCode</v>
      </c>
      <c r="AA239" s="2" t="s">
        <v>4662</v>
      </c>
      <c r="AB239" s="2" t="s">
        <v>4</v>
      </c>
      <c r="AC239" s="2" t="s">
        <v>304</v>
      </c>
      <c r="AD239" s="2" t="s">
        <v>9</v>
      </c>
      <c r="AE239" s="2" t="s">
        <v>42</v>
      </c>
      <c r="AF239" s="2" t="s">
        <v>125</v>
      </c>
      <c r="AG239" s="2" t="s">
        <v>10</v>
      </c>
      <c r="AH239" s="2" t="s">
        <v>542</v>
      </c>
    </row>
    <row r="240" spans="1:34" ht="20.100000000000001" customHeight="1">
      <c r="A240" s="41">
        <v>221.9</v>
      </c>
      <c r="B240" s="2" t="s">
        <v>78</v>
      </c>
      <c r="D240" s="2" t="s">
        <v>820</v>
      </c>
      <c r="E240" s="2" t="s">
        <v>12</v>
      </c>
      <c r="F240" s="2" t="s">
        <v>17</v>
      </c>
      <c r="G240" s="31" t="s">
        <v>4449</v>
      </c>
      <c r="H240" s="34" t="s">
        <v>4464</v>
      </c>
      <c r="I240" s="2" t="s">
        <v>822</v>
      </c>
      <c r="K240" s="4"/>
      <c r="Q240" s="2" t="s">
        <v>283</v>
      </c>
      <c r="X240" s="2" t="str">
        <f t="shared" si="38"/>
        <v>CI_ Trade_ Tax. Category Name. Text</v>
      </c>
      <c r="Y240" s="2" t="str">
        <f t="shared" si="39"/>
        <v>ram:CategoryName</v>
      </c>
      <c r="Z240" s="2" t="str">
        <f t="shared" si="40"/>
        <v>rsm:CIIHSupplyChainTradeTransaction/ram:ApplicableCIIHSupplyChainTradeSettlement/ram:ApplicableCITradeTax/ram:CategoryName</v>
      </c>
      <c r="AA240" s="2" t="s">
        <v>4663</v>
      </c>
      <c r="AB240" s="2" t="s">
        <v>4</v>
      </c>
      <c r="AC240" s="2" t="s">
        <v>41</v>
      </c>
      <c r="AD240" s="2" t="s">
        <v>9</v>
      </c>
      <c r="AE240" s="2" t="s">
        <v>42</v>
      </c>
      <c r="AF240" s="2" t="s">
        <v>56</v>
      </c>
      <c r="AG240" s="2" t="s">
        <v>10</v>
      </c>
      <c r="AH240" s="2" t="s">
        <v>27</v>
      </c>
    </row>
    <row r="241" spans="1:34" ht="20.100000000000001" customHeight="1">
      <c r="A241" s="41">
        <v>222</v>
      </c>
      <c r="B241" s="2" t="s">
        <v>78</v>
      </c>
      <c r="D241" s="2" t="s">
        <v>396</v>
      </c>
      <c r="E241" s="2" t="s">
        <v>12</v>
      </c>
      <c r="F241" s="2" t="s">
        <v>17</v>
      </c>
      <c r="G241" s="31" t="s">
        <v>4449</v>
      </c>
      <c r="H241" s="34" t="s">
        <v>4465</v>
      </c>
      <c r="I241" s="2" t="s">
        <v>824</v>
      </c>
      <c r="K241" s="4"/>
      <c r="Q241" s="2" t="s">
        <v>1331</v>
      </c>
      <c r="X241" s="2" t="str">
        <f t="shared" si="38"/>
        <v>CI_ Trade_ Tax. Rate_ Applicable. Percent</v>
      </c>
      <c r="Y241" s="2" t="str">
        <f t="shared" si="39"/>
        <v>ram:RateApplicablePercent</v>
      </c>
      <c r="Z241" s="2" t="str">
        <f t="shared" si="40"/>
        <v>rsm:CIIHSupplyChainTradeTransaction/ram:ApplicableCIIHSupplyChainTradeSettlement/ram:ApplicableCITradeTax/ram:RateApplicablePercent</v>
      </c>
      <c r="AA241" s="2" t="s">
        <v>4664</v>
      </c>
      <c r="AB241" s="2" t="s">
        <v>4</v>
      </c>
      <c r="AC241" s="2" t="s">
        <v>27</v>
      </c>
      <c r="AD241" s="2" t="s">
        <v>9</v>
      </c>
      <c r="AE241" s="2" t="s">
        <v>217</v>
      </c>
      <c r="AF241" s="2" t="s">
        <v>130</v>
      </c>
      <c r="AG241" s="2" t="s">
        <v>130</v>
      </c>
      <c r="AH241" s="2" t="s">
        <v>705</v>
      </c>
    </row>
    <row r="242" spans="1:34" ht="20.100000000000001" customHeight="1">
      <c r="A242" s="41">
        <v>222.1</v>
      </c>
      <c r="B242" s="2" t="s">
        <v>78</v>
      </c>
      <c r="D242" s="2" t="s">
        <v>825</v>
      </c>
      <c r="E242" s="2" t="s">
        <v>12</v>
      </c>
      <c r="F242" s="2" t="s">
        <v>17</v>
      </c>
      <c r="G242" s="31" t="s">
        <v>4449</v>
      </c>
      <c r="H242" s="34" t="s">
        <v>4466</v>
      </c>
      <c r="I242" s="2" t="s">
        <v>827</v>
      </c>
      <c r="K242" s="4"/>
      <c r="Q242" s="2" t="s">
        <v>1332</v>
      </c>
      <c r="X242" s="2" t="str">
        <f t="shared" si="38"/>
        <v>CI_ Trade_ Tax. Grand Total. Amount</v>
      </c>
      <c r="Y242" s="2" t="str">
        <f t="shared" si="39"/>
        <v>ram:GrandTotalAmount</v>
      </c>
      <c r="Z242" s="2" t="str">
        <f t="shared" si="40"/>
        <v>rsm:CIIHSupplyChainTradeTransaction/ram:ApplicableCIIHSupplyChainTradeSettlement/ram:ApplicableCITradeTax/ram:GrandTotalAmount</v>
      </c>
      <c r="AA242" s="2" t="s">
        <v>4665</v>
      </c>
      <c r="AB242" s="2" t="s">
        <v>4</v>
      </c>
      <c r="AC242" s="2" t="s">
        <v>304</v>
      </c>
      <c r="AD242" s="2" t="s">
        <v>9</v>
      </c>
      <c r="AE242" s="2" t="s">
        <v>42</v>
      </c>
      <c r="AF242" s="2" t="s">
        <v>278</v>
      </c>
      <c r="AG242" s="2" t="s">
        <v>278</v>
      </c>
      <c r="AH242" s="2" t="s">
        <v>27</v>
      </c>
    </row>
    <row r="243" spans="1:34" ht="20.100000000000001" customHeight="1">
      <c r="A243" s="41">
        <v>222.2</v>
      </c>
      <c r="B243" s="2" t="s">
        <v>78</v>
      </c>
      <c r="D243" s="2" t="s">
        <v>284</v>
      </c>
      <c r="E243" s="2" t="s">
        <v>12</v>
      </c>
      <c r="F243" s="2" t="s">
        <v>17</v>
      </c>
      <c r="G243" s="31" t="s">
        <v>4449</v>
      </c>
      <c r="H243" s="34" t="s">
        <v>4467</v>
      </c>
      <c r="I243" s="2" t="s">
        <v>829</v>
      </c>
      <c r="K243" s="4"/>
      <c r="Q243" s="2" t="s">
        <v>397</v>
      </c>
      <c r="X243" s="2" t="str">
        <f t="shared" si="38"/>
        <v>CI_ Trade_ Tax. Calculation Method. Code</v>
      </c>
      <c r="Y243" s="2" t="str">
        <f t="shared" si="39"/>
        <v>ram:CalculationMethodCode</v>
      </c>
      <c r="Z243" s="2" t="str">
        <f t="shared" si="40"/>
        <v>rsm:CIIHSupplyChainTradeTransaction/ram:ApplicableCIIHSupplyChainTradeSettlement/ram:ApplicableCITradeTax/ram:CalculationMethodCode</v>
      </c>
      <c r="AA243" s="2" t="s">
        <v>4666</v>
      </c>
      <c r="AB243" s="2" t="s">
        <v>4</v>
      </c>
      <c r="AC243" s="2" t="s">
        <v>34</v>
      </c>
      <c r="AD243" s="2" t="s">
        <v>9</v>
      </c>
      <c r="AE243" s="2" t="s">
        <v>35</v>
      </c>
      <c r="AF243" s="2" t="s">
        <v>60</v>
      </c>
      <c r="AG243" s="2" t="s">
        <v>60</v>
      </c>
      <c r="AH243" s="2" t="s">
        <v>27</v>
      </c>
    </row>
    <row r="244" spans="1:34" ht="20.100000000000001" customHeight="1">
      <c r="A244" s="41">
        <v>222.3</v>
      </c>
      <c r="B244" s="2" t="s">
        <v>78</v>
      </c>
      <c r="D244" s="2" t="s">
        <v>285</v>
      </c>
      <c r="E244" s="2" t="s">
        <v>12</v>
      </c>
      <c r="F244" s="2" t="s">
        <v>17</v>
      </c>
      <c r="G244" s="31" t="s">
        <v>4449</v>
      </c>
      <c r="H244" s="34" t="s">
        <v>4468</v>
      </c>
      <c r="I244" s="2" t="s">
        <v>831</v>
      </c>
      <c r="K244" s="4"/>
      <c r="Q244" s="2" t="s">
        <v>398</v>
      </c>
      <c r="X244" s="2" t="str">
        <f t="shared" si="38"/>
        <v>CI_ Trade_ Tax. Local Tax System. Identifier</v>
      </c>
      <c r="Y244" s="2" t="str">
        <f t="shared" si="39"/>
        <v>ram:LocalTaxSystemID</v>
      </c>
      <c r="Z244" s="2" t="str">
        <f t="shared" si="40"/>
        <v>rsm:CIIHSupplyChainTradeTransaction/ram:ApplicableCIIHSupplyChainTradeSettlement/ram:ApplicableCITradeTax/ram:LocalTaxSystemID</v>
      </c>
      <c r="AA244" s="2" t="s">
        <v>4667</v>
      </c>
      <c r="AB244" s="2" t="s">
        <v>4</v>
      </c>
      <c r="AC244" s="2" t="s">
        <v>34</v>
      </c>
      <c r="AD244" s="2" t="s">
        <v>9</v>
      </c>
      <c r="AE244" s="2" t="s">
        <v>35</v>
      </c>
      <c r="AF244" s="2" t="s">
        <v>56</v>
      </c>
      <c r="AG244" s="2" t="s">
        <v>10</v>
      </c>
      <c r="AH244" s="2" t="s">
        <v>27</v>
      </c>
    </row>
    <row r="245" spans="1:34" ht="20.100000000000001" customHeight="1">
      <c r="A245" s="1">
        <v>232</v>
      </c>
      <c r="B245" s="2" t="s">
        <v>78</v>
      </c>
      <c r="D245" s="2" t="s">
        <v>832</v>
      </c>
      <c r="E245" s="2" t="s">
        <v>20</v>
      </c>
      <c r="F245" s="2" t="s">
        <v>17</v>
      </c>
      <c r="G245" s="31" t="s">
        <v>4447</v>
      </c>
      <c r="H245" s="33" t="s">
        <v>833</v>
      </c>
      <c r="I245" s="2" t="s">
        <v>834</v>
      </c>
      <c r="K245" s="4"/>
      <c r="O245" s="2" t="s">
        <v>286</v>
      </c>
      <c r="X245" s="2" t="str">
        <f t="shared" si="32"/>
        <v>CIIH_ Supply Chain_ Trade Settlement. Billing. CI_ Specified_ Period</v>
      </c>
      <c r="Y245" s="2" t="str">
        <f t="shared" si="33"/>
        <v>ram:BillingCISpecifiedPeriod</v>
      </c>
      <c r="Z245" s="2" t="str">
        <f>Z$130&amp;"/"&amp;Y245</f>
        <v>rsm:CIIHSupplyChainTradeTransaction/ram:ApplicableCIIHSupplyChainTradeSettlement/ram:BillingCISpecifiedPeriod</v>
      </c>
      <c r="AA245" s="2" t="s">
        <v>4513</v>
      </c>
      <c r="AB245" s="2" t="s">
        <v>4</v>
      </c>
      <c r="AC245" s="2" t="s">
        <v>27</v>
      </c>
      <c r="AD245" s="2" t="s">
        <v>9</v>
      </c>
      <c r="AE245" s="2" t="s">
        <v>217</v>
      </c>
      <c r="AF245" s="2" t="s">
        <v>230</v>
      </c>
      <c r="AG245" s="2" t="s">
        <v>217</v>
      </c>
      <c r="AH245" s="2" t="s">
        <v>542</v>
      </c>
    </row>
    <row r="246" spans="1:34" ht="20.100000000000001" customHeight="1">
      <c r="A246" s="1">
        <v>233</v>
      </c>
      <c r="B246" s="2" t="s">
        <v>78</v>
      </c>
      <c r="D246" s="2" t="s">
        <v>287</v>
      </c>
      <c r="E246" s="2" t="s">
        <v>23</v>
      </c>
      <c r="F246" s="2" t="s">
        <v>3</v>
      </c>
      <c r="G246" s="31" t="s">
        <v>4448</v>
      </c>
      <c r="H246" s="34" t="s">
        <v>835</v>
      </c>
      <c r="I246" s="2" t="s">
        <v>836</v>
      </c>
      <c r="K246" s="4"/>
      <c r="P246" s="2" t="s">
        <v>288</v>
      </c>
      <c r="X246" s="2" t="str">
        <f t="shared" si="32"/>
        <v>CI_ Specified_ Period. Details</v>
      </c>
      <c r="Y246" s="2" t="str">
        <f t="shared" si="33"/>
        <v>ram:CISpecifiedPeriodType</v>
      </c>
      <c r="Z246" s="2" t="str">
        <f t="shared" si="34"/>
        <v>ram:CISpecifiedPeriodType</v>
      </c>
      <c r="AA246" s="2" t="s">
        <v>4668</v>
      </c>
      <c r="AB246" s="2" t="s">
        <v>4</v>
      </c>
      <c r="AC246" s="2" t="s">
        <v>27</v>
      </c>
      <c r="AD246" s="2" t="s">
        <v>9</v>
      </c>
      <c r="AE246" s="2" t="s">
        <v>217</v>
      </c>
      <c r="AF246" s="2" t="s">
        <v>27</v>
      </c>
      <c r="AG246" s="2" t="s">
        <v>10</v>
      </c>
      <c r="AH246" s="2" t="s">
        <v>27</v>
      </c>
    </row>
    <row r="247" spans="1:34" ht="20.100000000000001" customHeight="1">
      <c r="A247" s="1">
        <v>234</v>
      </c>
      <c r="B247" s="2" t="s">
        <v>78</v>
      </c>
      <c r="D247" s="2" t="s">
        <v>289</v>
      </c>
      <c r="E247" s="2" t="s">
        <v>12</v>
      </c>
      <c r="F247" s="2" t="s">
        <v>22</v>
      </c>
      <c r="G247" s="31" t="s">
        <v>4449</v>
      </c>
      <c r="H247" s="34" t="s">
        <v>837</v>
      </c>
      <c r="I247" s="2" t="s">
        <v>838</v>
      </c>
      <c r="K247" s="4"/>
      <c r="Q247" s="2" t="s">
        <v>290</v>
      </c>
      <c r="X247" s="2" t="str">
        <f t="shared" si="32"/>
        <v>CI_ Specified_ Period. Start. Date Time</v>
      </c>
      <c r="Y247" s="2" t="str">
        <f t="shared" si="33"/>
        <v>ram:StartDateTime</v>
      </c>
      <c r="Z247" s="2" t="str">
        <f>Z$245&amp;"/"&amp;Y247</f>
        <v>rsm:CIIHSupplyChainTradeTransaction/ram:ApplicableCIIHSupplyChainTradeSettlement/ram:BillingCISpecifiedPeriod/ram:StartDateTime</v>
      </c>
      <c r="AA247" s="2" t="s">
        <v>4669</v>
      </c>
      <c r="AB247" s="2" t="s">
        <v>4</v>
      </c>
      <c r="AC247" s="2" t="s">
        <v>84</v>
      </c>
      <c r="AD247" s="2" t="s">
        <v>9</v>
      </c>
      <c r="AE247" s="2" t="s">
        <v>65</v>
      </c>
      <c r="AF247" s="2" t="s">
        <v>56</v>
      </c>
      <c r="AG247" s="2" t="s">
        <v>56</v>
      </c>
      <c r="AH247" s="2" t="s">
        <v>542</v>
      </c>
    </row>
    <row r="248" spans="1:34" ht="20.100000000000001" customHeight="1">
      <c r="A248" s="1">
        <v>235</v>
      </c>
      <c r="B248" s="2" t="s">
        <v>78</v>
      </c>
      <c r="D248" s="2" t="s">
        <v>291</v>
      </c>
      <c r="E248" s="2" t="s">
        <v>12</v>
      </c>
      <c r="F248" s="2" t="s">
        <v>22</v>
      </c>
      <c r="G248" s="31" t="s">
        <v>4449</v>
      </c>
      <c r="H248" s="34" t="s">
        <v>839</v>
      </c>
      <c r="I248" s="2" t="s">
        <v>840</v>
      </c>
      <c r="K248" s="4"/>
      <c r="Q248" s="2" t="s">
        <v>292</v>
      </c>
      <c r="X248" s="2" t="str">
        <f t="shared" si="32"/>
        <v>CI_ Specified_ Period. End. Date Time</v>
      </c>
      <c r="Y248" s="2" t="str">
        <f t="shared" si="33"/>
        <v>ram:EndDateTime</v>
      </c>
      <c r="Z248" s="2" t="str">
        <f>Z$245&amp;"/"&amp;Y248</f>
        <v>rsm:CIIHSupplyChainTradeTransaction/ram:ApplicableCIIHSupplyChainTradeSettlement/ram:BillingCISpecifiedPeriod/ram:EndDateTime</v>
      </c>
      <c r="AA248" s="2" t="s">
        <v>4670</v>
      </c>
      <c r="AB248" s="2" t="s">
        <v>4</v>
      </c>
      <c r="AC248" s="2" t="s">
        <v>84</v>
      </c>
      <c r="AD248" s="2" t="s">
        <v>9</v>
      </c>
      <c r="AE248" s="2" t="s">
        <v>65</v>
      </c>
      <c r="AF248" s="2" t="s">
        <v>56</v>
      </c>
      <c r="AG248" s="2" t="s">
        <v>56</v>
      </c>
      <c r="AH248" s="2" t="s">
        <v>542</v>
      </c>
    </row>
    <row r="249" spans="1:34" ht="20.100000000000001" customHeight="1">
      <c r="A249" s="1">
        <v>236</v>
      </c>
      <c r="B249" s="2" t="s">
        <v>78</v>
      </c>
      <c r="D249" s="2" t="s">
        <v>293</v>
      </c>
      <c r="E249" s="2" t="s">
        <v>20</v>
      </c>
      <c r="F249" s="2" t="s">
        <v>17</v>
      </c>
      <c r="G249" s="31" t="s">
        <v>4447</v>
      </c>
      <c r="H249" s="33" t="s">
        <v>841</v>
      </c>
      <c r="I249" s="2" t="s">
        <v>842</v>
      </c>
      <c r="K249" s="4"/>
      <c r="O249" s="2" t="s">
        <v>1333</v>
      </c>
      <c r="X249" s="2" t="str">
        <f t="shared" si="32"/>
        <v>CIIH_ Supply Chain_ Trade Settlement. Specified. CI_ Trade_ Payment Terms</v>
      </c>
      <c r="Y249" s="2" t="str">
        <f t="shared" si="33"/>
        <v>ram:SpecifiedCITradePaymentTerms</v>
      </c>
      <c r="Z249" s="2" t="str">
        <f>Z$130&amp;"/"&amp;Y249</f>
        <v>rsm:CIIHSupplyChainTradeTransaction/ram:ApplicableCIIHSupplyChainTradeSettlement/ram:SpecifiedCITradePaymentTerms</v>
      </c>
      <c r="AA249" s="2" t="s">
        <v>4539</v>
      </c>
      <c r="AB249" s="2" t="s">
        <v>4</v>
      </c>
      <c r="AC249" s="2" t="s">
        <v>27</v>
      </c>
      <c r="AD249" s="2" t="s">
        <v>9</v>
      </c>
      <c r="AE249" s="2" t="s">
        <v>217</v>
      </c>
      <c r="AF249" s="2" t="s">
        <v>230</v>
      </c>
      <c r="AG249" s="2" t="s">
        <v>217</v>
      </c>
      <c r="AH249" s="2" t="s">
        <v>705</v>
      </c>
    </row>
    <row r="250" spans="1:34" ht="20.100000000000001" customHeight="1">
      <c r="A250" s="1">
        <v>237</v>
      </c>
      <c r="B250" s="2" t="s">
        <v>78</v>
      </c>
      <c r="D250" s="2" t="s">
        <v>843</v>
      </c>
      <c r="E250" s="2" t="s">
        <v>23</v>
      </c>
      <c r="F250" s="2" t="s">
        <v>3</v>
      </c>
      <c r="G250" s="31" t="s">
        <v>4448</v>
      </c>
      <c r="H250" s="34" t="s">
        <v>844</v>
      </c>
      <c r="I250" s="2" t="s">
        <v>845</v>
      </c>
      <c r="K250" s="4"/>
      <c r="P250" s="2" t="s">
        <v>1334</v>
      </c>
      <c r="X250" s="2" t="str">
        <f t="shared" si="32"/>
        <v>CI_ Trade_ Payment Terms. Details</v>
      </c>
      <c r="Y250" s="2" t="str">
        <f t="shared" si="33"/>
        <v>ram:CITradePaymentTermsType</v>
      </c>
      <c r="Z250" s="2" t="str">
        <f t="shared" si="34"/>
        <v>ram:CITradePaymentTermsType</v>
      </c>
      <c r="AA250" s="2" t="s">
        <v>4671</v>
      </c>
      <c r="AB250" s="2" t="s">
        <v>4</v>
      </c>
      <c r="AC250" s="2" t="s">
        <v>27</v>
      </c>
      <c r="AD250" s="2" t="s">
        <v>9</v>
      </c>
      <c r="AE250" s="2" t="s">
        <v>217</v>
      </c>
      <c r="AF250" s="2" t="s">
        <v>27</v>
      </c>
      <c r="AG250" s="2" t="s">
        <v>217</v>
      </c>
      <c r="AH250" s="2" t="s">
        <v>27</v>
      </c>
    </row>
    <row r="251" spans="1:34" ht="20.100000000000001" customHeight="1">
      <c r="A251" s="1">
        <v>238</v>
      </c>
      <c r="B251" s="2" t="s">
        <v>78</v>
      </c>
      <c r="D251" s="2" t="s">
        <v>294</v>
      </c>
      <c r="E251" s="2" t="s">
        <v>12</v>
      </c>
      <c r="F251" s="2" t="s">
        <v>17</v>
      </c>
      <c r="G251" s="31" t="s">
        <v>4449</v>
      </c>
      <c r="H251" s="34" t="s">
        <v>846</v>
      </c>
      <c r="I251" s="2" t="s">
        <v>847</v>
      </c>
      <c r="K251" s="4"/>
      <c r="Q251" s="2" t="s">
        <v>295</v>
      </c>
      <c r="X251" s="2" t="str">
        <f t="shared" si="32"/>
        <v>CI_ Trade_ Payment Terms. Description. Text</v>
      </c>
      <c r="Y251" s="2" t="str">
        <f t="shared" si="33"/>
        <v>ram:Description</v>
      </c>
      <c r="Z251" s="2" t="str">
        <f>Z$249&amp;"/"&amp;Y251</f>
        <v>rsm:CIIHSupplyChainTradeTransaction/ram:ApplicableCIIHSupplyChainTradeSettlement/ram:SpecifiedCITradePaymentTerms/ram:Description</v>
      </c>
      <c r="AA251" s="2" t="s">
        <v>4525</v>
      </c>
      <c r="AB251" s="2" t="s">
        <v>4</v>
      </c>
      <c r="AC251" s="2" t="s">
        <v>41</v>
      </c>
      <c r="AD251" s="2" t="s">
        <v>9</v>
      </c>
      <c r="AE251" s="2" t="s">
        <v>42</v>
      </c>
      <c r="AF251" s="2" t="s">
        <v>56</v>
      </c>
      <c r="AG251" s="2" t="s">
        <v>217</v>
      </c>
      <c r="AH251" s="2" t="s">
        <v>542</v>
      </c>
    </row>
    <row r="252" spans="1:34" ht="20.100000000000001" customHeight="1">
      <c r="A252" s="1">
        <v>239</v>
      </c>
      <c r="B252" s="2" t="s">
        <v>78</v>
      </c>
      <c r="D252" s="2" t="s">
        <v>296</v>
      </c>
      <c r="E252" s="2" t="s">
        <v>12</v>
      </c>
      <c r="F252" s="2" t="s">
        <v>17</v>
      </c>
      <c r="G252" s="31" t="s">
        <v>4449</v>
      </c>
      <c r="H252" s="34" t="s">
        <v>848</v>
      </c>
      <c r="I252" s="2" t="s">
        <v>849</v>
      </c>
      <c r="K252" s="4"/>
      <c r="Q252" s="2" t="s">
        <v>297</v>
      </c>
      <c r="X252" s="2" t="str">
        <f t="shared" si="32"/>
        <v>CI_ Trade_ Payment Terms. Due Date. Date Time</v>
      </c>
      <c r="Y252" s="2" t="str">
        <f t="shared" si="33"/>
        <v>ram:DueDateDateTime</v>
      </c>
      <c r="Z252" s="2" t="str">
        <f t="shared" ref="Z252:Z253" si="41">Z$249&amp;"/"&amp;Y252</f>
        <v>rsm:CIIHSupplyChainTradeTransaction/ram:ApplicableCIIHSupplyChainTradeSettlement/ram:SpecifiedCITradePaymentTerms/ram:DueDateDateTime</v>
      </c>
      <c r="AA252" s="2" t="s">
        <v>4672</v>
      </c>
      <c r="AB252" s="2" t="s">
        <v>4</v>
      </c>
      <c r="AC252" s="2" t="s">
        <v>84</v>
      </c>
      <c r="AD252" s="2" t="s">
        <v>9</v>
      </c>
      <c r="AE252" s="2" t="s">
        <v>65</v>
      </c>
      <c r="AF252" s="2" t="s">
        <v>56</v>
      </c>
      <c r="AG252" s="2" t="s">
        <v>217</v>
      </c>
      <c r="AH252" s="2" t="s">
        <v>542</v>
      </c>
    </row>
    <row r="253" spans="1:34" ht="20.100000000000001" customHeight="1">
      <c r="A253" s="1">
        <v>240</v>
      </c>
      <c r="B253" s="2" t="s">
        <v>78</v>
      </c>
      <c r="D253" s="2" t="s">
        <v>850</v>
      </c>
      <c r="E253" s="2" t="s">
        <v>12</v>
      </c>
      <c r="F253" s="2" t="s">
        <v>17</v>
      </c>
      <c r="G253" s="31" t="s">
        <v>4449</v>
      </c>
      <c r="H253" s="34" t="s">
        <v>851</v>
      </c>
      <c r="I253" s="2" t="s">
        <v>852</v>
      </c>
      <c r="K253" s="4"/>
      <c r="Q253" s="2" t="s">
        <v>1335</v>
      </c>
      <c r="X253" s="2" t="str">
        <f t="shared" si="32"/>
        <v>CI_ Trade_ Payment Terms. Type. Code</v>
      </c>
      <c r="Y253" s="2" t="str">
        <f t="shared" si="33"/>
        <v>ram:TypeCode</v>
      </c>
      <c r="Z253" s="2" t="str">
        <f t="shared" si="41"/>
        <v>rsm:CIIHSupplyChainTradeTransaction/ram:ApplicableCIIHSupplyChainTradeSettlement/ram:SpecifiedCITradePaymentTerms/ram:TypeCode</v>
      </c>
      <c r="AA253" s="2" t="s">
        <v>4673</v>
      </c>
      <c r="AB253" s="2" t="s">
        <v>4</v>
      </c>
      <c r="AC253" s="2" t="s">
        <v>853</v>
      </c>
      <c r="AD253" s="2" t="s">
        <v>9</v>
      </c>
      <c r="AE253" s="2" t="s">
        <v>59</v>
      </c>
      <c r="AF253" s="2" t="s">
        <v>56</v>
      </c>
      <c r="AG253" s="2" t="s">
        <v>217</v>
      </c>
      <c r="AH253" s="2" t="s">
        <v>27</v>
      </c>
    </row>
    <row r="254" spans="1:34" ht="20.100000000000001" customHeight="1">
      <c r="A254" s="1">
        <v>241</v>
      </c>
      <c r="B254" s="2" t="s">
        <v>78</v>
      </c>
      <c r="D254" s="2" t="s">
        <v>854</v>
      </c>
      <c r="E254" s="2" t="s">
        <v>20</v>
      </c>
      <c r="F254" s="2" t="s">
        <v>17</v>
      </c>
      <c r="G254" s="31" t="s">
        <v>4447</v>
      </c>
      <c r="H254" s="33" t="s">
        <v>298</v>
      </c>
      <c r="I254" s="2" t="s">
        <v>299</v>
      </c>
      <c r="K254" s="4"/>
      <c r="O254" s="2" t="s">
        <v>1336</v>
      </c>
      <c r="X254" s="2" t="str">
        <f t="shared" si="32"/>
        <v>CIIH_ Supply Chain_ Trade Settlement. Specified. CIIH_ Trade Settlement_ Monetary Summation</v>
      </c>
      <c r="Y254" s="2" t="str">
        <f t="shared" si="33"/>
        <v>ram:SpecifiedCIIHTradeSettlementMonetarySummation</v>
      </c>
      <c r="Z254" s="2" t="str">
        <f>Z$130&amp;"/"&amp;Y254</f>
        <v>rsm:CIIHSupplyChainTradeTransaction/ram:ApplicableCIIHSupplyChainTradeSettlement/ram:SpecifiedCIIHTradeSettlementMonetarySummation</v>
      </c>
      <c r="AA254" s="2" t="s">
        <v>4495</v>
      </c>
      <c r="AB254" s="2" t="s">
        <v>4</v>
      </c>
      <c r="AC254" s="2" t="s">
        <v>27</v>
      </c>
      <c r="AD254" s="2" t="s">
        <v>9</v>
      </c>
      <c r="AE254" s="2" t="s">
        <v>217</v>
      </c>
      <c r="AF254" s="2" t="s">
        <v>230</v>
      </c>
      <c r="AG254" s="2" t="s">
        <v>217</v>
      </c>
      <c r="AH254" s="2" t="s">
        <v>816</v>
      </c>
    </row>
    <row r="255" spans="1:34" ht="20.100000000000001" customHeight="1">
      <c r="A255" s="1">
        <v>242</v>
      </c>
      <c r="B255" s="2" t="s">
        <v>78</v>
      </c>
      <c r="D255" s="2" t="s">
        <v>855</v>
      </c>
      <c r="E255" s="2" t="s">
        <v>23</v>
      </c>
      <c r="F255" s="2" t="s">
        <v>3</v>
      </c>
      <c r="G255" s="31" t="s">
        <v>4448</v>
      </c>
      <c r="H255" s="34" t="s">
        <v>301</v>
      </c>
      <c r="I255" s="2" t="s">
        <v>302</v>
      </c>
      <c r="K255" s="4"/>
      <c r="P255" s="2" t="s">
        <v>300</v>
      </c>
      <c r="X255" s="2" t="str">
        <f t="shared" si="32"/>
        <v>CIIH_ Trade Settlement_ Monetary Summation. Details</v>
      </c>
      <c r="Y255" s="2" t="str">
        <f t="shared" si="33"/>
        <v>ram:CIIHTradeSettlementMonetarySummationType</v>
      </c>
      <c r="Z255" s="2" t="str">
        <f t="shared" si="34"/>
        <v>ram:CIIHTradeSettlementMonetarySummationType</v>
      </c>
      <c r="AA255" s="2" t="s">
        <v>4674</v>
      </c>
      <c r="AB255" s="2" t="s">
        <v>4</v>
      </c>
      <c r="AC255" s="2" t="s">
        <v>27</v>
      </c>
      <c r="AD255" s="2" t="s">
        <v>9</v>
      </c>
      <c r="AE255" s="2" t="s">
        <v>217</v>
      </c>
      <c r="AF255" s="2" t="s">
        <v>27</v>
      </c>
      <c r="AG255" s="2" t="s">
        <v>217</v>
      </c>
      <c r="AH255" s="2" t="s">
        <v>27</v>
      </c>
    </row>
    <row r="256" spans="1:34" ht="20.100000000000001" customHeight="1">
      <c r="A256" s="1">
        <v>243</v>
      </c>
      <c r="B256" s="2" t="s">
        <v>78</v>
      </c>
      <c r="D256" s="2" t="s">
        <v>303</v>
      </c>
      <c r="E256" s="2" t="s">
        <v>12</v>
      </c>
      <c r="F256" s="2" t="s">
        <v>17</v>
      </c>
      <c r="G256" s="31" t="s">
        <v>4449</v>
      </c>
      <c r="H256" s="34" t="s">
        <v>856</v>
      </c>
      <c r="I256" s="2" t="s">
        <v>857</v>
      </c>
      <c r="K256" s="4"/>
      <c r="Q256" s="2" t="s">
        <v>1337</v>
      </c>
      <c r="X256" s="2" t="str">
        <f t="shared" si="32"/>
        <v>CIIH_ Trade Settlement_ Monetary Summation. Charge Total. Amount</v>
      </c>
      <c r="Y256" s="2" t="str">
        <f t="shared" si="33"/>
        <v>ram:ChargeTotalAmount</v>
      </c>
      <c r="Z256" s="2" t="str">
        <f>Z$254&amp;"/"&amp;Y256</f>
        <v>rsm:CIIHSupplyChainTradeTransaction/ram:ApplicableCIIHSupplyChainTradeSettlement/ram:SpecifiedCIIHTradeSettlementMonetarySummation/ram:ChargeTotalAmount</v>
      </c>
      <c r="AA256" s="2" t="s">
        <v>4493</v>
      </c>
      <c r="AB256" s="2" t="s">
        <v>4</v>
      </c>
      <c r="AC256" s="2" t="s">
        <v>304</v>
      </c>
      <c r="AD256" s="2" t="s">
        <v>9</v>
      </c>
      <c r="AE256" s="2" t="s">
        <v>42</v>
      </c>
      <c r="AF256" s="2" t="s">
        <v>56</v>
      </c>
      <c r="AG256" s="2" t="s">
        <v>217</v>
      </c>
      <c r="AH256" s="2" t="s">
        <v>858</v>
      </c>
    </row>
    <row r="257" spans="1:34" ht="20.100000000000001" customHeight="1">
      <c r="A257" s="1">
        <v>244</v>
      </c>
      <c r="B257" s="2" t="s">
        <v>78</v>
      </c>
      <c r="D257" s="2" t="s">
        <v>859</v>
      </c>
      <c r="E257" s="2" t="s">
        <v>12</v>
      </c>
      <c r="F257" s="2" t="s">
        <v>17</v>
      </c>
      <c r="G257" s="31" t="s">
        <v>4449</v>
      </c>
      <c r="H257" s="34" t="s">
        <v>860</v>
      </c>
      <c r="I257" s="2" t="s">
        <v>861</v>
      </c>
      <c r="K257" s="4"/>
      <c r="Q257" s="2" t="s">
        <v>1338</v>
      </c>
      <c r="X257" s="2" t="str">
        <f t="shared" si="32"/>
        <v>CIIH_ Trade Settlement_ Monetary Summation. Allowance Total. Amount</v>
      </c>
      <c r="Y257" s="2" t="str">
        <f t="shared" si="33"/>
        <v>ram:AllowanceTotalAmount</v>
      </c>
      <c r="Z257" s="2" t="str">
        <f t="shared" ref="Z257:Z264" si="42">Z$254&amp;"/"&amp;Y257</f>
        <v>rsm:CIIHSupplyChainTradeTransaction/ram:ApplicableCIIHSupplyChainTradeSettlement/ram:SpecifiedCIIHTradeSettlementMonetarySummation/ram:AllowanceTotalAmount</v>
      </c>
      <c r="AA257" s="2" t="s">
        <v>4494</v>
      </c>
      <c r="AB257" s="2" t="s">
        <v>4</v>
      </c>
      <c r="AC257" s="2" t="s">
        <v>304</v>
      </c>
      <c r="AD257" s="2" t="s">
        <v>9</v>
      </c>
      <c r="AE257" s="2" t="s">
        <v>42</v>
      </c>
      <c r="AF257" s="2" t="s">
        <v>60</v>
      </c>
      <c r="AG257" s="2" t="s">
        <v>217</v>
      </c>
      <c r="AH257" s="2" t="s">
        <v>705</v>
      </c>
    </row>
    <row r="258" spans="1:34" ht="20.100000000000001" customHeight="1">
      <c r="A258" s="1">
        <v>245</v>
      </c>
      <c r="B258" s="2" t="s">
        <v>78</v>
      </c>
      <c r="D258" s="2" t="s">
        <v>305</v>
      </c>
      <c r="E258" s="2" t="s">
        <v>12</v>
      </c>
      <c r="F258" s="2" t="s">
        <v>17</v>
      </c>
      <c r="G258" s="31" t="s">
        <v>4449</v>
      </c>
      <c r="H258" s="34" t="s">
        <v>862</v>
      </c>
      <c r="I258" s="2" t="s">
        <v>863</v>
      </c>
      <c r="K258" s="4"/>
      <c r="Q258" s="2" t="s">
        <v>306</v>
      </c>
      <c r="X258" s="2" t="str">
        <f t="shared" si="32"/>
        <v>CIIH_ Trade Settlement_ Monetary Summation. Tax Basis Total. Amount</v>
      </c>
      <c r="Y258" s="2" t="str">
        <f t="shared" si="33"/>
        <v>ram:TaxBasisTotalAmount</v>
      </c>
      <c r="Z258" s="2" t="str">
        <f t="shared" si="42"/>
        <v>rsm:CIIHSupplyChainTradeTransaction/ram:ApplicableCIIHSupplyChainTradeSettlement/ram:SpecifiedCIIHTradeSettlementMonetarySummation/ram:TaxBasisTotalAmount</v>
      </c>
      <c r="AA258" s="2" t="s">
        <v>4492</v>
      </c>
      <c r="AB258" s="2" t="s">
        <v>4</v>
      </c>
      <c r="AC258" s="2" t="s">
        <v>304</v>
      </c>
      <c r="AD258" s="2" t="s">
        <v>9</v>
      </c>
      <c r="AE258" s="2" t="s">
        <v>42</v>
      </c>
      <c r="AF258" s="2" t="s">
        <v>53</v>
      </c>
      <c r="AG258" s="2" t="s">
        <v>53</v>
      </c>
      <c r="AH258" s="2" t="s">
        <v>25</v>
      </c>
    </row>
    <row r="259" spans="1:34" ht="20.100000000000001" customHeight="1">
      <c r="A259" s="1">
        <v>246</v>
      </c>
      <c r="B259" s="2" t="s">
        <v>78</v>
      </c>
      <c r="D259" s="2" t="s">
        <v>307</v>
      </c>
      <c r="E259" s="2" t="s">
        <v>12</v>
      </c>
      <c r="F259" s="2" t="s">
        <v>17</v>
      </c>
      <c r="G259" s="31" t="s">
        <v>4449</v>
      </c>
      <c r="H259" s="34" t="s">
        <v>864</v>
      </c>
      <c r="I259" s="2" t="s">
        <v>309</v>
      </c>
      <c r="K259" s="4"/>
      <c r="Q259" s="2" t="s">
        <v>308</v>
      </c>
      <c r="X259" s="2" t="str">
        <f t="shared" si="32"/>
        <v>CIIH_ Trade Settlement_ Monetary Summation. Tax Total. Amount</v>
      </c>
      <c r="Y259" s="2" t="str">
        <f t="shared" si="33"/>
        <v>ram:TaxTotalAmount</v>
      </c>
      <c r="Z259" s="2" t="str">
        <f t="shared" si="42"/>
        <v>rsm:CIIHSupplyChainTradeTransaction/ram:ApplicableCIIHSupplyChainTradeSettlement/ram:SpecifiedCIIHTradeSettlementMonetarySummation/ram:TaxTotalAmount</v>
      </c>
      <c r="AA259" s="2" t="s">
        <v>4491</v>
      </c>
      <c r="AB259" s="2" t="s">
        <v>4</v>
      </c>
      <c r="AC259" s="2" t="s">
        <v>304</v>
      </c>
      <c r="AD259" s="2" t="s">
        <v>9</v>
      </c>
      <c r="AE259" s="2" t="s">
        <v>42</v>
      </c>
      <c r="AF259" s="2" t="s">
        <v>53</v>
      </c>
      <c r="AG259" s="2" t="s">
        <v>53</v>
      </c>
      <c r="AH259" s="2" t="s">
        <v>858</v>
      </c>
    </row>
    <row r="260" spans="1:34" ht="20.100000000000001" customHeight="1">
      <c r="A260" s="1">
        <v>247</v>
      </c>
      <c r="B260" s="2" t="s">
        <v>78</v>
      </c>
      <c r="D260" s="2" t="s">
        <v>310</v>
      </c>
      <c r="E260" s="2" t="s">
        <v>12</v>
      </c>
      <c r="F260" s="2" t="s">
        <v>17</v>
      </c>
      <c r="G260" s="31" t="s">
        <v>4449</v>
      </c>
      <c r="H260" s="34" t="s">
        <v>865</v>
      </c>
      <c r="I260" s="2" t="s">
        <v>866</v>
      </c>
      <c r="K260" s="4"/>
      <c r="Q260" s="2" t="s">
        <v>311</v>
      </c>
      <c r="X260" s="2" t="str">
        <f t="shared" si="32"/>
        <v>CIIH_ Trade Settlement_ Monetary Summation. Grand Total. Amount</v>
      </c>
      <c r="Y260" s="2" t="str">
        <f t="shared" si="33"/>
        <v>ram:GrandTotalAmount</v>
      </c>
      <c r="Z260" s="2" t="str">
        <f t="shared" si="42"/>
        <v>rsm:CIIHSupplyChainTradeTransaction/ram:ApplicableCIIHSupplyChainTradeSettlement/ram:SpecifiedCIIHTradeSettlementMonetarySummation/ram:GrandTotalAmount</v>
      </c>
      <c r="AA260" s="2" t="s">
        <v>4490</v>
      </c>
      <c r="AB260" s="2" t="s">
        <v>4</v>
      </c>
      <c r="AC260" s="2" t="s">
        <v>304</v>
      </c>
      <c r="AD260" s="2" t="s">
        <v>9</v>
      </c>
      <c r="AE260" s="2" t="s">
        <v>42</v>
      </c>
      <c r="AF260" s="2" t="s">
        <v>53</v>
      </c>
      <c r="AG260" s="2" t="s">
        <v>53</v>
      </c>
      <c r="AH260" s="2" t="s">
        <v>811</v>
      </c>
    </row>
    <row r="261" spans="1:34" ht="20.100000000000001" customHeight="1">
      <c r="A261" s="1">
        <v>248</v>
      </c>
      <c r="B261" s="2" t="s">
        <v>78</v>
      </c>
      <c r="D261" s="2" t="s">
        <v>312</v>
      </c>
      <c r="E261" s="2" t="s">
        <v>12</v>
      </c>
      <c r="F261" s="2" t="s">
        <v>17</v>
      </c>
      <c r="G261" s="31" t="s">
        <v>4449</v>
      </c>
      <c r="H261" s="34" t="s">
        <v>867</v>
      </c>
      <c r="I261" s="2" t="s">
        <v>868</v>
      </c>
      <c r="K261" s="4"/>
      <c r="Q261" s="2" t="s">
        <v>313</v>
      </c>
      <c r="X261" s="2" t="str">
        <f t="shared" si="32"/>
        <v>CIIH_ Trade Settlement_ Monetary Summation. Total Prepaid. Amount</v>
      </c>
      <c r="Y261" s="2" t="str">
        <f t="shared" si="33"/>
        <v>ram:TotalPrepaidAmount</v>
      </c>
      <c r="Z261" s="2" t="str">
        <f t="shared" si="42"/>
        <v>rsm:CIIHSupplyChainTradeTransaction/ram:ApplicableCIIHSupplyChainTradeSettlement/ram:SpecifiedCIIHTradeSettlementMonetarySummation/ram:TotalPrepaidAmount</v>
      </c>
      <c r="AA261" s="2" t="s">
        <v>4489</v>
      </c>
      <c r="AB261" s="2" t="s">
        <v>4</v>
      </c>
      <c r="AC261" s="2" t="s">
        <v>304</v>
      </c>
      <c r="AD261" s="2" t="s">
        <v>9</v>
      </c>
      <c r="AE261" s="2" t="s">
        <v>42</v>
      </c>
      <c r="AF261" s="2" t="s">
        <v>60</v>
      </c>
      <c r="AG261" s="2" t="s">
        <v>8</v>
      </c>
      <c r="AH261" s="2" t="s">
        <v>858</v>
      </c>
    </row>
    <row r="262" spans="1:34" ht="20.100000000000001" customHeight="1">
      <c r="A262" s="1">
        <v>249</v>
      </c>
      <c r="B262" s="2" t="s">
        <v>78</v>
      </c>
      <c r="D262" s="2" t="s">
        <v>314</v>
      </c>
      <c r="E262" s="2" t="s">
        <v>12</v>
      </c>
      <c r="F262" s="2" t="s">
        <v>17</v>
      </c>
      <c r="G262" s="31" t="s">
        <v>4449</v>
      </c>
      <c r="H262" s="34" t="s">
        <v>869</v>
      </c>
      <c r="I262" s="2" t="s">
        <v>870</v>
      </c>
      <c r="K262" s="4"/>
      <c r="Q262" s="2" t="s">
        <v>1339</v>
      </c>
      <c r="X262" s="2" t="str">
        <f t="shared" si="32"/>
        <v>CIIH_ Trade Settlement_ Monetary Summation. Due Payable. Amount</v>
      </c>
      <c r="Y262" s="2" t="str">
        <f t="shared" si="33"/>
        <v>ram:DuePayableAmount</v>
      </c>
      <c r="Z262" s="2" t="str">
        <f t="shared" si="42"/>
        <v>rsm:CIIHSupplyChainTradeTransaction/ram:ApplicableCIIHSupplyChainTradeSettlement/ram:SpecifiedCIIHTradeSettlementMonetarySummation/ram:DuePayableAmount</v>
      </c>
      <c r="AA262" s="2" t="s">
        <v>4488</v>
      </c>
      <c r="AB262" s="2" t="s">
        <v>4</v>
      </c>
      <c r="AC262" s="2" t="s">
        <v>304</v>
      </c>
      <c r="AD262" s="2" t="s">
        <v>9</v>
      </c>
      <c r="AE262" s="2" t="s">
        <v>42</v>
      </c>
      <c r="AF262" s="2" t="s">
        <v>60</v>
      </c>
      <c r="AG262" s="2" t="s">
        <v>8</v>
      </c>
      <c r="AH262" s="2" t="s">
        <v>816</v>
      </c>
    </row>
    <row r="263" spans="1:34" ht="20.100000000000001" customHeight="1">
      <c r="A263" s="1">
        <v>250</v>
      </c>
      <c r="B263" s="2" t="s">
        <v>78</v>
      </c>
      <c r="D263" s="2" t="s">
        <v>871</v>
      </c>
      <c r="E263" s="2" t="s">
        <v>12</v>
      </c>
      <c r="F263" s="2" t="s">
        <v>17</v>
      </c>
      <c r="G263" s="31" t="s">
        <v>4449</v>
      </c>
      <c r="H263" s="34" t="s">
        <v>872</v>
      </c>
      <c r="I263" s="2" t="s">
        <v>315</v>
      </c>
      <c r="K263" s="4"/>
      <c r="Q263" s="2" t="s">
        <v>1340</v>
      </c>
      <c r="X263" s="2" t="str">
        <f t="shared" si="32"/>
        <v>CIIH_ Trade Settlement_ Monetary Summation. Net_ Line Total. Amount</v>
      </c>
      <c r="Y263" s="2" t="str">
        <f t="shared" si="33"/>
        <v>ram:NetLineTotalAmount</v>
      </c>
      <c r="Z263" s="2" t="str">
        <f t="shared" si="42"/>
        <v>rsm:CIIHSupplyChainTradeTransaction/ram:ApplicableCIIHSupplyChainTradeSettlement/ram:SpecifiedCIIHTradeSettlementMonetarySummation/ram:NetLineTotalAmount</v>
      </c>
      <c r="AA263" s="2" t="s">
        <v>4552</v>
      </c>
      <c r="AB263" s="2" t="s">
        <v>4</v>
      </c>
      <c r="AC263" s="2" t="s">
        <v>304</v>
      </c>
      <c r="AD263" s="2" t="s">
        <v>9</v>
      </c>
      <c r="AE263" s="2" t="s">
        <v>42</v>
      </c>
      <c r="AF263" s="2" t="s">
        <v>53</v>
      </c>
      <c r="AG263" s="2" t="s">
        <v>8</v>
      </c>
      <c r="AH263" s="2" t="s">
        <v>816</v>
      </c>
    </row>
    <row r="264" spans="1:34" ht="20.100000000000001" customHeight="1">
      <c r="A264" s="1">
        <v>251</v>
      </c>
      <c r="B264" s="2" t="s">
        <v>78</v>
      </c>
      <c r="D264" s="2" t="s">
        <v>316</v>
      </c>
      <c r="E264" s="2" t="s">
        <v>12</v>
      </c>
      <c r="F264" s="2" t="s">
        <v>17</v>
      </c>
      <c r="G264" s="31" t="s">
        <v>4449</v>
      </c>
      <c r="H264" s="34" t="s">
        <v>873</v>
      </c>
      <c r="I264" s="2" t="s">
        <v>874</v>
      </c>
      <c r="K264" s="4"/>
      <c r="Q264" s="2" t="s">
        <v>1341</v>
      </c>
      <c r="X264" s="2" t="str">
        <f t="shared" si="32"/>
        <v>CIIH_ Trade Settlement_ Monetary Summation. Including Taxes_ Line Total. Amount</v>
      </c>
      <c r="Y264" s="2" t="str">
        <f t="shared" si="33"/>
        <v>ram:IncludingTaxesLineTotalAmount</v>
      </c>
      <c r="Z264" s="2" t="str">
        <f t="shared" si="42"/>
        <v>rsm:CIIHSupplyChainTradeTransaction/ram:ApplicableCIIHSupplyChainTradeSettlement/ram:SpecifiedCIIHTradeSettlementMonetarySummation/ram:IncludingTaxesLineTotalAmount</v>
      </c>
      <c r="AA264" s="2" t="s">
        <v>4675</v>
      </c>
      <c r="AB264" s="2" t="s">
        <v>4</v>
      </c>
      <c r="AC264" s="2" t="s">
        <v>304</v>
      </c>
      <c r="AD264" s="2" t="s">
        <v>9</v>
      </c>
      <c r="AE264" s="2" t="s">
        <v>42</v>
      </c>
      <c r="AF264" s="2" t="s">
        <v>56</v>
      </c>
      <c r="AG264" s="2" t="s">
        <v>8</v>
      </c>
      <c r="AH264" s="2" t="s">
        <v>27</v>
      </c>
    </row>
    <row r="265" spans="1:34" ht="20.100000000000001" customHeight="1">
      <c r="A265" s="1">
        <v>252</v>
      </c>
      <c r="B265" s="2" t="s">
        <v>78</v>
      </c>
      <c r="D265" s="2" t="s">
        <v>317</v>
      </c>
      <c r="E265" s="2" t="s">
        <v>20</v>
      </c>
      <c r="F265" s="2" t="s">
        <v>71</v>
      </c>
      <c r="G265" s="31" t="s">
        <v>4447</v>
      </c>
      <c r="H265" s="33" t="s">
        <v>875</v>
      </c>
      <c r="I265" s="2" t="s">
        <v>876</v>
      </c>
      <c r="K265" s="4"/>
      <c r="O265" s="2" t="s">
        <v>1342</v>
      </c>
      <c r="X265" s="2" t="str">
        <f t="shared" si="32"/>
        <v>CIIH_ Supply Chain_ Trade Settlement. Specified. CI_ Financial_ Adjustment</v>
      </c>
      <c r="Y265" s="2" t="str">
        <f t="shared" si="33"/>
        <v>ram:SpecifiedCIFinancialAdjustment</v>
      </c>
      <c r="Z265" s="2" t="str">
        <f>Z$130&amp;"/"&amp;Y265</f>
        <v>rsm:CIIHSupplyChainTradeTransaction/ram:ApplicableCIIHSupplyChainTradeSettlement/ram:SpecifiedCIFinancialAdjustment</v>
      </c>
      <c r="AA265" s="2" t="s">
        <v>4676</v>
      </c>
      <c r="AB265" s="2" t="s">
        <v>4</v>
      </c>
      <c r="AC265" s="2" t="s">
        <v>27</v>
      </c>
      <c r="AD265" s="2" t="s">
        <v>9</v>
      </c>
      <c r="AE265" s="2" t="s">
        <v>217</v>
      </c>
      <c r="AF265" s="2" t="s">
        <v>27</v>
      </c>
      <c r="AG265" s="2" t="s">
        <v>8</v>
      </c>
      <c r="AH265" s="2" t="s">
        <v>27</v>
      </c>
    </row>
    <row r="266" spans="1:34" ht="20.100000000000001" customHeight="1">
      <c r="A266" s="1">
        <v>253</v>
      </c>
      <c r="B266" s="2" t="s">
        <v>78</v>
      </c>
      <c r="D266" s="2" t="s">
        <v>877</v>
      </c>
      <c r="E266" s="2" t="s">
        <v>23</v>
      </c>
      <c r="F266" s="2" t="s">
        <v>3</v>
      </c>
      <c r="G266" s="31" t="s">
        <v>4448</v>
      </c>
      <c r="H266" s="34" t="s">
        <v>878</v>
      </c>
      <c r="I266" s="2" t="s">
        <v>879</v>
      </c>
      <c r="K266" s="4"/>
      <c r="P266" s="2" t="s">
        <v>1343</v>
      </c>
      <c r="X266" s="2" t="str">
        <f t="shared" si="32"/>
        <v>CI_ Financial_ Adjustment. Details</v>
      </c>
      <c r="Y266" s="2" t="str">
        <f t="shared" si="33"/>
        <v>ram:CIFinancialAdjustmentType</v>
      </c>
      <c r="Z266" s="2" t="str">
        <f t="shared" si="34"/>
        <v>ram:CIFinancialAdjustmentType</v>
      </c>
      <c r="AA266" s="2" t="s">
        <v>4677</v>
      </c>
      <c r="AB266" s="2" t="s">
        <v>4</v>
      </c>
      <c r="AC266" s="2" t="s">
        <v>27</v>
      </c>
      <c r="AD266" s="2" t="s">
        <v>9</v>
      </c>
      <c r="AE266" s="2" t="s">
        <v>217</v>
      </c>
      <c r="AF266" s="2" t="s">
        <v>27</v>
      </c>
      <c r="AG266" s="2" t="s">
        <v>8</v>
      </c>
      <c r="AH266" s="2" t="s">
        <v>27</v>
      </c>
    </row>
    <row r="267" spans="1:34" ht="20.100000000000001" customHeight="1">
      <c r="A267" s="1">
        <v>254</v>
      </c>
      <c r="B267" s="2" t="s">
        <v>78</v>
      </c>
      <c r="D267" s="2" t="s">
        <v>412</v>
      </c>
      <c r="E267" s="2" t="s">
        <v>12</v>
      </c>
      <c r="F267" s="2" t="s">
        <v>17</v>
      </c>
      <c r="G267" s="31" t="s">
        <v>4449</v>
      </c>
      <c r="H267" s="34" t="s">
        <v>880</v>
      </c>
      <c r="I267" s="2" t="s">
        <v>881</v>
      </c>
      <c r="K267" s="4"/>
      <c r="Q267" s="2" t="s">
        <v>318</v>
      </c>
      <c r="X267" s="2" t="str">
        <f t="shared" si="32"/>
        <v>CI_ Financial_ Adjustment. Reason. Code</v>
      </c>
      <c r="Y267" s="2" t="str">
        <f t="shared" si="33"/>
        <v>ram:ReasonCode</v>
      </c>
      <c r="Z267" s="2" t="str">
        <f>Z$265&amp;"/"&amp;Y267</f>
        <v>rsm:CIIHSupplyChainTradeTransaction/ram:ApplicableCIIHSupplyChainTradeSettlement/ram:SpecifiedCIFinancialAdjustment/ram:ReasonCode</v>
      </c>
      <c r="AA267" s="2" t="s">
        <v>4678</v>
      </c>
      <c r="AB267" s="2" t="s">
        <v>4</v>
      </c>
      <c r="AC267" s="2" t="s">
        <v>882</v>
      </c>
      <c r="AD267" s="2" t="s">
        <v>9</v>
      </c>
      <c r="AE267" s="2" t="s">
        <v>59</v>
      </c>
      <c r="AF267" s="2" t="s">
        <v>56</v>
      </c>
      <c r="AG267" s="2" t="s">
        <v>8</v>
      </c>
      <c r="AH267" s="2" t="s">
        <v>27</v>
      </c>
    </row>
    <row r="268" spans="1:34" ht="20.100000000000001" customHeight="1">
      <c r="A268" s="1">
        <v>255</v>
      </c>
      <c r="B268" s="2" t="s">
        <v>78</v>
      </c>
      <c r="D268" s="2" t="s">
        <v>319</v>
      </c>
      <c r="E268" s="2" t="s">
        <v>12</v>
      </c>
      <c r="F268" s="2" t="s">
        <v>17</v>
      </c>
      <c r="G268" s="31" t="s">
        <v>4449</v>
      </c>
      <c r="H268" s="34" t="s">
        <v>883</v>
      </c>
      <c r="I268" s="2" t="s">
        <v>884</v>
      </c>
      <c r="K268" s="4"/>
      <c r="Q268" s="2" t="s">
        <v>1344</v>
      </c>
      <c r="X268" s="2" t="str">
        <f t="shared" si="32"/>
        <v>CI_ Financial_ Adjustment. Reason. Text</v>
      </c>
      <c r="Y268" s="2" t="str">
        <f t="shared" si="33"/>
        <v>ram:Reason</v>
      </c>
      <c r="Z268" s="2" t="str">
        <f t="shared" ref="Z268:Z270" si="43">Z$265&amp;"/"&amp;Y268</f>
        <v>rsm:CIIHSupplyChainTradeTransaction/ram:ApplicableCIIHSupplyChainTradeSettlement/ram:SpecifiedCIFinancialAdjustment/ram:Reason</v>
      </c>
      <c r="AA268" s="2" t="s">
        <v>4679</v>
      </c>
      <c r="AB268" s="2" t="s">
        <v>4</v>
      </c>
      <c r="AC268" s="2" t="s">
        <v>41</v>
      </c>
      <c r="AD268" s="2" t="s">
        <v>9</v>
      </c>
      <c r="AE268" s="2" t="s">
        <v>42</v>
      </c>
      <c r="AF268" s="2" t="s">
        <v>56</v>
      </c>
      <c r="AG268" s="2" t="s">
        <v>8</v>
      </c>
      <c r="AH268" s="2" t="s">
        <v>27</v>
      </c>
    </row>
    <row r="269" spans="1:34" ht="20.100000000000001" customHeight="1">
      <c r="A269" s="1">
        <v>256</v>
      </c>
      <c r="B269" s="2" t="s">
        <v>78</v>
      </c>
      <c r="D269" s="2" t="s">
        <v>320</v>
      </c>
      <c r="E269" s="2" t="s">
        <v>12</v>
      </c>
      <c r="F269" s="2" t="s">
        <v>22</v>
      </c>
      <c r="G269" s="31" t="s">
        <v>4449</v>
      </c>
      <c r="H269" s="34" t="s">
        <v>885</v>
      </c>
      <c r="I269" s="2" t="s">
        <v>886</v>
      </c>
      <c r="K269" s="4"/>
      <c r="Q269" s="2" t="s">
        <v>463</v>
      </c>
      <c r="X269" s="2" t="str">
        <f t="shared" si="32"/>
        <v>CI_ Financial_ Adjustment. Actual. Amount</v>
      </c>
      <c r="Y269" s="2" t="str">
        <f t="shared" si="33"/>
        <v>ram:ActualAmount</v>
      </c>
      <c r="Z269" s="2" t="str">
        <f t="shared" si="43"/>
        <v>rsm:CIIHSupplyChainTradeTransaction/ram:ApplicableCIIHSupplyChainTradeSettlement/ram:SpecifiedCIFinancialAdjustment/ram:ActualAmount</v>
      </c>
      <c r="AA269" s="2" t="s">
        <v>4680</v>
      </c>
      <c r="AB269" s="2" t="s">
        <v>4</v>
      </c>
      <c r="AC269" s="2" t="s">
        <v>304</v>
      </c>
      <c r="AD269" s="2" t="s">
        <v>9</v>
      </c>
      <c r="AE269" s="2" t="s">
        <v>42</v>
      </c>
      <c r="AF269" s="2" t="s">
        <v>56</v>
      </c>
      <c r="AG269" s="2" t="s">
        <v>8</v>
      </c>
      <c r="AH269" s="2" t="s">
        <v>27</v>
      </c>
    </row>
    <row r="270" spans="1:34" ht="20.100000000000001" customHeight="1">
      <c r="A270" s="1">
        <v>257</v>
      </c>
      <c r="B270" s="2" t="s">
        <v>78</v>
      </c>
      <c r="D270" s="2" t="s">
        <v>321</v>
      </c>
      <c r="E270" s="2" t="s">
        <v>12</v>
      </c>
      <c r="F270" s="2" t="s">
        <v>22</v>
      </c>
      <c r="G270" s="31" t="s">
        <v>4449</v>
      </c>
      <c r="H270" s="34" t="s">
        <v>887</v>
      </c>
      <c r="I270" s="2" t="s">
        <v>888</v>
      </c>
      <c r="K270" s="4"/>
      <c r="Q270" s="2" t="s">
        <v>1345</v>
      </c>
      <c r="X270" s="2" t="str">
        <f t="shared" si="32"/>
        <v>CI_ Financial_ Adjustment. Direction. Code</v>
      </c>
      <c r="Y270" s="2" t="str">
        <f t="shared" si="33"/>
        <v>ram:DirectionCode</v>
      </c>
      <c r="Z270" s="2" t="str">
        <f t="shared" si="43"/>
        <v>rsm:CIIHSupplyChainTradeTransaction/ram:ApplicableCIIHSupplyChainTradeSettlement/ram:SpecifiedCIFinancialAdjustment/ram:DirectionCode</v>
      </c>
      <c r="AA270" s="2" t="s">
        <v>4681</v>
      </c>
      <c r="AB270" s="2" t="s">
        <v>4</v>
      </c>
      <c r="AC270" s="2" t="s">
        <v>34</v>
      </c>
      <c r="AD270" s="2" t="s">
        <v>9</v>
      </c>
      <c r="AE270" s="2" t="s">
        <v>35</v>
      </c>
      <c r="AF270" s="2" t="s">
        <v>56</v>
      </c>
      <c r="AG270" s="2" t="s">
        <v>8</v>
      </c>
      <c r="AH270" s="2" t="s">
        <v>27</v>
      </c>
    </row>
    <row r="271" spans="1:34" ht="20.100000000000001" customHeight="1">
      <c r="A271" s="1">
        <v>258</v>
      </c>
      <c r="B271" s="2" t="s">
        <v>78</v>
      </c>
      <c r="D271" s="2" t="s">
        <v>322</v>
      </c>
      <c r="E271" s="2" t="s">
        <v>20</v>
      </c>
      <c r="F271" s="2" t="s">
        <v>71</v>
      </c>
      <c r="G271" s="31" t="s">
        <v>4449</v>
      </c>
      <c r="H271" s="34" t="s">
        <v>889</v>
      </c>
      <c r="I271" s="2" t="s">
        <v>890</v>
      </c>
      <c r="K271" s="4"/>
      <c r="Q271" s="2" t="s">
        <v>323</v>
      </c>
      <c r="X271" s="2" t="str">
        <f t="shared" ref="X271:X334" si="44">L271&amp;M271&amp;N271&amp;O271&amp;P271&amp;Q271&amp;R271&amp;S271&amp;T271&amp;U271</f>
        <v>CI_ Financial_ Adjustment. Invoice_ Reference. CI_ Referenced_ Document</v>
      </c>
      <c r="Y271" s="2" t="str">
        <f t="shared" ref="Y271:Y334" si="45">IF(OR("ASMA"=E271,"MA"=E271),"rsm:","ram:")&amp;
IF("ABIE"=E271,
  SUBSTITUTE(
    SUBSTITUTE(
      SUBSTITUTE(X271,". Details","Type"),
      "_",""
    ),
    " ",""
  ),
  IF("ASMA"=E271,
  SUBSTITUTE(
    SUBSTITUTE(
      SUBSTITUTE(X271,". Details",""),
      "_",""
    ),
    " ",""
  ),
  SUBSTITUTE(
    SUBSTITUTE(
      SUBSTITUTE(
        SUBSTITUTE(
          SUBSTITUTE(
            SUBSTITUTE(
              MID(X271,FIND(".",X271)+2,LEN(X271)-FIND(".",X271)-1),
              "_",""
            ),
            "Identification",""
          ),
          "Text",""
        ),
        ".",""
      ),
      " ",""
    ),
    "Identifier","ID"
  )
))</f>
        <v>ram:InvoiceReferenceCIReferencedDocument</v>
      </c>
      <c r="Z271" s="2" t="str">
        <f>Z$265&amp;"/"&amp;Y271</f>
        <v>rsm:CIIHSupplyChainTradeTransaction/ram:ApplicableCIIHSupplyChainTradeSettlement/ram:SpecifiedCIFinancialAdjustment/ram:InvoiceReferenceCIReferencedDocument</v>
      </c>
      <c r="AA271" s="2" t="s">
        <v>4682</v>
      </c>
      <c r="AB271" s="2" t="s">
        <v>4</v>
      </c>
      <c r="AC271" s="2" t="s">
        <v>27</v>
      </c>
      <c r="AD271" s="2" t="s">
        <v>9</v>
      </c>
      <c r="AE271" s="2" t="s">
        <v>217</v>
      </c>
      <c r="AF271" s="2" t="s">
        <v>27</v>
      </c>
      <c r="AG271" s="2" t="s">
        <v>8</v>
      </c>
      <c r="AH271" s="2" t="s">
        <v>27</v>
      </c>
    </row>
    <row r="272" spans="1:34" ht="20.100000000000001" customHeight="1">
      <c r="A272" s="1">
        <v>259</v>
      </c>
      <c r="B272" s="2" t="s">
        <v>78</v>
      </c>
      <c r="D272" s="2" t="s">
        <v>416</v>
      </c>
      <c r="E272" s="2" t="s">
        <v>23</v>
      </c>
      <c r="F272" s="2" t="s">
        <v>3</v>
      </c>
      <c r="G272" s="31" t="s">
        <v>4452</v>
      </c>
      <c r="H272" s="35" t="s">
        <v>891</v>
      </c>
      <c r="I272" s="2" t="s">
        <v>892</v>
      </c>
      <c r="K272" s="4"/>
      <c r="R272" s="2" t="s">
        <v>79</v>
      </c>
      <c r="X272" s="2" t="str">
        <f t="shared" si="44"/>
        <v>CI_ Referenced_ Document. Details</v>
      </c>
      <c r="Y272" s="2" t="str">
        <f t="shared" si="45"/>
        <v>ram:CIReferencedDocumentType</v>
      </c>
      <c r="Z272" s="2" t="str">
        <f t="shared" ref="Z272:Z334" si="46">Y272</f>
        <v>ram:CIReferencedDocumentType</v>
      </c>
      <c r="AA272" s="2" t="s">
        <v>4583</v>
      </c>
      <c r="AB272" s="2" t="s">
        <v>4</v>
      </c>
      <c r="AC272" s="2" t="s">
        <v>27</v>
      </c>
      <c r="AD272" s="2" t="s">
        <v>9</v>
      </c>
      <c r="AE272" s="2" t="s">
        <v>217</v>
      </c>
      <c r="AF272" s="2" t="s">
        <v>27</v>
      </c>
      <c r="AG272" s="2" t="s">
        <v>8</v>
      </c>
      <c r="AH272" s="2" t="s">
        <v>27</v>
      </c>
    </row>
    <row r="273" spans="1:34" ht="20.100000000000001" customHeight="1">
      <c r="A273" s="1">
        <v>260</v>
      </c>
      <c r="B273" s="2" t="s">
        <v>78</v>
      </c>
      <c r="D273" s="2" t="s">
        <v>80</v>
      </c>
      <c r="E273" s="2" t="s">
        <v>12</v>
      </c>
      <c r="F273" s="2" t="s">
        <v>22</v>
      </c>
      <c r="G273" s="31" t="s">
        <v>4450</v>
      </c>
      <c r="H273" s="35" t="s">
        <v>893</v>
      </c>
      <c r="I273" s="2" t="s">
        <v>894</v>
      </c>
      <c r="K273" s="4"/>
      <c r="S273" s="2" t="s">
        <v>81</v>
      </c>
      <c r="X273" s="2" t="str">
        <f t="shared" si="44"/>
        <v>CI_ Referenced_ Document. Issuer Assigned_ Identification. Identifier</v>
      </c>
      <c r="Y273" s="2" t="str">
        <f t="shared" si="45"/>
        <v>ram:IssuerAssignedID</v>
      </c>
      <c r="Z273" s="2" t="str">
        <f>Z$271&amp;"/"&amp;Y273</f>
        <v>rsm:CIIHSupplyChainTradeTransaction/ram:ApplicableCIIHSupplyChainTradeSettlement/ram:SpecifiedCIFinancialAdjustment/ram:InvoiceReferenceCIReferencedDocument/ram:IssuerAssignedID</v>
      </c>
      <c r="AA273" s="2" t="s">
        <v>4683</v>
      </c>
      <c r="AB273" s="2" t="s">
        <v>4</v>
      </c>
      <c r="AC273" s="2" t="s">
        <v>27</v>
      </c>
      <c r="AD273" s="2" t="s">
        <v>9</v>
      </c>
      <c r="AE273" s="2" t="s">
        <v>217</v>
      </c>
      <c r="AF273" s="2" t="s">
        <v>60</v>
      </c>
      <c r="AG273" s="2" t="s">
        <v>8</v>
      </c>
      <c r="AH273" s="2" t="s">
        <v>27</v>
      </c>
    </row>
    <row r="274" spans="1:34" ht="20.100000000000001" customHeight="1">
      <c r="A274" s="1">
        <v>261</v>
      </c>
      <c r="B274" s="2" t="s">
        <v>78</v>
      </c>
      <c r="D274" s="2" t="s">
        <v>82</v>
      </c>
      <c r="E274" s="2" t="s">
        <v>12</v>
      </c>
      <c r="F274" s="2" t="s">
        <v>17</v>
      </c>
      <c r="G274" s="31" t="s">
        <v>4450</v>
      </c>
      <c r="H274" s="35" t="s">
        <v>895</v>
      </c>
      <c r="I274" s="2" t="s">
        <v>896</v>
      </c>
      <c r="K274" s="4"/>
      <c r="S274" s="2" t="s">
        <v>83</v>
      </c>
      <c r="X274" s="2" t="str">
        <f t="shared" si="44"/>
        <v>CI_ Referenced_ Document. Issue. Date Time</v>
      </c>
      <c r="Y274" s="2" t="str">
        <f t="shared" si="45"/>
        <v>ram:IssueDateTime</v>
      </c>
      <c r="Z274" s="2" t="str">
        <f t="shared" ref="Z274:Z277" si="47">Z$271&amp;"/"&amp;Y274</f>
        <v>rsm:CIIHSupplyChainTradeTransaction/ram:ApplicableCIIHSupplyChainTradeSettlement/ram:SpecifiedCIFinancialAdjustment/ram:InvoiceReferenceCIReferencedDocument/ram:IssueDateTime</v>
      </c>
      <c r="AA274" s="2" t="s">
        <v>4684</v>
      </c>
      <c r="AB274" s="2" t="s">
        <v>4</v>
      </c>
      <c r="AC274" s="2" t="s">
        <v>84</v>
      </c>
      <c r="AD274" s="2" t="s">
        <v>9</v>
      </c>
      <c r="AE274" s="2" t="s">
        <v>65</v>
      </c>
      <c r="AF274" s="2" t="s">
        <v>56</v>
      </c>
      <c r="AG274" s="2" t="s">
        <v>8</v>
      </c>
      <c r="AH274" s="2" t="s">
        <v>27</v>
      </c>
    </row>
    <row r="275" spans="1:34" ht="20.100000000000001" customHeight="1">
      <c r="A275" s="1">
        <v>262</v>
      </c>
      <c r="B275" s="2" t="s">
        <v>78</v>
      </c>
      <c r="D275" s="2" t="s">
        <v>85</v>
      </c>
      <c r="E275" s="2" t="s">
        <v>12</v>
      </c>
      <c r="F275" s="2" t="s">
        <v>17</v>
      </c>
      <c r="G275" s="31" t="s">
        <v>4450</v>
      </c>
      <c r="H275" s="35" t="s">
        <v>324</v>
      </c>
      <c r="I275" s="2" t="s">
        <v>1346</v>
      </c>
      <c r="K275" s="4"/>
      <c r="S275" s="2" t="s">
        <v>86</v>
      </c>
      <c r="X275" s="2" t="str">
        <f t="shared" si="44"/>
        <v>CI_ Referenced_ Document. Revision_ Identification. Identifier</v>
      </c>
      <c r="Y275" s="2" t="str">
        <f t="shared" si="45"/>
        <v>ram:RevisionID</v>
      </c>
      <c r="Z275" s="2" t="str">
        <f t="shared" si="47"/>
        <v>rsm:CIIHSupplyChainTradeTransaction/ram:ApplicableCIIHSupplyChainTradeSettlement/ram:SpecifiedCIFinancialAdjustment/ram:InvoiceReferenceCIReferencedDocument/ram:RevisionID</v>
      </c>
      <c r="AA275" s="2" t="s">
        <v>4685</v>
      </c>
      <c r="AB275" s="2" t="s">
        <v>4</v>
      </c>
      <c r="AF275" s="2" t="s">
        <v>56</v>
      </c>
      <c r="AG275" s="2" t="s">
        <v>8</v>
      </c>
      <c r="AH275" s="2" t="s">
        <v>27</v>
      </c>
    </row>
    <row r="276" spans="1:34" ht="20.100000000000001" customHeight="1">
      <c r="A276" s="1">
        <v>263</v>
      </c>
      <c r="B276" s="2" t="s">
        <v>78</v>
      </c>
      <c r="D276" s="2" t="s">
        <v>89</v>
      </c>
      <c r="E276" s="2" t="s">
        <v>12</v>
      </c>
      <c r="F276" s="2" t="s">
        <v>22</v>
      </c>
      <c r="G276" s="31" t="s">
        <v>4450</v>
      </c>
      <c r="H276" s="35" t="s">
        <v>897</v>
      </c>
      <c r="I276" s="2" t="s">
        <v>898</v>
      </c>
      <c r="K276" s="4"/>
      <c r="S276" s="2" t="s">
        <v>90</v>
      </c>
      <c r="X276" s="2" t="str">
        <f t="shared" si="44"/>
        <v>CI_ Referenced_ Document. Type. Code</v>
      </c>
      <c r="Y276" s="2" t="str">
        <f t="shared" si="45"/>
        <v>ram:TypeCode</v>
      </c>
      <c r="Z276" s="2" t="str">
        <f t="shared" si="47"/>
        <v>rsm:CIIHSupplyChainTradeTransaction/ram:ApplicableCIIHSupplyChainTradeSettlement/ram:SpecifiedCIFinancialAdjustment/ram:InvoiceReferenceCIReferencedDocument/ram:TypeCode</v>
      </c>
      <c r="AA276" s="2" t="s">
        <v>4686</v>
      </c>
      <c r="AB276" s="2" t="s">
        <v>4</v>
      </c>
      <c r="AC276" s="2" t="s">
        <v>91</v>
      </c>
      <c r="AD276" s="2" t="s">
        <v>9</v>
      </c>
      <c r="AE276" s="2" t="s">
        <v>59</v>
      </c>
      <c r="AF276" s="2" t="s">
        <v>56</v>
      </c>
      <c r="AG276" s="2" t="s">
        <v>8</v>
      </c>
      <c r="AH276" s="2" t="s">
        <v>27</v>
      </c>
    </row>
    <row r="277" spans="1:34" ht="20.100000000000001" customHeight="1">
      <c r="A277" s="1">
        <v>264</v>
      </c>
      <c r="B277" s="2" t="s">
        <v>78</v>
      </c>
      <c r="D277" s="2" t="s">
        <v>96</v>
      </c>
      <c r="E277" s="2" t="s">
        <v>12</v>
      </c>
      <c r="F277" s="2" t="s">
        <v>17</v>
      </c>
      <c r="G277" s="31" t="s">
        <v>4450</v>
      </c>
      <c r="H277" s="35" t="s">
        <v>899</v>
      </c>
      <c r="I277" s="2" t="s">
        <v>900</v>
      </c>
      <c r="K277" s="4"/>
      <c r="S277" s="2" t="s">
        <v>97</v>
      </c>
      <c r="X277" s="2" t="str">
        <f t="shared" si="44"/>
        <v>CI_ Referenced_ Document. Subtype. Code</v>
      </c>
      <c r="Y277" s="2" t="str">
        <f t="shared" si="45"/>
        <v>ram:SubtypeCode</v>
      </c>
      <c r="Z277" s="2" t="str">
        <f t="shared" si="47"/>
        <v>rsm:CIIHSupplyChainTradeTransaction/ram:ApplicableCIIHSupplyChainTradeSettlement/ram:SpecifiedCIFinancialAdjustment/ram:InvoiceReferenceCIReferencedDocument/ram:SubtypeCode</v>
      </c>
      <c r="AA277" s="2" t="s">
        <v>4687</v>
      </c>
      <c r="AB277" s="2" t="s">
        <v>4</v>
      </c>
      <c r="AC277" s="2" t="s">
        <v>34</v>
      </c>
      <c r="AD277" s="2" t="s">
        <v>9</v>
      </c>
      <c r="AE277" s="2" t="s">
        <v>35</v>
      </c>
      <c r="AF277" s="2" t="s">
        <v>56</v>
      </c>
      <c r="AG277" s="2" t="s">
        <v>8</v>
      </c>
      <c r="AH277" s="2" t="s">
        <v>8</v>
      </c>
    </row>
    <row r="278" spans="1:34" ht="20.100000000000001" customHeight="1">
      <c r="A278" s="1">
        <v>265</v>
      </c>
      <c r="B278" s="2" t="s">
        <v>78</v>
      </c>
      <c r="D278" s="2" t="s">
        <v>325</v>
      </c>
      <c r="E278" s="2" t="s">
        <v>20</v>
      </c>
      <c r="F278" s="2" t="s">
        <v>71</v>
      </c>
      <c r="G278" s="31" t="s">
        <v>4449</v>
      </c>
      <c r="H278" s="34" t="s">
        <v>901</v>
      </c>
      <c r="I278" s="2" t="s">
        <v>902</v>
      </c>
      <c r="K278" s="4"/>
      <c r="Q278" s="2" t="s">
        <v>326</v>
      </c>
      <c r="X278" s="2" t="str">
        <f t="shared" si="44"/>
        <v>CI_ Financial_ Adjustment. Related. CI_ Trade_ Tax</v>
      </c>
      <c r="Y278" s="2" t="str">
        <f t="shared" si="45"/>
        <v>ram:RelatedCITradeTax</v>
      </c>
      <c r="Z278" s="2" t="str">
        <f>Z$265&amp;"/"&amp;Y278</f>
        <v>rsm:CIIHSupplyChainTradeTransaction/ram:ApplicableCIIHSupplyChainTradeSettlement/ram:SpecifiedCIFinancialAdjustment/ram:RelatedCITradeTax</v>
      </c>
      <c r="AA278" s="2" t="s">
        <v>4688</v>
      </c>
      <c r="AB278" s="2" t="s">
        <v>4</v>
      </c>
      <c r="AC278" s="2" t="s">
        <v>27</v>
      </c>
      <c r="AD278" s="2" t="s">
        <v>9</v>
      </c>
      <c r="AE278" s="2" t="s">
        <v>217</v>
      </c>
      <c r="AF278" s="2" t="s">
        <v>27</v>
      </c>
      <c r="AG278" s="2" t="s">
        <v>8</v>
      </c>
      <c r="AH278" s="2" t="s">
        <v>27</v>
      </c>
    </row>
    <row r="279" spans="1:34" ht="20.100000000000001" customHeight="1">
      <c r="A279" s="1">
        <v>266</v>
      </c>
      <c r="B279" s="2" t="s">
        <v>78</v>
      </c>
      <c r="D279" s="2" t="s">
        <v>264</v>
      </c>
      <c r="E279" s="2" t="s">
        <v>23</v>
      </c>
      <c r="F279" s="2" t="s">
        <v>3</v>
      </c>
      <c r="G279" s="31" t="s">
        <v>4452</v>
      </c>
      <c r="H279" s="35" t="s">
        <v>903</v>
      </c>
      <c r="I279" s="2" t="s">
        <v>904</v>
      </c>
      <c r="K279" s="4"/>
      <c r="R279" s="2" t="s">
        <v>265</v>
      </c>
      <c r="X279" s="2" t="str">
        <f t="shared" si="44"/>
        <v>CI_ Trade_ Tax. Details</v>
      </c>
      <c r="Y279" s="2" t="str">
        <f t="shared" si="45"/>
        <v>ram:CITradeTaxType</v>
      </c>
      <c r="Z279" s="2" t="str">
        <f t="shared" si="46"/>
        <v>ram:CITradeTaxType</v>
      </c>
      <c r="AA279" s="2" t="s">
        <v>4657</v>
      </c>
      <c r="AB279" s="2" t="s">
        <v>4</v>
      </c>
      <c r="AC279" s="2" t="s">
        <v>27</v>
      </c>
      <c r="AD279" s="2" t="s">
        <v>9</v>
      </c>
      <c r="AE279" s="2" t="s">
        <v>217</v>
      </c>
      <c r="AF279" s="2" t="s">
        <v>27</v>
      </c>
      <c r="AG279" s="2" t="s">
        <v>8</v>
      </c>
      <c r="AH279" s="2" t="s">
        <v>27</v>
      </c>
    </row>
    <row r="280" spans="1:34" ht="20.100000000000001" customHeight="1">
      <c r="A280" s="1">
        <v>267</v>
      </c>
      <c r="B280" s="2" t="s">
        <v>78</v>
      </c>
      <c r="D280" s="2" t="s">
        <v>266</v>
      </c>
      <c r="E280" s="2" t="s">
        <v>12</v>
      </c>
      <c r="F280" s="2" t="s">
        <v>22</v>
      </c>
      <c r="G280" s="31" t="s">
        <v>4450</v>
      </c>
      <c r="H280" s="35" t="s">
        <v>905</v>
      </c>
      <c r="I280" s="2" t="s">
        <v>906</v>
      </c>
      <c r="K280" s="4"/>
      <c r="S280" s="2" t="s">
        <v>267</v>
      </c>
      <c r="X280" s="2" t="str">
        <f t="shared" si="44"/>
        <v>CI_ Trade_ Tax. Calculated. Amount</v>
      </c>
      <c r="Y280" s="2" t="str">
        <f t="shared" si="45"/>
        <v>ram:CalculatedAmount</v>
      </c>
      <c r="Z280" s="2" t="str">
        <f>Z$278&amp;"/"&amp;Y280</f>
        <v>rsm:CIIHSupplyChainTradeTransaction/ram:ApplicableCIIHSupplyChainTradeSettlement/ram:SpecifiedCIFinancialAdjustment/ram:RelatedCITradeTax/ram:CalculatedAmount</v>
      </c>
      <c r="AA280" s="2" t="s">
        <v>4689</v>
      </c>
      <c r="AB280" s="2" t="s">
        <v>4</v>
      </c>
      <c r="AC280" s="2" t="s">
        <v>304</v>
      </c>
      <c r="AD280" s="2" t="s">
        <v>9</v>
      </c>
      <c r="AE280" s="2" t="s">
        <v>42</v>
      </c>
      <c r="AF280" s="2" t="s">
        <v>56</v>
      </c>
      <c r="AG280" s="2" t="s">
        <v>8</v>
      </c>
      <c r="AH280" s="2" t="s">
        <v>27</v>
      </c>
    </row>
    <row r="281" spans="1:34" ht="20.100000000000001" customHeight="1">
      <c r="A281" s="1">
        <v>268</v>
      </c>
      <c r="B281" s="2" t="s">
        <v>78</v>
      </c>
      <c r="D281" s="2" t="s">
        <v>268</v>
      </c>
      <c r="E281" s="2" t="s">
        <v>12</v>
      </c>
      <c r="F281" s="2" t="s">
        <v>22</v>
      </c>
      <c r="G281" s="31" t="s">
        <v>4450</v>
      </c>
      <c r="H281" s="35" t="s">
        <v>907</v>
      </c>
      <c r="I281" s="2" t="s">
        <v>908</v>
      </c>
      <c r="K281" s="4"/>
      <c r="S281" s="2" t="s">
        <v>269</v>
      </c>
      <c r="X281" s="2" t="str">
        <f t="shared" si="44"/>
        <v>CI_ Trade_ Tax. Calculated. Rate</v>
      </c>
      <c r="Y281" s="2" t="str">
        <f t="shared" si="45"/>
        <v>ram:CalculatedRate</v>
      </c>
      <c r="Z281" s="2" t="str">
        <f t="shared" ref="Z281:Z282" si="48">Z$278&amp;"/"&amp;Y281</f>
        <v>rsm:CIIHSupplyChainTradeTransaction/ram:ApplicableCIIHSupplyChainTradeSettlement/ram:SpecifiedCIFinancialAdjustment/ram:RelatedCITradeTax/ram:CalculatedRate</v>
      </c>
      <c r="AA281" s="2" t="s">
        <v>4690</v>
      </c>
      <c r="AB281" s="2" t="s">
        <v>4</v>
      </c>
      <c r="AC281" s="2" t="s">
        <v>27</v>
      </c>
      <c r="AD281" s="2" t="s">
        <v>9</v>
      </c>
      <c r="AE281" s="2" t="s">
        <v>217</v>
      </c>
      <c r="AF281" s="2" t="s">
        <v>56</v>
      </c>
      <c r="AG281" s="2" t="s">
        <v>8</v>
      </c>
      <c r="AH281" s="2" t="s">
        <v>27</v>
      </c>
    </row>
    <row r="282" spans="1:34" ht="20.100000000000001" customHeight="1">
      <c r="A282" s="1">
        <v>269</v>
      </c>
      <c r="B282" s="2" t="s">
        <v>78</v>
      </c>
      <c r="D282" s="2" t="s">
        <v>273</v>
      </c>
      <c r="E282" s="2" t="s">
        <v>12</v>
      </c>
      <c r="F282" s="2" t="s">
        <v>22</v>
      </c>
      <c r="G282" s="31" t="s">
        <v>4450</v>
      </c>
      <c r="H282" s="35" t="s">
        <v>909</v>
      </c>
      <c r="I282" s="2" t="s">
        <v>910</v>
      </c>
      <c r="K282" s="4"/>
      <c r="S282" s="2" t="s">
        <v>274</v>
      </c>
      <c r="X282" s="2" t="str">
        <f t="shared" si="44"/>
        <v>CI_ Trade_ Tax. Category. Code</v>
      </c>
      <c r="Y282" s="2" t="str">
        <f t="shared" si="45"/>
        <v>ram:CategoryCode</v>
      </c>
      <c r="Z282" s="2" t="str">
        <f t="shared" si="48"/>
        <v>rsm:CIIHSupplyChainTradeTransaction/ram:ApplicableCIIHSupplyChainTradeSettlement/ram:SpecifiedCIFinancialAdjustment/ram:RelatedCITradeTax/ram:CategoryCode</v>
      </c>
      <c r="AA282" s="2" t="s">
        <v>4691</v>
      </c>
      <c r="AB282" s="2" t="s">
        <v>4</v>
      </c>
      <c r="AC282" s="2" t="s">
        <v>280</v>
      </c>
      <c r="AD282" s="2" t="s">
        <v>9</v>
      </c>
      <c r="AE282" s="2" t="s">
        <v>59</v>
      </c>
      <c r="AF282" s="2" t="s">
        <v>56</v>
      </c>
      <c r="AG282" s="2" t="s">
        <v>8</v>
      </c>
      <c r="AH282" s="2" t="s">
        <v>27</v>
      </c>
    </row>
    <row r="283" spans="1:34" ht="20.100000000000001" customHeight="1">
      <c r="A283" s="1">
        <v>270</v>
      </c>
      <c r="B283" s="2" t="s">
        <v>78</v>
      </c>
      <c r="D283" s="2" t="s">
        <v>1347</v>
      </c>
      <c r="E283" s="2" t="s">
        <v>20</v>
      </c>
      <c r="F283" s="2" t="s">
        <v>17</v>
      </c>
      <c r="G283" s="31" t="s">
        <v>4447</v>
      </c>
      <c r="H283" s="33" t="s">
        <v>327</v>
      </c>
      <c r="I283" s="2" t="s">
        <v>911</v>
      </c>
      <c r="K283" s="4"/>
      <c r="O283" s="2" t="s">
        <v>1348</v>
      </c>
      <c r="X283" s="2" t="str">
        <f t="shared" si="44"/>
        <v>CIIH_ Supply Chain_ Trade Settlement. Outstanding. CIIH_ Trade Settlement_ Monetary Summation</v>
      </c>
      <c r="Y283" s="2" t="str">
        <f t="shared" si="45"/>
        <v>ram:OutstandingCIIHTradeSettlementMonetarySummation</v>
      </c>
      <c r="Z283" s="2" t="str">
        <f>Z$130&amp;"/"&amp;Y283</f>
        <v>rsm:CIIHSupplyChainTradeTransaction/ram:ApplicableCIIHSupplyChainTradeSettlement/ram:OutstandingCIIHTradeSettlementMonetarySummation</v>
      </c>
      <c r="AA283" s="2" t="s">
        <v>4692</v>
      </c>
      <c r="AB283" s="2" t="s">
        <v>4</v>
      </c>
      <c r="AC283" s="2" t="s">
        <v>27</v>
      </c>
      <c r="AD283" s="2" t="s">
        <v>9</v>
      </c>
      <c r="AE283" s="2" t="s">
        <v>27</v>
      </c>
      <c r="AF283" s="2" t="s">
        <v>27</v>
      </c>
      <c r="AG283" s="2" t="s">
        <v>217</v>
      </c>
      <c r="AH283" s="2" t="s">
        <v>27</v>
      </c>
    </row>
    <row r="284" spans="1:34" ht="20.100000000000001" customHeight="1">
      <c r="A284" s="1">
        <v>271</v>
      </c>
      <c r="B284" s="2" t="s">
        <v>78</v>
      </c>
      <c r="D284" s="2" t="s">
        <v>855</v>
      </c>
      <c r="E284" s="2" t="s">
        <v>23</v>
      </c>
      <c r="F284" s="2" t="s">
        <v>3</v>
      </c>
      <c r="G284" s="31" t="s">
        <v>4448</v>
      </c>
      <c r="H284" s="34" t="s">
        <v>912</v>
      </c>
      <c r="I284" s="2" t="s">
        <v>913</v>
      </c>
      <c r="K284" s="4"/>
      <c r="P284" s="2" t="s">
        <v>300</v>
      </c>
      <c r="X284" s="2" t="str">
        <f t="shared" si="44"/>
        <v>CIIH_ Trade Settlement_ Monetary Summation. Details</v>
      </c>
      <c r="Y284" s="2" t="str">
        <f t="shared" si="45"/>
        <v>ram:CIIHTradeSettlementMonetarySummationType</v>
      </c>
      <c r="Z284" s="2" t="str">
        <f t="shared" si="46"/>
        <v>ram:CIIHTradeSettlementMonetarySummationType</v>
      </c>
      <c r="AA284" s="2" t="s">
        <v>4674</v>
      </c>
      <c r="AB284" s="2" t="s">
        <v>4</v>
      </c>
      <c r="AC284" s="2" t="s">
        <v>27</v>
      </c>
      <c r="AD284" s="2" t="s">
        <v>9</v>
      </c>
      <c r="AE284" s="2" t="s">
        <v>27</v>
      </c>
      <c r="AF284" s="2" t="s">
        <v>27</v>
      </c>
      <c r="AG284" s="2" t="s">
        <v>217</v>
      </c>
      <c r="AH284" s="2" t="s">
        <v>27</v>
      </c>
    </row>
    <row r="285" spans="1:34" ht="20.100000000000001" customHeight="1">
      <c r="A285" s="1">
        <v>272</v>
      </c>
      <c r="B285" s="2" t="s">
        <v>78</v>
      </c>
      <c r="D285" s="2" t="s">
        <v>303</v>
      </c>
      <c r="E285" s="2" t="s">
        <v>12</v>
      </c>
      <c r="F285" s="2" t="s">
        <v>17</v>
      </c>
      <c r="G285" s="31" t="s">
        <v>4449</v>
      </c>
      <c r="H285" s="34" t="s">
        <v>914</v>
      </c>
      <c r="I285" s="2" t="s">
        <v>915</v>
      </c>
      <c r="K285" s="4"/>
      <c r="Q285" s="2" t="s">
        <v>1337</v>
      </c>
      <c r="X285" s="2" t="str">
        <f t="shared" si="44"/>
        <v>CIIH_ Trade Settlement_ Monetary Summation. Charge Total. Amount</v>
      </c>
      <c r="Y285" s="2" t="str">
        <f t="shared" si="45"/>
        <v>ram:ChargeTotalAmount</v>
      </c>
      <c r="Z285" s="2" t="str">
        <f>Z$283&amp;"/"&amp;Y285</f>
        <v>rsm:CIIHSupplyChainTradeTransaction/ram:ApplicableCIIHSupplyChainTradeSettlement/ram:OutstandingCIIHTradeSettlementMonetarySummation/ram:ChargeTotalAmount</v>
      </c>
      <c r="AA285" s="2" t="s">
        <v>4693</v>
      </c>
      <c r="AB285" s="2" t="s">
        <v>4</v>
      </c>
      <c r="AC285" s="2" t="s">
        <v>304</v>
      </c>
      <c r="AD285" s="2" t="s">
        <v>9</v>
      </c>
      <c r="AE285" s="2" t="s">
        <v>42</v>
      </c>
      <c r="AF285" s="2" t="s">
        <v>56</v>
      </c>
      <c r="AG285" s="2" t="s">
        <v>56</v>
      </c>
      <c r="AH285" s="2" t="s">
        <v>230</v>
      </c>
    </row>
    <row r="286" spans="1:34" ht="20.100000000000001" customHeight="1">
      <c r="A286" s="1">
        <v>273</v>
      </c>
      <c r="B286" s="2" t="s">
        <v>78</v>
      </c>
      <c r="D286" s="2" t="s">
        <v>859</v>
      </c>
      <c r="E286" s="2" t="s">
        <v>12</v>
      </c>
      <c r="F286" s="2" t="s">
        <v>17</v>
      </c>
      <c r="G286" s="31" t="s">
        <v>4449</v>
      </c>
      <c r="H286" s="34" t="s">
        <v>916</v>
      </c>
      <c r="I286" s="2" t="s">
        <v>917</v>
      </c>
      <c r="K286" s="4"/>
      <c r="Q286" s="2" t="s">
        <v>1338</v>
      </c>
      <c r="X286" s="2" t="str">
        <f t="shared" si="44"/>
        <v>CIIH_ Trade Settlement_ Monetary Summation. Allowance Total. Amount</v>
      </c>
      <c r="Y286" s="2" t="str">
        <f t="shared" si="45"/>
        <v>ram:AllowanceTotalAmount</v>
      </c>
      <c r="Z286" s="2" t="str">
        <f t="shared" ref="Z286:Z289" si="49">Z$283&amp;"/"&amp;Y286</f>
        <v>rsm:CIIHSupplyChainTradeTransaction/ram:ApplicableCIIHSupplyChainTradeSettlement/ram:OutstandingCIIHTradeSettlementMonetarySummation/ram:AllowanceTotalAmount</v>
      </c>
      <c r="AA286" s="2" t="s">
        <v>4694</v>
      </c>
      <c r="AB286" s="2" t="s">
        <v>4</v>
      </c>
      <c r="AC286" s="2" t="s">
        <v>304</v>
      </c>
      <c r="AD286" s="2" t="s">
        <v>9</v>
      </c>
      <c r="AE286" s="2" t="s">
        <v>42</v>
      </c>
      <c r="AF286" s="2" t="s">
        <v>56</v>
      </c>
      <c r="AG286" s="2" t="s">
        <v>56</v>
      </c>
      <c r="AH286" s="2" t="s">
        <v>230</v>
      </c>
    </row>
    <row r="287" spans="1:34" ht="20.100000000000001" customHeight="1">
      <c r="A287" s="1">
        <v>274</v>
      </c>
      <c r="B287" s="2" t="s">
        <v>78</v>
      </c>
      <c r="D287" s="2" t="s">
        <v>310</v>
      </c>
      <c r="E287" s="2" t="s">
        <v>12</v>
      </c>
      <c r="F287" s="2" t="s">
        <v>22</v>
      </c>
      <c r="G287" s="31" t="s">
        <v>4449</v>
      </c>
      <c r="H287" s="34" t="s">
        <v>918</v>
      </c>
      <c r="I287" s="2" t="s">
        <v>919</v>
      </c>
      <c r="K287" s="4"/>
      <c r="Q287" s="2" t="s">
        <v>311</v>
      </c>
      <c r="X287" s="2" t="str">
        <f t="shared" si="44"/>
        <v>CIIH_ Trade Settlement_ Monetary Summation. Grand Total. Amount</v>
      </c>
      <c r="Y287" s="2" t="str">
        <f t="shared" si="45"/>
        <v>ram:GrandTotalAmount</v>
      </c>
      <c r="Z287" s="2" t="str">
        <f t="shared" si="49"/>
        <v>rsm:CIIHSupplyChainTradeTransaction/ram:ApplicableCIIHSupplyChainTradeSettlement/ram:OutstandingCIIHTradeSettlementMonetarySummation/ram:GrandTotalAmount</v>
      </c>
      <c r="AA287" s="2" t="s">
        <v>4695</v>
      </c>
      <c r="AB287" s="2" t="s">
        <v>4</v>
      </c>
      <c r="AC287" s="2" t="s">
        <v>304</v>
      </c>
      <c r="AD287" s="2" t="s">
        <v>9</v>
      </c>
      <c r="AE287" s="2" t="s">
        <v>42</v>
      </c>
      <c r="AF287" s="2" t="s">
        <v>56</v>
      </c>
      <c r="AG287" s="2" t="s">
        <v>56</v>
      </c>
      <c r="AH287" s="2" t="s">
        <v>230</v>
      </c>
    </row>
    <row r="288" spans="1:34" ht="20.100000000000001" customHeight="1">
      <c r="A288" s="1">
        <v>275</v>
      </c>
      <c r="B288" s="2" t="s">
        <v>78</v>
      </c>
      <c r="D288" s="2" t="s">
        <v>312</v>
      </c>
      <c r="E288" s="2" t="s">
        <v>12</v>
      </c>
      <c r="F288" s="2" t="s">
        <v>22</v>
      </c>
      <c r="G288" s="31" t="s">
        <v>4449</v>
      </c>
      <c r="H288" s="34" t="s">
        <v>920</v>
      </c>
      <c r="I288" s="2" t="s">
        <v>921</v>
      </c>
      <c r="K288" s="4"/>
      <c r="Q288" s="2" t="s">
        <v>313</v>
      </c>
      <c r="X288" s="2" t="str">
        <f t="shared" si="44"/>
        <v>CIIH_ Trade Settlement_ Monetary Summation. Total Prepaid. Amount</v>
      </c>
      <c r="Y288" s="2" t="str">
        <f t="shared" si="45"/>
        <v>ram:TotalPrepaidAmount</v>
      </c>
      <c r="Z288" s="2" t="str">
        <f t="shared" si="49"/>
        <v>rsm:CIIHSupplyChainTradeTransaction/ram:ApplicableCIIHSupplyChainTradeSettlement/ram:OutstandingCIIHTradeSettlementMonetarySummation/ram:TotalPrepaidAmount</v>
      </c>
      <c r="AA288" s="2" t="s">
        <v>4696</v>
      </c>
      <c r="AB288" s="2" t="s">
        <v>4</v>
      </c>
      <c r="AC288" s="2" t="s">
        <v>304</v>
      </c>
      <c r="AD288" s="2" t="s">
        <v>9</v>
      </c>
      <c r="AE288" s="2" t="s">
        <v>42</v>
      </c>
      <c r="AF288" s="2" t="s">
        <v>56</v>
      </c>
      <c r="AG288" s="2" t="s">
        <v>56</v>
      </c>
      <c r="AH288" s="2" t="s">
        <v>230</v>
      </c>
    </row>
    <row r="289" spans="1:34" ht="20.100000000000001" customHeight="1">
      <c r="A289" s="1">
        <v>276</v>
      </c>
      <c r="B289" s="2" t="s">
        <v>78</v>
      </c>
      <c r="D289" s="2" t="s">
        <v>314</v>
      </c>
      <c r="E289" s="2" t="s">
        <v>12</v>
      </c>
      <c r="F289" s="2" t="s">
        <v>17</v>
      </c>
      <c r="G289" s="31" t="s">
        <v>4449</v>
      </c>
      <c r="H289" s="34" t="s">
        <v>922</v>
      </c>
      <c r="I289" s="2" t="s">
        <v>923</v>
      </c>
      <c r="K289" s="4"/>
      <c r="Q289" s="2" t="s">
        <v>1339</v>
      </c>
      <c r="X289" s="2" t="str">
        <f t="shared" si="44"/>
        <v>CIIH_ Trade Settlement_ Monetary Summation. Due Payable. Amount</v>
      </c>
      <c r="Y289" s="2" t="str">
        <f t="shared" si="45"/>
        <v>ram:DuePayableAmount</v>
      </c>
      <c r="Z289" s="2" t="str">
        <f t="shared" si="49"/>
        <v>rsm:CIIHSupplyChainTradeTransaction/ram:ApplicableCIIHSupplyChainTradeSettlement/ram:OutstandingCIIHTradeSettlementMonetarySummation/ram:DuePayableAmount</v>
      </c>
      <c r="AA289" s="2" t="s">
        <v>4697</v>
      </c>
      <c r="AB289" s="2" t="s">
        <v>4</v>
      </c>
      <c r="AC289" s="2" t="s">
        <v>304</v>
      </c>
      <c r="AD289" s="2" t="s">
        <v>9</v>
      </c>
      <c r="AE289" s="2" t="s">
        <v>42</v>
      </c>
      <c r="AF289" s="2" t="s">
        <v>56</v>
      </c>
      <c r="AG289" s="2" t="s">
        <v>56</v>
      </c>
      <c r="AH289" s="2" t="s">
        <v>230</v>
      </c>
    </row>
    <row r="290" spans="1:34" ht="20.100000000000001" customHeight="1">
      <c r="A290" s="1">
        <v>277</v>
      </c>
      <c r="B290" s="2" t="s">
        <v>78</v>
      </c>
      <c r="D290" s="2" t="s">
        <v>1349</v>
      </c>
      <c r="E290" s="2" t="s">
        <v>20</v>
      </c>
      <c r="F290" s="2" t="s">
        <v>71</v>
      </c>
      <c r="G290" s="31" t="s">
        <v>4449</v>
      </c>
      <c r="H290" s="34" t="s">
        <v>924</v>
      </c>
      <c r="I290" s="2" t="s">
        <v>925</v>
      </c>
      <c r="K290" s="4"/>
      <c r="Q290" s="2" t="s">
        <v>1350</v>
      </c>
      <c r="X290" s="2" t="str">
        <f t="shared" si="44"/>
        <v>CIIH_ Trade Settlement_ Monetary Summation. Reference. CI_ Referenced_ Document</v>
      </c>
      <c r="Y290" s="2" t="str">
        <f t="shared" si="45"/>
        <v>ram:ReferenceCIReferencedDocument</v>
      </c>
      <c r="Z290" s="2" t="str">
        <f>Z$283&amp;"/"&amp;Y290</f>
        <v>rsm:CIIHSupplyChainTradeTransaction/ram:ApplicableCIIHSupplyChainTradeSettlement/ram:OutstandingCIIHTradeSettlementMonetarySummation/ram:ReferenceCIReferencedDocument</v>
      </c>
      <c r="AA290" s="2" t="s">
        <v>4698</v>
      </c>
      <c r="AB290" s="2" t="s">
        <v>4</v>
      </c>
      <c r="AC290" s="2" t="s">
        <v>27</v>
      </c>
      <c r="AD290" s="2" t="s">
        <v>9</v>
      </c>
      <c r="AE290" s="2" t="s">
        <v>27</v>
      </c>
      <c r="AF290" s="2" t="s">
        <v>27</v>
      </c>
      <c r="AG290" s="2" t="s">
        <v>8</v>
      </c>
      <c r="AH290" s="2" t="s">
        <v>27</v>
      </c>
    </row>
    <row r="291" spans="1:34" ht="20.100000000000001" customHeight="1">
      <c r="A291" s="1">
        <v>278</v>
      </c>
      <c r="B291" s="2" t="s">
        <v>78</v>
      </c>
      <c r="D291" s="2" t="s">
        <v>416</v>
      </c>
      <c r="E291" s="2" t="s">
        <v>23</v>
      </c>
      <c r="F291" s="2" t="s">
        <v>3</v>
      </c>
      <c r="G291" s="31" t="s">
        <v>4452</v>
      </c>
      <c r="H291" s="35" t="s">
        <v>926</v>
      </c>
      <c r="I291" s="2" t="s">
        <v>927</v>
      </c>
      <c r="K291" s="4"/>
      <c r="R291" s="2" t="s">
        <v>79</v>
      </c>
      <c r="X291" s="2" t="str">
        <f t="shared" si="44"/>
        <v>CI_ Referenced_ Document. Details</v>
      </c>
      <c r="Y291" s="2" t="str">
        <f t="shared" si="45"/>
        <v>ram:CIReferencedDocumentType</v>
      </c>
      <c r="Z291" s="2" t="str">
        <f t="shared" si="46"/>
        <v>ram:CIReferencedDocumentType</v>
      </c>
      <c r="AA291" s="2" t="s">
        <v>4583</v>
      </c>
      <c r="AB291" s="2" t="s">
        <v>4</v>
      </c>
      <c r="AC291" s="2" t="s">
        <v>27</v>
      </c>
      <c r="AD291" s="2" t="s">
        <v>9</v>
      </c>
      <c r="AE291" s="2" t="s">
        <v>27</v>
      </c>
      <c r="AF291" s="2" t="s">
        <v>27</v>
      </c>
      <c r="AG291" s="2" t="s">
        <v>8</v>
      </c>
      <c r="AH291" s="2" t="s">
        <v>27</v>
      </c>
    </row>
    <row r="292" spans="1:34" ht="20.100000000000001" customHeight="1">
      <c r="A292" s="1">
        <v>279</v>
      </c>
      <c r="B292" s="2" t="s">
        <v>78</v>
      </c>
      <c r="D292" s="2" t="s">
        <v>80</v>
      </c>
      <c r="E292" s="2" t="s">
        <v>12</v>
      </c>
      <c r="F292" s="2" t="s">
        <v>22</v>
      </c>
      <c r="G292" s="31" t="s">
        <v>4450</v>
      </c>
      <c r="H292" s="35" t="s">
        <v>928</v>
      </c>
      <c r="I292" s="2" t="s">
        <v>929</v>
      </c>
      <c r="K292" s="4"/>
      <c r="S292" s="2" t="s">
        <v>81</v>
      </c>
      <c r="X292" s="2" t="str">
        <f t="shared" si="44"/>
        <v>CI_ Referenced_ Document. Issuer Assigned_ Identification. Identifier</v>
      </c>
      <c r="Y292" s="2" t="str">
        <f t="shared" si="45"/>
        <v>ram:IssuerAssignedID</v>
      </c>
      <c r="Z292" s="2" t="str">
        <f>Z$290&amp;"/"&amp;Y292</f>
        <v>rsm:CIIHSupplyChainTradeTransaction/ram:ApplicableCIIHSupplyChainTradeSettlement/ram:OutstandingCIIHTradeSettlementMonetarySummation/ram:ReferenceCIReferencedDocument/ram:IssuerAssignedID</v>
      </c>
      <c r="AA292" s="2" t="s">
        <v>4699</v>
      </c>
      <c r="AB292" s="2" t="s">
        <v>4</v>
      </c>
      <c r="AC292" s="2" t="s">
        <v>27</v>
      </c>
      <c r="AD292" s="2" t="s">
        <v>9</v>
      </c>
      <c r="AE292" s="2" t="s">
        <v>27</v>
      </c>
      <c r="AF292" s="2" t="s">
        <v>56</v>
      </c>
      <c r="AG292" s="2" t="s">
        <v>27</v>
      </c>
      <c r="AH292" s="2" t="s">
        <v>27</v>
      </c>
    </row>
    <row r="293" spans="1:34" ht="20.100000000000001" customHeight="1">
      <c r="A293" s="1">
        <v>280</v>
      </c>
      <c r="B293" s="2" t="s">
        <v>78</v>
      </c>
      <c r="D293" s="2" t="s">
        <v>82</v>
      </c>
      <c r="E293" s="2" t="s">
        <v>12</v>
      </c>
      <c r="F293" s="2" t="s">
        <v>17</v>
      </c>
      <c r="G293" s="31" t="s">
        <v>4450</v>
      </c>
      <c r="H293" s="35" t="s">
        <v>930</v>
      </c>
      <c r="I293" s="2" t="s">
        <v>931</v>
      </c>
      <c r="K293" s="4"/>
      <c r="S293" s="2" t="s">
        <v>83</v>
      </c>
      <c r="X293" s="2" t="str">
        <f t="shared" si="44"/>
        <v>CI_ Referenced_ Document. Issue. Date Time</v>
      </c>
      <c r="Y293" s="2" t="str">
        <f t="shared" si="45"/>
        <v>ram:IssueDateTime</v>
      </c>
      <c r="Z293" s="2" t="str">
        <f t="shared" ref="Z293:Z298" si="50">Z$290&amp;"/"&amp;Y293</f>
        <v>rsm:CIIHSupplyChainTradeTransaction/ram:ApplicableCIIHSupplyChainTradeSettlement/ram:OutstandingCIIHTradeSettlementMonetarySummation/ram:ReferenceCIReferencedDocument/ram:IssueDateTime</v>
      </c>
      <c r="AA293" s="2" t="s">
        <v>4700</v>
      </c>
      <c r="AB293" s="2" t="s">
        <v>4</v>
      </c>
      <c r="AC293" s="2" t="s">
        <v>84</v>
      </c>
      <c r="AD293" s="2" t="s">
        <v>9</v>
      </c>
      <c r="AE293" s="2" t="s">
        <v>65</v>
      </c>
      <c r="AF293" s="2" t="s">
        <v>56</v>
      </c>
      <c r="AG293" s="2" t="s">
        <v>27</v>
      </c>
      <c r="AH293" s="2" t="s">
        <v>27</v>
      </c>
    </row>
    <row r="294" spans="1:34" ht="20.100000000000001" customHeight="1">
      <c r="A294" s="1">
        <v>281</v>
      </c>
      <c r="B294" s="2" t="s">
        <v>78</v>
      </c>
      <c r="D294" s="2" t="s">
        <v>85</v>
      </c>
      <c r="E294" s="2" t="s">
        <v>12</v>
      </c>
      <c r="F294" s="2" t="s">
        <v>17</v>
      </c>
      <c r="G294" s="31" t="s">
        <v>4450</v>
      </c>
      <c r="H294" s="35" t="s">
        <v>1351</v>
      </c>
      <c r="I294" s="2" t="s">
        <v>1352</v>
      </c>
      <c r="K294" s="4"/>
      <c r="S294" s="2" t="s">
        <v>86</v>
      </c>
      <c r="X294" s="2" t="str">
        <f t="shared" si="44"/>
        <v>CI_ Referenced_ Document. Revision_ Identification. Identifier</v>
      </c>
      <c r="Y294" s="2" t="str">
        <f t="shared" si="45"/>
        <v>ram:RevisionID</v>
      </c>
      <c r="Z294" s="2" t="str">
        <f t="shared" si="50"/>
        <v>rsm:CIIHSupplyChainTradeTransaction/ram:ApplicableCIIHSupplyChainTradeSettlement/ram:OutstandingCIIHTradeSettlementMonetarySummation/ram:ReferenceCIReferencedDocument/ram:RevisionID</v>
      </c>
      <c r="AA294" s="2" t="s">
        <v>4701</v>
      </c>
      <c r="AB294" s="2" t="s">
        <v>4</v>
      </c>
      <c r="AF294" s="2" t="s">
        <v>56</v>
      </c>
      <c r="AG294" s="2" t="s">
        <v>27</v>
      </c>
      <c r="AH294" s="2" t="s">
        <v>27</v>
      </c>
    </row>
    <row r="295" spans="1:34" ht="20.100000000000001" customHeight="1">
      <c r="A295" s="1">
        <v>282</v>
      </c>
      <c r="B295" s="2" t="s">
        <v>78</v>
      </c>
      <c r="D295" s="2" t="s">
        <v>87</v>
      </c>
      <c r="E295" s="2" t="s">
        <v>12</v>
      </c>
      <c r="F295" s="2" t="s">
        <v>17</v>
      </c>
      <c r="G295" s="31" t="s">
        <v>4450</v>
      </c>
      <c r="H295" s="35" t="s">
        <v>932</v>
      </c>
      <c r="I295" s="2" t="s">
        <v>933</v>
      </c>
      <c r="K295" s="4"/>
      <c r="S295" s="2" t="s">
        <v>88</v>
      </c>
      <c r="X295" s="2" t="str">
        <f t="shared" si="44"/>
        <v>CI_ Referenced_ Document. Information. Text</v>
      </c>
      <c r="Y295" s="2" t="str">
        <f t="shared" si="45"/>
        <v>ram:Information</v>
      </c>
      <c r="Z295" s="2" t="str">
        <f t="shared" si="50"/>
        <v>rsm:CIIHSupplyChainTradeTransaction/ram:ApplicableCIIHSupplyChainTradeSettlement/ram:OutstandingCIIHTradeSettlementMonetarySummation/ram:ReferenceCIReferencedDocument/ram:Information</v>
      </c>
      <c r="AA295" s="2" t="s">
        <v>4702</v>
      </c>
      <c r="AB295" s="2" t="s">
        <v>4</v>
      </c>
      <c r="AC295" s="2" t="s">
        <v>41</v>
      </c>
      <c r="AD295" s="2" t="s">
        <v>9</v>
      </c>
      <c r="AE295" s="2" t="s">
        <v>42</v>
      </c>
      <c r="AF295" s="2" t="s">
        <v>56</v>
      </c>
      <c r="AG295" s="2" t="s">
        <v>27</v>
      </c>
    </row>
    <row r="296" spans="1:34" ht="20.100000000000001" customHeight="1">
      <c r="A296" s="1">
        <v>283</v>
      </c>
      <c r="B296" s="2" t="s">
        <v>78</v>
      </c>
      <c r="D296" s="2" t="s">
        <v>89</v>
      </c>
      <c r="E296" s="2" t="s">
        <v>12</v>
      </c>
      <c r="F296" s="2" t="s">
        <v>22</v>
      </c>
      <c r="G296" s="31" t="s">
        <v>4450</v>
      </c>
      <c r="H296" s="35" t="s">
        <v>934</v>
      </c>
      <c r="I296" s="2" t="s">
        <v>935</v>
      </c>
      <c r="K296" s="4"/>
      <c r="S296" s="2" t="s">
        <v>90</v>
      </c>
      <c r="X296" s="2" t="str">
        <f t="shared" si="44"/>
        <v>CI_ Referenced_ Document. Type. Code</v>
      </c>
      <c r="Y296" s="2" t="str">
        <f t="shared" si="45"/>
        <v>ram:TypeCode</v>
      </c>
      <c r="Z296" s="2" t="str">
        <f t="shared" si="50"/>
        <v>rsm:CIIHSupplyChainTradeTransaction/ram:ApplicableCIIHSupplyChainTradeSettlement/ram:OutstandingCIIHTradeSettlementMonetarySummation/ram:ReferenceCIReferencedDocument/ram:TypeCode</v>
      </c>
      <c r="AA296" s="2" t="s">
        <v>4703</v>
      </c>
      <c r="AB296" s="2" t="s">
        <v>4</v>
      </c>
      <c r="AC296" s="2" t="s">
        <v>91</v>
      </c>
      <c r="AD296" s="2" t="s">
        <v>9</v>
      </c>
      <c r="AE296" s="2" t="s">
        <v>59</v>
      </c>
      <c r="AF296" s="2" t="s">
        <v>56</v>
      </c>
      <c r="AG296" s="2" t="s">
        <v>27</v>
      </c>
      <c r="AH296" s="2" t="s">
        <v>27</v>
      </c>
    </row>
    <row r="297" spans="1:34" ht="20.100000000000001" customHeight="1">
      <c r="A297" s="1">
        <v>284</v>
      </c>
      <c r="B297" s="2" t="s">
        <v>78</v>
      </c>
      <c r="D297" s="2" t="s">
        <v>92</v>
      </c>
      <c r="E297" s="2" t="s">
        <v>12</v>
      </c>
      <c r="F297" s="2" t="s">
        <v>17</v>
      </c>
      <c r="G297" s="31" t="s">
        <v>4450</v>
      </c>
      <c r="H297" s="35" t="s">
        <v>936</v>
      </c>
      <c r="I297" s="2" t="s">
        <v>937</v>
      </c>
      <c r="K297" s="4"/>
      <c r="S297" s="2" t="s">
        <v>93</v>
      </c>
      <c r="X297" s="2" t="str">
        <f t="shared" si="44"/>
        <v>CI_ Referenced_ Document. Attachment. Binary Object</v>
      </c>
      <c r="Y297" s="2" t="str">
        <f t="shared" si="45"/>
        <v>ram:AttachmentBinaryObject</v>
      </c>
      <c r="Z297" s="2" t="str">
        <f t="shared" si="50"/>
        <v>rsm:CIIHSupplyChainTradeTransaction/ram:ApplicableCIIHSupplyChainTradeSettlement/ram:OutstandingCIIHTradeSettlementMonetarySummation/ram:ReferenceCIReferencedDocument/ram:AttachmentBinaryObject</v>
      </c>
      <c r="AA297" s="2" t="s">
        <v>4704</v>
      </c>
      <c r="AB297" s="2" t="s">
        <v>4</v>
      </c>
      <c r="AC297" s="2" t="s">
        <v>34</v>
      </c>
      <c r="AD297" s="2" t="s">
        <v>9</v>
      </c>
      <c r="AE297" s="2" t="s">
        <v>35</v>
      </c>
      <c r="AF297" s="2" t="s">
        <v>56</v>
      </c>
      <c r="AG297" s="2" t="s">
        <v>27</v>
      </c>
    </row>
    <row r="298" spans="1:34" ht="20.100000000000001" customHeight="1">
      <c r="A298" s="1">
        <v>285</v>
      </c>
      <c r="B298" s="2" t="s">
        <v>78</v>
      </c>
      <c r="D298" s="2" t="s">
        <v>96</v>
      </c>
      <c r="E298" s="2" t="s">
        <v>12</v>
      </c>
      <c r="F298" s="2" t="s">
        <v>17</v>
      </c>
      <c r="G298" s="31" t="s">
        <v>4450</v>
      </c>
      <c r="H298" s="35" t="s">
        <v>938</v>
      </c>
      <c r="I298" s="2" t="s">
        <v>939</v>
      </c>
      <c r="K298" s="4"/>
      <c r="S298" s="2" t="s">
        <v>97</v>
      </c>
      <c r="X298" s="2" t="str">
        <f t="shared" si="44"/>
        <v>CI_ Referenced_ Document. Subtype. Code</v>
      </c>
      <c r="Y298" s="2" t="str">
        <f t="shared" si="45"/>
        <v>ram:SubtypeCode</v>
      </c>
      <c r="Z298" s="2" t="str">
        <f t="shared" si="50"/>
        <v>rsm:CIIHSupplyChainTradeTransaction/ram:ApplicableCIIHSupplyChainTradeSettlement/ram:OutstandingCIIHTradeSettlementMonetarySummation/ram:ReferenceCIReferencedDocument/ram:SubtypeCode</v>
      </c>
      <c r="AA298" s="2" t="s">
        <v>4705</v>
      </c>
      <c r="AB298" s="2" t="s">
        <v>4</v>
      </c>
      <c r="AC298" s="2" t="s">
        <v>34</v>
      </c>
      <c r="AD298" s="2" t="s">
        <v>9</v>
      </c>
      <c r="AE298" s="2" t="s">
        <v>35</v>
      </c>
      <c r="AF298" s="2" t="s">
        <v>56</v>
      </c>
      <c r="AG298" s="2" t="s">
        <v>27</v>
      </c>
      <c r="AH298" s="2" t="s">
        <v>8</v>
      </c>
    </row>
    <row r="299" spans="1:34" ht="20.100000000000001" customHeight="1">
      <c r="A299" s="1">
        <v>286</v>
      </c>
      <c r="B299" s="2" t="s">
        <v>78</v>
      </c>
      <c r="D299" s="2" t="s">
        <v>328</v>
      </c>
      <c r="E299" s="2" t="s">
        <v>20</v>
      </c>
      <c r="F299" s="2" t="s">
        <v>942</v>
      </c>
      <c r="G299" s="31" t="s">
        <v>4445</v>
      </c>
      <c r="H299" s="32" t="s">
        <v>940</v>
      </c>
      <c r="I299" s="2" t="s">
        <v>941</v>
      </c>
      <c r="K299" s="4"/>
      <c r="M299" s="2" t="s">
        <v>329</v>
      </c>
      <c r="X299" s="2" t="str">
        <f t="shared" si="44"/>
        <v>CIIH_ Supply Chain_ Trade Transaction. Included. CIIL_ Supply Chain_ Trade Line Item</v>
      </c>
      <c r="Y299" s="2" t="str">
        <f t="shared" si="45"/>
        <v>ram:IncludedCIILSupplyChainTradeLineItem</v>
      </c>
      <c r="Z299" s="2" t="str">
        <f>Z$59&amp;"/"&amp;Y299</f>
        <v>rsm:CIIHSupplyChainTradeTransaction/ram:IncludedCIILSupplyChainTradeLineItem</v>
      </c>
      <c r="AA299" s="2" t="s">
        <v>4469</v>
      </c>
      <c r="AB299" s="2" t="s">
        <v>4</v>
      </c>
      <c r="AC299" s="2" t="s">
        <v>27</v>
      </c>
      <c r="AD299" s="2" t="s">
        <v>9</v>
      </c>
      <c r="AE299" s="2" t="s">
        <v>27</v>
      </c>
      <c r="AF299" s="2" t="s">
        <v>27</v>
      </c>
      <c r="AG299" s="2" t="s">
        <v>8</v>
      </c>
      <c r="AH299" s="2" t="s">
        <v>27</v>
      </c>
    </row>
    <row r="300" spans="1:34" ht="20.100000000000001" customHeight="1">
      <c r="A300" s="1">
        <v>287</v>
      </c>
      <c r="B300" s="2" t="s">
        <v>78</v>
      </c>
      <c r="D300" s="2" t="s">
        <v>943</v>
      </c>
      <c r="E300" s="2" t="s">
        <v>23</v>
      </c>
      <c r="F300" s="2" t="s">
        <v>3</v>
      </c>
      <c r="G300" s="31" t="s">
        <v>4446</v>
      </c>
      <c r="H300" s="33" t="s">
        <v>944</v>
      </c>
      <c r="I300" s="2" t="s">
        <v>945</v>
      </c>
      <c r="K300" s="4"/>
      <c r="N300" s="2" t="s">
        <v>330</v>
      </c>
      <c r="X300" s="2" t="str">
        <f t="shared" si="44"/>
        <v>CIIL_ Supply Chain_ Trade Line Item. Details</v>
      </c>
      <c r="Y300" s="2" t="str">
        <f t="shared" si="45"/>
        <v>ram:CIILSupplyChainTradeLineItemType</v>
      </c>
      <c r="Z300" s="2" t="str">
        <f t="shared" si="46"/>
        <v>ram:CIILSupplyChainTradeLineItemType</v>
      </c>
      <c r="AA300" s="2" t="s">
        <v>4706</v>
      </c>
      <c r="AB300" s="2" t="s">
        <v>4</v>
      </c>
      <c r="AC300" s="2" t="s">
        <v>27</v>
      </c>
      <c r="AD300" s="2" t="s">
        <v>9</v>
      </c>
      <c r="AE300" s="2" t="s">
        <v>27</v>
      </c>
      <c r="AF300" s="2" t="s">
        <v>27</v>
      </c>
      <c r="AG300" s="2" t="s">
        <v>8</v>
      </c>
      <c r="AH300" s="2" t="s">
        <v>27</v>
      </c>
    </row>
    <row r="301" spans="1:34" ht="20.100000000000001" customHeight="1">
      <c r="A301" s="1">
        <v>288</v>
      </c>
      <c r="B301" s="2" t="s">
        <v>78</v>
      </c>
      <c r="D301" s="2" t="s">
        <v>331</v>
      </c>
      <c r="E301" s="2" t="s">
        <v>20</v>
      </c>
      <c r="F301" s="2" t="s">
        <v>22</v>
      </c>
      <c r="G301" s="31" t="s">
        <v>4447</v>
      </c>
      <c r="H301" s="33" t="s">
        <v>946</v>
      </c>
      <c r="I301" s="2" t="s">
        <v>947</v>
      </c>
      <c r="K301" s="4"/>
      <c r="O301" s="2" t="s">
        <v>332</v>
      </c>
      <c r="X301" s="2" t="str">
        <f t="shared" si="44"/>
        <v>CIIL_ Supply Chain_ Trade Line Item. Associated. CIIL_ Document Line_ Document</v>
      </c>
      <c r="Y301" s="2" t="str">
        <f t="shared" si="45"/>
        <v>ram:AssociatedCIILDocumentLineDocument</v>
      </c>
      <c r="Z301" s="2" t="str">
        <f>Z$299&amp;"/"&amp;Y301</f>
        <v>rsm:CIIHSupplyChainTradeTransaction/ram:IncludedCIILSupplyChainTradeLineItem/ram:AssociatedCIILDocumentLineDocument</v>
      </c>
      <c r="AA301" s="2" t="s">
        <v>4549</v>
      </c>
      <c r="AB301" s="2" t="s">
        <v>4</v>
      </c>
      <c r="AC301" s="2" t="s">
        <v>27</v>
      </c>
      <c r="AD301" s="2" t="s">
        <v>9</v>
      </c>
      <c r="AE301" s="2" t="s">
        <v>27</v>
      </c>
      <c r="AF301" s="2" t="s">
        <v>27</v>
      </c>
      <c r="AG301" s="2" t="s">
        <v>8</v>
      </c>
      <c r="AH301" s="2" t="s">
        <v>27</v>
      </c>
    </row>
    <row r="302" spans="1:34" ht="20.100000000000001" customHeight="1">
      <c r="A302" s="1">
        <v>289</v>
      </c>
      <c r="B302" s="2" t="s">
        <v>78</v>
      </c>
      <c r="D302" s="2" t="s">
        <v>948</v>
      </c>
      <c r="E302" s="2" t="s">
        <v>23</v>
      </c>
      <c r="F302" s="2" t="s">
        <v>3</v>
      </c>
      <c r="G302" s="31" t="s">
        <v>4448</v>
      </c>
      <c r="H302" s="34" t="s">
        <v>334</v>
      </c>
      <c r="I302" s="2" t="s">
        <v>949</v>
      </c>
      <c r="K302" s="4"/>
      <c r="P302" s="2" t="s">
        <v>333</v>
      </c>
      <c r="X302" s="2" t="str">
        <f t="shared" si="44"/>
        <v>CIIL_ Document Line_ Document. Details</v>
      </c>
      <c r="Y302" s="2" t="str">
        <f t="shared" si="45"/>
        <v>ram:CIILDocumentLineDocumentType</v>
      </c>
      <c r="Z302" s="2" t="str">
        <f t="shared" si="46"/>
        <v>ram:CIILDocumentLineDocumentType</v>
      </c>
      <c r="AA302" s="2" t="s">
        <v>4707</v>
      </c>
      <c r="AB302" s="2" t="s">
        <v>4</v>
      </c>
      <c r="AC302" s="2" t="s">
        <v>27</v>
      </c>
      <c r="AD302" s="2" t="s">
        <v>9</v>
      </c>
      <c r="AE302" s="2" t="s">
        <v>27</v>
      </c>
      <c r="AF302" s="2" t="s">
        <v>27</v>
      </c>
      <c r="AG302" s="2" t="s">
        <v>8</v>
      </c>
      <c r="AH302" s="2" t="s">
        <v>27</v>
      </c>
    </row>
    <row r="303" spans="1:34" ht="20.100000000000001" customHeight="1">
      <c r="A303" s="1">
        <v>290</v>
      </c>
      <c r="B303" s="2" t="s">
        <v>78</v>
      </c>
      <c r="D303" s="2" t="s">
        <v>335</v>
      </c>
      <c r="E303" s="2" t="s">
        <v>12</v>
      </c>
      <c r="F303" s="2" t="s">
        <v>22</v>
      </c>
      <c r="G303" s="31" t="s">
        <v>4449</v>
      </c>
      <c r="H303" s="34" t="s">
        <v>950</v>
      </c>
      <c r="I303" s="2" t="s">
        <v>951</v>
      </c>
      <c r="K303" s="4"/>
      <c r="Q303" s="2" t="s">
        <v>336</v>
      </c>
      <c r="X303" s="2" t="str">
        <f t="shared" si="44"/>
        <v>CIIL_ Document Line_ Document. Line. Identifier</v>
      </c>
      <c r="Y303" s="2" t="str">
        <f t="shared" si="45"/>
        <v>ram:LineID</v>
      </c>
      <c r="Z303" s="2" t="str">
        <f>Z$301&amp;"/"&amp;Y303</f>
        <v>rsm:CIIHSupplyChainTradeTransaction/ram:IncludedCIILSupplyChainTradeLineItem/ram:AssociatedCIILDocumentLineDocument/ram:LineID</v>
      </c>
      <c r="AA303" s="2" t="s">
        <v>4470</v>
      </c>
      <c r="AB303" s="2" t="s">
        <v>4</v>
      </c>
      <c r="AC303" s="2" t="s">
        <v>27</v>
      </c>
      <c r="AD303" s="2" t="s">
        <v>9</v>
      </c>
      <c r="AE303" s="2" t="s">
        <v>27</v>
      </c>
      <c r="AF303" s="2" t="s">
        <v>15</v>
      </c>
      <c r="AG303" s="2" t="s">
        <v>15</v>
      </c>
      <c r="AH303" s="2" t="s">
        <v>27</v>
      </c>
    </row>
    <row r="304" spans="1:34" ht="20.100000000000001" customHeight="1">
      <c r="A304" s="1">
        <v>291</v>
      </c>
      <c r="B304" s="2" t="s">
        <v>78</v>
      </c>
      <c r="D304" s="2" t="s">
        <v>337</v>
      </c>
      <c r="E304" s="2" t="s">
        <v>12</v>
      </c>
      <c r="F304" s="2" t="s">
        <v>22</v>
      </c>
      <c r="G304" s="31" t="s">
        <v>4449</v>
      </c>
      <c r="H304" s="34" t="s">
        <v>952</v>
      </c>
      <c r="I304" s="2" t="s">
        <v>953</v>
      </c>
      <c r="K304" s="4"/>
      <c r="Q304" s="2" t="s">
        <v>1355</v>
      </c>
      <c r="X304" s="2" t="str">
        <f t="shared" si="44"/>
        <v>CIIL_ Document Line_ Document. Category. Code</v>
      </c>
      <c r="Y304" s="2" t="str">
        <f t="shared" si="45"/>
        <v>ram:CategoryCode</v>
      </c>
      <c r="Z304" s="2" t="str">
        <f>Z$301&amp;"/"&amp;Y304</f>
        <v>rsm:CIIHSupplyChainTradeTransaction/ram:IncludedCIILSupplyChainTradeLineItem/ram:AssociatedCIILDocumentLineDocument/ram:CategoryCode</v>
      </c>
      <c r="AA304" s="2" t="s">
        <v>4708</v>
      </c>
      <c r="AB304" s="2" t="s">
        <v>4</v>
      </c>
      <c r="AC304" s="2" t="s">
        <v>34</v>
      </c>
      <c r="AD304" s="2" t="s">
        <v>9</v>
      </c>
      <c r="AE304" s="2" t="s">
        <v>35</v>
      </c>
      <c r="AF304" s="2" t="s">
        <v>15</v>
      </c>
      <c r="AH304" s="2" t="s">
        <v>27</v>
      </c>
    </row>
    <row r="305" spans="1:34" ht="20.100000000000001" customHeight="1">
      <c r="A305" s="1">
        <v>292</v>
      </c>
      <c r="B305" s="2" t="s">
        <v>78</v>
      </c>
      <c r="D305" s="2" t="s">
        <v>344</v>
      </c>
      <c r="E305" s="2" t="s">
        <v>20</v>
      </c>
      <c r="F305" s="2" t="s">
        <v>17</v>
      </c>
      <c r="G305" s="31" t="s">
        <v>4447</v>
      </c>
      <c r="H305" s="33" t="s">
        <v>954</v>
      </c>
      <c r="I305" s="2" t="s">
        <v>346</v>
      </c>
      <c r="K305" s="4"/>
      <c r="O305" s="2" t="s">
        <v>345</v>
      </c>
      <c r="X305" s="2" t="str">
        <f t="shared" si="44"/>
        <v>CIIL_ Supply Chain_ Trade Line Item. Specified. CIIL_ Supply Chain_ Trade Agreement</v>
      </c>
      <c r="Y305" s="2" t="str">
        <f t="shared" si="45"/>
        <v>ram:SpecifiedCIILSupplyChainTradeAgreement</v>
      </c>
      <c r="Z305" s="2" t="str">
        <f>Z$299&amp;"/"&amp;Y305</f>
        <v>rsm:CIIHSupplyChainTradeTransaction/ram:IncludedCIILSupplyChainTradeLineItem/ram:SpecifiedCIILSupplyChainTradeAgreement</v>
      </c>
      <c r="AA305" s="2" t="s">
        <v>4471</v>
      </c>
      <c r="AB305" s="2" t="s">
        <v>4</v>
      </c>
      <c r="AC305" s="2" t="s">
        <v>27</v>
      </c>
      <c r="AD305" s="2" t="s">
        <v>9</v>
      </c>
      <c r="AE305" s="2" t="s">
        <v>27</v>
      </c>
      <c r="AF305" s="2" t="s">
        <v>230</v>
      </c>
      <c r="AG305" s="2" t="s">
        <v>230</v>
      </c>
      <c r="AH305" s="2" t="s">
        <v>27</v>
      </c>
    </row>
    <row r="306" spans="1:34" ht="20.100000000000001" customHeight="1">
      <c r="A306" s="1">
        <v>293</v>
      </c>
      <c r="B306" s="2" t="s">
        <v>78</v>
      </c>
      <c r="D306" s="2" t="s">
        <v>955</v>
      </c>
      <c r="E306" s="2" t="s">
        <v>23</v>
      </c>
      <c r="F306" s="2" t="s">
        <v>3</v>
      </c>
      <c r="G306" s="31" t="s">
        <v>4448</v>
      </c>
      <c r="H306" s="34" t="s">
        <v>956</v>
      </c>
      <c r="I306" s="2" t="s">
        <v>348</v>
      </c>
      <c r="K306" s="4"/>
      <c r="P306" s="2" t="s">
        <v>347</v>
      </c>
      <c r="X306" s="2" t="str">
        <f t="shared" si="44"/>
        <v>CIIL_ Supply Chain_ Trade Agreement. Details</v>
      </c>
      <c r="Y306" s="2" t="str">
        <f t="shared" si="45"/>
        <v>ram:CIILSupplyChainTradeAgreementType</v>
      </c>
      <c r="Z306" s="2" t="str">
        <f t="shared" si="46"/>
        <v>ram:CIILSupplyChainTradeAgreementType</v>
      </c>
      <c r="AA306" s="2" t="s">
        <v>4709</v>
      </c>
      <c r="AB306" s="2" t="s">
        <v>4</v>
      </c>
      <c r="AC306" s="2" t="s">
        <v>27</v>
      </c>
      <c r="AD306" s="2" t="s">
        <v>9</v>
      </c>
      <c r="AE306" s="2" t="s">
        <v>27</v>
      </c>
      <c r="AF306" s="2" t="s">
        <v>230</v>
      </c>
      <c r="AG306" s="2" t="s">
        <v>230</v>
      </c>
      <c r="AH306" s="2" t="s">
        <v>27</v>
      </c>
    </row>
    <row r="307" spans="1:34" ht="20.100000000000001" customHeight="1">
      <c r="A307" s="1">
        <v>294</v>
      </c>
      <c r="B307" s="2" t="s">
        <v>78</v>
      </c>
      <c r="D307" s="2" t="s">
        <v>349</v>
      </c>
      <c r="E307" s="2" t="s">
        <v>20</v>
      </c>
      <c r="F307" s="2" t="s">
        <v>17</v>
      </c>
      <c r="G307" s="31" t="s">
        <v>4449</v>
      </c>
      <c r="H307" s="34" t="s">
        <v>957</v>
      </c>
      <c r="I307" s="2" t="s">
        <v>958</v>
      </c>
      <c r="K307" s="4"/>
      <c r="Q307" s="2" t="s">
        <v>350</v>
      </c>
      <c r="X307" s="2" t="str">
        <f t="shared" si="44"/>
        <v>CIIL_ Supply Chain_ Trade Agreement. Seller Order_ Referenced. CI_ Referenced_ Document</v>
      </c>
      <c r="Y307" s="2" t="str">
        <f t="shared" si="45"/>
        <v>ram:SellerOrderReferencedCIReferencedDocument</v>
      </c>
      <c r="Z307" s="2" t="str">
        <f>Z$305&amp;"/"&amp;Y307</f>
        <v>rsm:CIIHSupplyChainTradeTransaction/ram:IncludedCIILSupplyChainTradeLineItem/ram:SpecifiedCIILSupplyChainTradeAgreement/ram:SellerOrderReferencedCIReferencedDocument</v>
      </c>
      <c r="AA307" s="2" t="s">
        <v>4710</v>
      </c>
      <c r="AB307" s="2" t="s">
        <v>4</v>
      </c>
      <c r="AC307" s="2" t="s">
        <v>27</v>
      </c>
      <c r="AD307" s="2" t="s">
        <v>9</v>
      </c>
      <c r="AE307" s="2" t="s">
        <v>27</v>
      </c>
      <c r="AF307" s="2" t="s">
        <v>230</v>
      </c>
      <c r="AG307" s="2" t="s">
        <v>230</v>
      </c>
      <c r="AH307" s="2" t="s">
        <v>27</v>
      </c>
    </row>
    <row r="308" spans="1:34" ht="20.100000000000001" customHeight="1">
      <c r="A308" s="1">
        <v>295</v>
      </c>
      <c r="B308" s="2" t="s">
        <v>78</v>
      </c>
      <c r="D308" s="2" t="s">
        <v>416</v>
      </c>
      <c r="E308" s="2" t="s">
        <v>23</v>
      </c>
      <c r="F308" s="2" t="s">
        <v>3</v>
      </c>
      <c r="G308" s="31" t="s">
        <v>4452</v>
      </c>
      <c r="H308" s="35" t="s">
        <v>959</v>
      </c>
      <c r="I308" s="2" t="s">
        <v>1611</v>
      </c>
      <c r="K308" s="4"/>
      <c r="R308" s="2" t="s">
        <v>79</v>
      </c>
      <c r="X308" s="2" t="str">
        <f t="shared" si="44"/>
        <v>CI_ Referenced_ Document. Details</v>
      </c>
      <c r="Y308" s="2" t="str">
        <f t="shared" si="45"/>
        <v>ram:CIReferencedDocumentType</v>
      </c>
      <c r="Z308" s="2" t="str">
        <f t="shared" si="46"/>
        <v>ram:CIReferencedDocumentType</v>
      </c>
      <c r="AA308" s="2" t="s">
        <v>4583</v>
      </c>
      <c r="AB308" s="2" t="s">
        <v>4</v>
      </c>
      <c r="AC308" s="2" t="s">
        <v>27</v>
      </c>
      <c r="AD308" s="2" t="s">
        <v>9</v>
      </c>
      <c r="AE308" s="2" t="s">
        <v>27</v>
      </c>
      <c r="AF308" s="2" t="s">
        <v>230</v>
      </c>
      <c r="AG308" s="2" t="s">
        <v>960</v>
      </c>
      <c r="AH308" s="2" t="s">
        <v>27</v>
      </c>
    </row>
    <row r="309" spans="1:34" ht="20.100000000000001" customHeight="1">
      <c r="A309" s="1">
        <v>296</v>
      </c>
      <c r="B309" s="2" t="s">
        <v>78</v>
      </c>
      <c r="D309" s="2" t="s">
        <v>80</v>
      </c>
      <c r="E309" s="2" t="s">
        <v>12</v>
      </c>
      <c r="F309" s="2" t="s">
        <v>17</v>
      </c>
      <c r="G309" s="31" t="s">
        <v>4450</v>
      </c>
      <c r="H309" s="35" t="s">
        <v>961</v>
      </c>
      <c r="I309" s="2" t="s">
        <v>1612</v>
      </c>
      <c r="K309" s="4"/>
      <c r="S309" s="2" t="s">
        <v>81</v>
      </c>
      <c r="X309" s="2" t="str">
        <f t="shared" si="44"/>
        <v>CI_ Referenced_ Document. Issuer Assigned_ Identification. Identifier</v>
      </c>
      <c r="Y309" s="2" t="str">
        <f t="shared" si="45"/>
        <v>ram:IssuerAssignedID</v>
      </c>
      <c r="Z309" s="2" t="str">
        <f>Z$307&amp;"/"&amp;Y309</f>
        <v>rsm:CIIHSupplyChainTradeTransaction/ram:IncludedCIILSupplyChainTradeLineItem/ram:SpecifiedCIILSupplyChainTradeAgreement/ram:SellerOrderReferencedCIReferencedDocument/ram:IssuerAssignedID</v>
      </c>
      <c r="AA309" s="2" t="s">
        <v>4711</v>
      </c>
      <c r="AB309" s="2" t="s">
        <v>4</v>
      </c>
      <c r="AC309" s="2" t="s">
        <v>27</v>
      </c>
      <c r="AD309" s="2" t="s">
        <v>9</v>
      </c>
      <c r="AE309" s="2" t="s">
        <v>27</v>
      </c>
      <c r="AF309" s="2" t="s">
        <v>56</v>
      </c>
      <c r="AG309" s="2" t="s">
        <v>960</v>
      </c>
      <c r="AH309" s="2" t="s">
        <v>542</v>
      </c>
    </row>
    <row r="310" spans="1:34" ht="20.100000000000001" customHeight="1">
      <c r="A310" s="1">
        <v>297</v>
      </c>
      <c r="B310" s="2" t="s">
        <v>78</v>
      </c>
      <c r="D310" s="2" t="s">
        <v>85</v>
      </c>
      <c r="E310" s="2" t="s">
        <v>12</v>
      </c>
      <c r="F310" s="2" t="s">
        <v>17</v>
      </c>
      <c r="G310" s="31" t="s">
        <v>4450</v>
      </c>
      <c r="H310" s="35" t="s">
        <v>1383</v>
      </c>
      <c r="I310" s="2" t="s">
        <v>1613</v>
      </c>
      <c r="K310" s="4"/>
      <c r="S310" s="2" t="s">
        <v>86</v>
      </c>
      <c r="X310" s="2" t="str">
        <f t="shared" si="44"/>
        <v>CI_ Referenced_ Document. Revision_ Identification. Identifier</v>
      </c>
      <c r="Y310" s="2" t="str">
        <f t="shared" si="45"/>
        <v>ram:RevisionID</v>
      </c>
      <c r="Z310" s="2" t="str">
        <f>Z$307&amp;"/"&amp;Y310</f>
        <v>rsm:CIIHSupplyChainTradeTransaction/ram:IncludedCIILSupplyChainTradeLineItem/ram:SpecifiedCIILSupplyChainTradeAgreement/ram:SellerOrderReferencedCIReferencedDocument/ram:RevisionID</v>
      </c>
      <c r="AA310" s="2" t="s">
        <v>4712</v>
      </c>
      <c r="AB310" s="2" t="s">
        <v>4</v>
      </c>
      <c r="AF310" s="2" t="s">
        <v>56</v>
      </c>
      <c r="AG310" s="2" t="s">
        <v>960</v>
      </c>
      <c r="AH310" s="2" t="s">
        <v>27</v>
      </c>
    </row>
    <row r="311" spans="1:34" ht="20.100000000000001" customHeight="1">
      <c r="A311" s="1">
        <v>298</v>
      </c>
      <c r="B311" s="2" t="s">
        <v>78</v>
      </c>
      <c r="D311" s="2" t="s">
        <v>351</v>
      </c>
      <c r="E311" s="2" t="s">
        <v>20</v>
      </c>
      <c r="F311" s="2" t="s">
        <v>17</v>
      </c>
      <c r="G311" s="31" t="s">
        <v>4449</v>
      </c>
      <c r="H311" s="34" t="s">
        <v>962</v>
      </c>
      <c r="I311" s="2" t="s">
        <v>963</v>
      </c>
      <c r="K311" s="4"/>
      <c r="Q311" s="2" t="s">
        <v>352</v>
      </c>
      <c r="X311" s="2" t="str">
        <f t="shared" si="44"/>
        <v>CIIL_ Supply Chain_ Trade Agreement. Buyer Order_ Referenced. CI_ Referenced_ Document</v>
      </c>
      <c r="Y311" s="2" t="str">
        <f t="shared" si="45"/>
        <v>ram:BuyerOrderReferencedCIReferencedDocument</v>
      </c>
      <c r="Z311" s="2" t="str">
        <f>Z$305&amp;"/"&amp;Y311</f>
        <v>rsm:CIIHSupplyChainTradeTransaction/ram:IncludedCIILSupplyChainTradeLineItem/ram:SpecifiedCIILSupplyChainTradeAgreement/ram:BuyerOrderReferencedCIReferencedDocument</v>
      </c>
      <c r="AA311" s="2" t="s">
        <v>4713</v>
      </c>
      <c r="AB311" s="2" t="s">
        <v>4</v>
      </c>
      <c r="AC311" s="2" t="s">
        <v>27</v>
      </c>
      <c r="AD311" s="2" t="s">
        <v>9</v>
      </c>
      <c r="AE311" s="2" t="s">
        <v>27</v>
      </c>
      <c r="AF311" s="2" t="s">
        <v>230</v>
      </c>
      <c r="AG311" s="2" t="s">
        <v>230</v>
      </c>
      <c r="AH311" s="2" t="s">
        <v>27</v>
      </c>
    </row>
    <row r="312" spans="1:34" ht="20.100000000000001" customHeight="1">
      <c r="A312" s="1">
        <v>299</v>
      </c>
      <c r="B312" s="2" t="s">
        <v>78</v>
      </c>
      <c r="D312" s="2" t="s">
        <v>416</v>
      </c>
      <c r="E312" s="2" t="s">
        <v>23</v>
      </c>
      <c r="F312" s="2" t="s">
        <v>3</v>
      </c>
      <c r="G312" s="31" t="s">
        <v>4452</v>
      </c>
      <c r="H312" s="35" t="s">
        <v>964</v>
      </c>
      <c r="I312" s="2" t="s">
        <v>1614</v>
      </c>
      <c r="K312" s="4"/>
      <c r="R312" s="2" t="s">
        <v>79</v>
      </c>
      <c r="X312" s="2" t="str">
        <f t="shared" si="44"/>
        <v>CI_ Referenced_ Document. Details</v>
      </c>
      <c r="Y312" s="2" t="str">
        <f t="shared" si="45"/>
        <v>ram:CIReferencedDocumentType</v>
      </c>
      <c r="Z312" s="2" t="str">
        <f t="shared" si="46"/>
        <v>ram:CIReferencedDocumentType</v>
      </c>
      <c r="AA312" s="2" t="s">
        <v>4583</v>
      </c>
      <c r="AB312" s="2" t="s">
        <v>4</v>
      </c>
      <c r="AC312" s="2" t="s">
        <v>27</v>
      </c>
      <c r="AD312" s="2" t="s">
        <v>9</v>
      </c>
      <c r="AE312" s="2" t="s">
        <v>27</v>
      </c>
      <c r="AF312" s="2" t="s">
        <v>230</v>
      </c>
      <c r="AG312" s="2" t="s">
        <v>230</v>
      </c>
      <c r="AH312" s="2" t="s">
        <v>27</v>
      </c>
    </row>
    <row r="313" spans="1:34" ht="20.100000000000001" customHeight="1">
      <c r="A313" s="1">
        <v>300</v>
      </c>
      <c r="B313" s="2" t="s">
        <v>78</v>
      </c>
      <c r="D313" s="2" t="s">
        <v>80</v>
      </c>
      <c r="E313" s="2" t="s">
        <v>12</v>
      </c>
      <c r="F313" s="2" t="s">
        <v>17</v>
      </c>
      <c r="G313" s="31" t="s">
        <v>4450</v>
      </c>
      <c r="H313" s="35" t="s">
        <v>965</v>
      </c>
      <c r="I313" s="2" t="s">
        <v>1615</v>
      </c>
      <c r="K313" s="4"/>
      <c r="S313" s="2" t="s">
        <v>81</v>
      </c>
      <c r="X313" s="2" t="str">
        <f t="shared" si="44"/>
        <v>CI_ Referenced_ Document. Issuer Assigned_ Identification. Identifier</v>
      </c>
      <c r="Y313" s="2" t="str">
        <f t="shared" si="45"/>
        <v>ram:IssuerAssignedID</v>
      </c>
      <c r="Z313" s="2" t="str">
        <f>Z$311&amp;"/"&amp;Y313</f>
        <v>rsm:CIIHSupplyChainTradeTransaction/ram:IncludedCIILSupplyChainTradeLineItem/ram:SpecifiedCIILSupplyChainTradeAgreement/ram:BuyerOrderReferencedCIReferencedDocument/ram:IssuerAssignedID</v>
      </c>
      <c r="AA313" s="2" t="s">
        <v>4714</v>
      </c>
      <c r="AB313" s="2" t="s">
        <v>4</v>
      </c>
      <c r="AC313" s="2" t="s">
        <v>27</v>
      </c>
      <c r="AD313" s="2" t="s">
        <v>9</v>
      </c>
      <c r="AE313" s="2" t="s">
        <v>27</v>
      </c>
      <c r="AF313" s="2" t="s">
        <v>56</v>
      </c>
      <c r="AG313" s="2" t="s">
        <v>230</v>
      </c>
      <c r="AH313" s="2" t="s">
        <v>542</v>
      </c>
    </row>
    <row r="314" spans="1:34" ht="20.100000000000001" customHeight="1">
      <c r="A314" s="1">
        <v>301</v>
      </c>
      <c r="B314" s="2" t="s">
        <v>78</v>
      </c>
      <c r="D314" s="2" t="s">
        <v>85</v>
      </c>
      <c r="E314" s="2" t="s">
        <v>12</v>
      </c>
      <c r="F314" s="2" t="s">
        <v>17</v>
      </c>
      <c r="G314" s="31" t="s">
        <v>4450</v>
      </c>
      <c r="H314" s="35" t="s">
        <v>1388</v>
      </c>
      <c r="I314" s="2" t="s">
        <v>1616</v>
      </c>
      <c r="K314" s="4"/>
      <c r="S314" s="2" t="s">
        <v>86</v>
      </c>
      <c r="X314" s="2" t="str">
        <f t="shared" si="44"/>
        <v>CI_ Referenced_ Document. Revision_ Identification. Identifier</v>
      </c>
      <c r="Y314" s="2" t="str">
        <f t="shared" si="45"/>
        <v>ram:RevisionID</v>
      </c>
      <c r="Z314" s="2" t="str">
        <f>Z$311&amp;"/"&amp;Y314</f>
        <v>rsm:CIIHSupplyChainTradeTransaction/ram:IncludedCIILSupplyChainTradeLineItem/ram:SpecifiedCIILSupplyChainTradeAgreement/ram:BuyerOrderReferencedCIReferencedDocument/ram:RevisionID</v>
      </c>
      <c r="AA314" s="2" t="s">
        <v>4715</v>
      </c>
      <c r="AB314" s="2" t="s">
        <v>4</v>
      </c>
      <c r="AF314" s="2" t="s">
        <v>56</v>
      </c>
      <c r="AG314" s="2" t="s">
        <v>960</v>
      </c>
      <c r="AH314" s="2" t="s">
        <v>27</v>
      </c>
    </row>
    <row r="315" spans="1:34" ht="20.100000000000001" customHeight="1">
      <c r="A315" s="1">
        <v>302</v>
      </c>
      <c r="B315" s="2" t="s">
        <v>78</v>
      </c>
      <c r="D315" s="2" t="s">
        <v>966</v>
      </c>
      <c r="E315" s="2" t="s">
        <v>20</v>
      </c>
      <c r="F315" s="2" t="s">
        <v>17</v>
      </c>
      <c r="G315" s="31" t="s">
        <v>4449</v>
      </c>
      <c r="H315" s="34" t="s">
        <v>967</v>
      </c>
      <c r="I315" s="2" t="s">
        <v>968</v>
      </c>
      <c r="K315" s="4"/>
      <c r="Q315" s="2" t="s">
        <v>353</v>
      </c>
      <c r="X315" s="2" t="str">
        <f t="shared" si="44"/>
        <v>CIIL_ Supply Chain_ Trade Agreement. Contract_ Referenced. CI_ Referenced_ Document</v>
      </c>
      <c r="Y315" s="2" t="str">
        <f t="shared" si="45"/>
        <v>ram:ContractReferencedCIReferencedDocument</v>
      </c>
      <c r="Z315" s="2" t="str">
        <f>Z$305&amp;"/"&amp;Y315</f>
        <v>rsm:CIIHSupplyChainTradeTransaction/ram:IncludedCIILSupplyChainTradeLineItem/ram:SpecifiedCIILSupplyChainTradeAgreement/ram:ContractReferencedCIReferencedDocument</v>
      </c>
      <c r="AA315" s="2" t="s">
        <v>4716</v>
      </c>
      <c r="AB315" s="2" t="s">
        <v>4</v>
      </c>
      <c r="AC315" s="2" t="s">
        <v>27</v>
      </c>
      <c r="AD315" s="2" t="s">
        <v>9</v>
      </c>
      <c r="AE315" s="2" t="s">
        <v>27</v>
      </c>
      <c r="AF315" s="2" t="s">
        <v>230</v>
      </c>
      <c r="AG315" s="2" t="s">
        <v>230</v>
      </c>
      <c r="AH315" s="2" t="s">
        <v>27</v>
      </c>
    </row>
    <row r="316" spans="1:34" ht="20.100000000000001" customHeight="1">
      <c r="A316" s="1">
        <v>303</v>
      </c>
      <c r="B316" s="2" t="s">
        <v>78</v>
      </c>
      <c r="D316" s="2" t="s">
        <v>416</v>
      </c>
      <c r="E316" s="2" t="s">
        <v>23</v>
      </c>
      <c r="F316" s="2" t="s">
        <v>3</v>
      </c>
      <c r="G316" s="31" t="s">
        <v>4452</v>
      </c>
      <c r="H316" s="35" t="s">
        <v>969</v>
      </c>
      <c r="I316" s="2" t="s">
        <v>1617</v>
      </c>
      <c r="K316" s="4"/>
      <c r="R316" s="2" t="s">
        <v>79</v>
      </c>
      <c r="X316" s="2" t="str">
        <f t="shared" si="44"/>
        <v>CI_ Referenced_ Document. Details</v>
      </c>
      <c r="Y316" s="2" t="str">
        <f t="shared" si="45"/>
        <v>ram:CIReferencedDocumentType</v>
      </c>
      <c r="Z316" s="2" t="str">
        <f t="shared" si="46"/>
        <v>ram:CIReferencedDocumentType</v>
      </c>
      <c r="AA316" s="2" t="s">
        <v>4583</v>
      </c>
      <c r="AB316" s="2" t="s">
        <v>4</v>
      </c>
      <c r="AC316" s="2" t="s">
        <v>27</v>
      </c>
      <c r="AD316" s="2" t="s">
        <v>9</v>
      </c>
      <c r="AE316" s="2" t="s">
        <v>27</v>
      </c>
      <c r="AF316" s="2" t="s">
        <v>230</v>
      </c>
      <c r="AG316" s="2" t="s">
        <v>230</v>
      </c>
      <c r="AH316" s="2" t="s">
        <v>27</v>
      </c>
    </row>
    <row r="317" spans="1:34" ht="20.100000000000001" customHeight="1">
      <c r="A317" s="1">
        <v>304</v>
      </c>
      <c r="B317" s="2" t="s">
        <v>78</v>
      </c>
      <c r="D317" s="2" t="s">
        <v>80</v>
      </c>
      <c r="E317" s="2" t="s">
        <v>12</v>
      </c>
      <c r="F317" s="2" t="s">
        <v>17</v>
      </c>
      <c r="G317" s="31" t="s">
        <v>4450</v>
      </c>
      <c r="H317" s="35" t="s">
        <v>970</v>
      </c>
      <c r="I317" s="2" t="s">
        <v>1618</v>
      </c>
      <c r="K317" s="4"/>
      <c r="S317" s="2" t="s">
        <v>81</v>
      </c>
      <c r="X317" s="2" t="str">
        <f t="shared" si="44"/>
        <v>CI_ Referenced_ Document. Issuer Assigned_ Identification. Identifier</v>
      </c>
      <c r="Y317" s="2" t="str">
        <f t="shared" si="45"/>
        <v>ram:IssuerAssignedID</v>
      </c>
      <c r="Z317" s="2" t="str">
        <f>Z$315&amp;"/"&amp;Y317</f>
        <v>rsm:CIIHSupplyChainTradeTransaction/ram:IncludedCIILSupplyChainTradeLineItem/ram:SpecifiedCIILSupplyChainTradeAgreement/ram:ContractReferencedCIReferencedDocument/ram:IssuerAssignedID</v>
      </c>
      <c r="AA317" s="2" t="s">
        <v>4717</v>
      </c>
      <c r="AB317" s="2" t="s">
        <v>4</v>
      </c>
      <c r="AC317" s="2" t="s">
        <v>27</v>
      </c>
      <c r="AD317" s="2" t="s">
        <v>9</v>
      </c>
      <c r="AE317" s="2" t="s">
        <v>27</v>
      </c>
      <c r="AF317" s="2" t="s">
        <v>56</v>
      </c>
      <c r="AG317" s="2" t="s">
        <v>230</v>
      </c>
      <c r="AH317" s="2" t="s">
        <v>542</v>
      </c>
    </row>
    <row r="318" spans="1:34" ht="20.100000000000001" customHeight="1">
      <c r="A318" s="1">
        <v>305</v>
      </c>
      <c r="B318" s="2" t="s">
        <v>78</v>
      </c>
      <c r="D318" s="2" t="s">
        <v>85</v>
      </c>
      <c r="E318" s="2" t="s">
        <v>12</v>
      </c>
      <c r="F318" s="2" t="s">
        <v>17</v>
      </c>
      <c r="G318" s="31" t="s">
        <v>4450</v>
      </c>
      <c r="H318" s="35" t="s">
        <v>1392</v>
      </c>
      <c r="I318" s="2" t="s">
        <v>1393</v>
      </c>
      <c r="K318" s="4"/>
      <c r="S318" s="2" t="s">
        <v>86</v>
      </c>
      <c r="X318" s="2" t="str">
        <f t="shared" si="44"/>
        <v>CI_ Referenced_ Document. Revision_ Identification. Identifier</v>
      </c>
      <c r="Y318" s="2" t="str">
        <f t="shared" si="45"/>
        <v>ram:RevisionID</v>
      </c>
      <c r="Z318" s="2" t="str">
        <f>Z$315&amp;"/"&amp;Y318</f>
        <v>rsm:CIIHSupplyChainTradeTransaction/ram:IncludedCIILSupplyChainTradeLineItem/ram:SpecifiedCIILSupplyChainTradeAgreement/ram:ContractReferencedCIReferencedDocument/ram:RevisionID</v>
      </c>
      <c r="AA318" s="2" t="s">
        <v>4718</v>
      </c>
      <c r="AB318" s="2" t="s">
        <v>4</v>
      </c>
      <c r="AF318" s="2" t="s">
        <v>56</v>
      </c>
      <c r="AG318" s="2" t="s">
        <v>960</v>
      </c>
      <c r="AH318" s="2" t="s">
        <v>27</v>
      </c>
    </row>
    <row r="319" spans="1:34" ht="20.100000000000001" customHeight="1">
      <c r="A319" s="1">
        <v>306</v>
      </c>
      <c r="B319" s="2" t="s">
        <v>78</v>
      </c>
      <c r="D319" s="2" t="s">
        <v>354</v>
      </c>
      <c r="E319" s="2" t="s">
        <v>20</v>
      </c>
      <c r="F319" s="2" t="s">
        <v>17</v>
      </c>
      <c r="G319" s="31" t="s">
        <v>4447</v>
      </c>
      <c r="H319" s="33" t="s">
        <v>971</v>
      </c>
      <c r="I319" s="2" t="s">
        <v>972</v>
      </c>
      <c r="K319" s="4"/>
      <c r="O319" s="2" t="s">
        <v>1394</v>
      </c>
      <c r="X319" s="2" t="str">
        <f t="shared" si="44"/>
        <v>CIIL_ Supply Chain_ Trade Line Item. Specified. CIIL_ Supply Chain_ Trade Delivery</v>
      </c>
      <c r="Y319" s="2" t="str">
        <f t="shared" si="45"/>
        <v>ram:SpecifiedCIILSupplyChainTradeDelivery</v>
      </c>
      <c r="Z319" s="2" t="str">
        <f>Z$299&amp;"/"&amp;Y319</f>
        <v>rsm:CIIHSupplyChainTradeTransaction/ram:IncludedCIILSupplyChainTradeLineItem/ram:SpecifiedCIILSupplyChainTradeDelivery</v>
      </c>
      <c r="AA319" s="2" t="s">
        <v>4550</v>
      </c>
      <c r="AB319" s="2" t="s">
        <v>4</v>
      </c>
      <c r="AC319" s="2" t="s">
        <v>27</v>
      </c>
      <c r="AD319" s="2" t="s">
        <v>9</v>
      </c>
      <c r="AE319" s="2" t="s">
        <v>27</v>
      </c>
      <c r="AF319" s="2" t="s">
        <v>230</v>
      </c>
      <c r="AG319" s="2" t="s">
        <v>230</v>
      </c>
      <c r="AH319" s="2" t="s">
        <v>27</v>
      </c>
    </row>
    <row r="320" spans="1:34" ht="20.100000000000001" customHeight="1">
      <c r="A320" s="1">
        <v>307</v>
      </c>
      <c r="B320" s="2" t="s">
        <v>78</v>
      </c>
      <c r="D320" s="2" t="s">
        <v>973</v>
      </c>
      <c r="E320" s="2" t="s">
        <v>23</v>
      </c>
      <c r="F320" s="2" t="s">
        <v>3</v>
      </c>
      <c r="G320" s="31" t="s">
        <v>4448</v>
      </c>
      <c r="H320" s="34" t="s">
        <v>356</v>
      </c>
      <c r="I320" s="2" t="s">
        <v>974</v>
      </c>
      <c r="K320" s="4"/>
      <c r="P320" s="2" t="s">
        <v>355</v>
      </c>
      <c r="X320" s="2" t="str">
        <f t="shared" si="44"/>
        <v>CIIL_ Supply Chain_ Trade Delivery. Details</v>
      </c>
      <c r="Y320" s="2" t="str">
        <f t="shared" si="45"/>
        <v>ram:CIILSupplyChainTradeDeliveryType</v>
      </c>
      <c r="Z320" s="2" t="str">
        <f t="shared" si="46"/>
        <v>ram:CIILSupplyChainTradeDeliveryType</v>
      </c>
      <c r="AA320" s="2" t="s">
        <v>4719</v>
      </c>
      <c r="AB320" s="2" t="s">
        <v>4</v>
      </c>
      <c r="AC320" s="2" t="s">
        <v>27</v>
      </c>
      <c r="AD320" s="2" t="s">
        <v>9</v>
      </c>
      <c r="AE320" s="2" t="s">
        <v>27</v>
      </c>
      <c r="AF320" s="2" t="s">
        <v>230</v>
      </c>
      <c r="AG320" s="2" t="s">
        <v>230</v>
      </c>
      <c r="AH320" s="2" t="s">
        <v>27</v>
      </c>
    </row>
    <row r="321" spans="1:34" ht="20.100000000000001" customHeight="1">
      <c r="A321" s="1">
        <v>308</v>
      </c>
      <c r="B321" s="2" t="s">
        <v>78</v>
      </c>
      <c r="D321" s="2" t="s">
        <v>975</v>
      </c>
      <c r="E321" s="2" t="s">
        <v>20</v>
      </c>
      <c r="F321" s="2" t="s">
        <v>17</v>
      </c>
      <c r="G321" s="31" t="s">
        <v>4449</v>
      </c>
      <c r="H321" s="34" t="s">
        <v>976</v>
      </c>
      <c r="I321" s="2" t="s">
        <v>1395</v>
      </c>
      <c r="K321" s="4"/>
      <c r="Q321" s="2" t="s">
        <v>357</v>
      </c>
      <c r="X321" s="2" t="str">
        <f t="shared" si="44"/>
        <v>CIIL_ Supply Chain_ Trade Delivery. Ship To. CI_ Trade_ Party</v>
      </c>
      <c r="Y321" s="2" t="str">
        <f t="shared" si="45"/>
        <v>ram:ShipToCITradeParty</v>
      </c>
      <c r="Z321" s="2" t="str">
        <f>Z$319&amp;"/"&amp;Y321</f>
        <v>rsm:CIIHSupplyChainTradeTransaction/ram:IncludedCIILSupplyChainTradeLineItem/ram:SpecifiedCIILSupplyChainTradeDelivery/ram:ShipToCITradeParty</v>
      </c>
      <c r="AA321" s="2" t="s">
        <v>4720</v>
      </c>
      <c r="AB321" s="2" t="s">
        <v>4</v>
      </c>
      <c r="AC321" s="2" t="s">
        <v>27</v>
      </c>
      <c r="AD321" s="2" t="s">
        <v>9</v>
      </c>
      <c r="AE321" s="2" t="s">
        <v>27</v>
      </c>
      <c r="AF321" s="2" t="s">
        <v>230</v>
      </c>
      <c r="AG321" s="2" t="s">
        <v>230</v>
      </c>
      <c r="AH321" s="2" t="s">
        <v>542</v>
      </c>
    </row>
    <row r="322" spans="1:34" ht="20.100000000000001" customHeight="1">
      <c r="A322" s="1">
        <v>309</v>
      </c>
      <c r="B322" s="2" t="s">
        <v>78</v>
      </c>
      <c r="D322" s="2" t="s">
        <v>120</v>
      </c>
      <c r="E322" s="2" t="s">
        <v>23</v>
      </c>
      <c r="F322" s="2" t="s">
        <v>3</v>
      </c>
      <c r="G322" s="31" t="s">
        <v>4452</v>
      </c>
      <c r="H322" s="35" t="s">
        <v>977</v>
      </c>
      <c r="I322" s="2" t="s">
        <v>978</v>
      </c>
      <c r="K322" s="4"/>
      <c r="R322" s="2" t="s">
        <v>121</v>
      </c>
      <c r="X322" s="2" t="str">
        <f t="shared" si="44"/>
        <v>CI_ Trade_ Party. Details</v>
      </c>
      <c r="Y322" s="2" t="str">
        <f t="shared" si="45"/>
        <v>ram:CITradePartyType</v>
      </c>
      <c r="Z322" s="2" t="str">
        <f t="shared" si="46"/>
        <v>ram:CITradePartyType</v>
      </c>
      <c r="AA322" s="2" t="s">
        <v>4600</v>
      </c>
      <c r="AB322" s="2" t="s">
        <v>4</v>
      </c>
      <c r="AC322" s="2" t="s">
        <v>27</v>
      </c>
      <c r="AD322" s="2" t="s">
        <v>9</v>
      </c>
      <c r="AE322" s="2" t="s">
        <v>27</v>
      </c>
      <c r="AF322" s="2" t="s">
        <v>230</v>
      </c>
      <c r="AG322" s="2" t="s">
        <v>230</v>
      </c>
      <c r="AH322" s="2" t="s">
        <v>27</v>
      </c>
    </row>
    <row r="323" spans="1:34" ht="20.100000000000001" customHeight="1">
      <c r="A323" s="1">
        <v>310</v>
      </c>
      <c r="B323" s="2" t="s">
        <v>78</v>
      </c>
      <c r="D323" s="2" t="s">
        <v>123</v>
      </c>
      <c r="E323" s="2" t="s">
        <v>12</v>
      </c>
      <c r="F323" s="2" t="s">
        <v>17</v>
      </c>
      <c r="G323" s="31" t="s">
        <v>4450</v>
      </c>
      <c r="H323" s="35" t="s">
        <v>979</v>
      </c>
      <c r="I323" s="2" t="s">
        <v>980</v>
      </c>
      <c r="K323" s="4"/>
      <c r="S323" s="2" t="s">
        <v>124</v>
      </c>
      <c r="X323" s="2" t="str">
        <f t="shared" si="44"/>
        <v>CI_ Trade_ Party. Identification. Identifier</v>
      </c>
      <c r="Y323" s="2" t="str">
        <f t="shared" si="45"/>
        <v>ram:ID</v>
      </c>
      <c r="Z323" s="2" t="str">
        <f>Z$321&amp;"/"&amp;Y323</f>
        <v>rsm:CIIHSupplyChainTradeTransaction/ram:IncludedCIILSupplyChainTradeLineItem/ram:SpecifiedCIILSupplyChainTradeDelivery/ram:ShipToCITradeParty/ram:ID</v>
      </c>
      <c r="AA323" s="2" t="s">
        <v>4721</v>
      </c>
      <c r="AB323" s="2" t="s">
        <v>4</v>
      </c>
      <c r="AC323" s="2" t="s">
        <v>27</v>
      </c>
      <c r="AD323" s="2" t="s">
        <v>9</v>
      </c>
      <c r="AE323" s="2" t="s">
        <v>27</v>
      </c>
      <c r="AF323" s="2" t="s">
        <v>56</v>
      </c>
      <c r="AG323" s="2" t="s">
        <v>230</v>
      </c>
      <c r="AH323" s="2" t="s">
        <v>230</v>
      </c>
    </row>
    <row r="324" spans="1:34" ht="20.100000000000001" customHeight="1">
      <c r="A324" s="1">
        <v>311</v>
      </c>
      <c r="B324" s="2" t="s">
        <v>78</v>
      </c>
      <c r="D324" s="2" t="s">
        <v>126</v>
      </c>
      <c r="E324" s="2" t="s">
        <v>12</v>
      </c>
      <c r="F324" s="2" t="s">
        <v>17</v>
      </c>
      <c r="G324" s="31" t="s">
        <v>4450</v>
      </c>
      <c r="H324" s="35" t="s">
        <v>981</v>
      </c>
      <c r="I324" s="2" t="s">
        <v>982</v>
      </c>
      <c r="K324" s="4"/>
      <c r="S324" s="2" t="s">
        <v>127</v>
      </c>
      <c r="X324" s="2" t="str">
        <f t="shared" si="44"/>
        <v>CI_ Trade_ Party. Global_ Identification. Identifier</v>
      </c>
      <c r="Y324" s="2" t="str">
        <f t="shared" si="45"/>
        <v>ram:GlobalID</v>
      </c>
      <c r="Z324" s="2" t="str">
        <f t="shared" ref="Z324:Z326" si="51">Z$321&amp;"/"&amp;Y324</f>
        <v>rsm:CIIHSupplyChainTradeTransaction/ram:IncludedCIILSupplyChainTradeLineItem/ram:SpecifiedCIILSupplyChainTradeDelivery/ram:ShipToCITradeParty/ram:GlobalID</v>
      </c>
      <c r="AA324" s="2" t="s">
        <v>4722</v>
      </c>
      <c r="AB324" s="2" t="s">
        <v>4</v>
      </c>
      <c r="AC324" s="2" t="s">
        <v>0</v>
      </c>
      <c r="AD324" s="2" t="s">
        <v>9</v>
      </c>
      <c r="AE324" s="2" t="s">
        <v>128</v>
      </c>
      <c r="AF324" s="2" t="s">
        <v>56</v>
      </c>
      <c r="AG324" s="2" t="s">
        <v>230</v>
      </c>
      <c r="AH324" s="2" t="s">
        <v>27</v>
      </c>
    </row>
    <row r="325" spans="1:34" ht="20.100000000000001" customHeight="1">
      <c r="A325" s="1">
        <v>312</v>
      </c>
      <c r="B325" s="2" t="s">
        <v>78</v>
      </c>
      <c r="D325" s="2" t="s">
        <v>129</v>
      </c>
      <c r="E325" s="2" t="s">
        <v>12</v>
      </c>
      <c r="F325" s="2" t="s">
        <v>17</v>
      </c>
      <c r="G325" s="31" t="s">
        <v>4450</v>
      </c>
      <c r="H325" s="35" t="s">
        <v>983</v>
      </c>
      <c r="I325" s="2" t="s">
        <v>984</v>
      </c>
      <c r="K325" s="4"/>
      <c r="S325" s="2" t="s">
        <v>164</v>
      </c>
      <c r="X325" s="2" t="str">
        <f t="shared" si="44"/>
        <v>CI_ Trade_ Party. Name. Text</v>
      </c>
      <c r="Y325" s="2" t="str">
        <f t="shared" si="45"/>
        <v>ram:Name</v>
      </c>
      <c r="Z325" s="2" t="str">
        <f t="shared" si="51"/>
        <v>rsm:CIIHSupplyChainTradeTransaction/ram:IncludedCIILSupplyChainTradeLineItem/ram:SpecifiedCIILSupplyChainTradeDelivery/ram:ShipToCITradeParty/ram:Name</v>
      </c>
      <c r="AA325" s="2" t="s">
        <v>4723</v>
      </c>
      <c r="AB325" s="2" t="s">
        <v>4</v>
      </c>
      <c r="AC325" s="2" t="s">
        <v>41</v>
      </c>
      <c r="AD325" s="2" t="s">
        <v>9</v>
      </c>
      <c r="AE325" s="2" t="s">
        <v>42</v>
      </c>
      <c r="AF325" s="2" t="s">
        <v>56</v>
      </c>
      <c r="AG325" s="2" t="s">
        <v>230</v>
      </c>
      <c r="AH325" s="2" t="s">
        <v>542</v>
      </c>
    </row>
    <row r="326" spans="1:34" ht="20.100000000000001" customHeight="1">
      <c r="A326" s="1">
        <v>313</v>
      </c>
      <c r="B326" s="2" t="s">
        <v>78</v>
      </c>
      <c r="D326" s="2" t="s">
        <v>151</v>
      </c>
      <c r="E326" s="2" t="s">
        <v>20</v>
      </c>
      <c r="F326" s="2" t="s">
        <v>17</v>
      </c>
      <c r="G326" s="31" t="s">
        <v>4450</v>
      </c>
      <c r="H326" s="35" t="s">
        <v>985</v>
      </c>
      <c r="I326" s="2" t="s">
        <v>986</v>
      </c>
      <c r="K326" s="4"/>
      <c r="S326" s="2" t="s">
        <v>358</v>
      </c>
      <c r="X326" s="2" t="str">
        <f t="shared" si="44"/>
        <v>CI_ Trade_ Party. Postal. CI_ Trade_ Address</v>
      </c>
      <c r="Y326" s="2" t="str">
        <f t="shared" si="45"/>
        <v>ram:PostalCITradeAddress</v>
      </c>
      <c r="Z326" s="2" t="str">
        <f t="shared" si="51"/>
        <v>rsm:CIIHSupplyChainTradeTransaction/ram:IncludedCIILSupplyChainTradeLineItem/ram:SpecifiedCIILSupplyChainTradeDelivery/ram:ShipToCITradeParty/ram:PostalCITradeAddress</v>
      </c>
      <c r="AA326" s="2" t="s">
        <v>4724</v>
      </c>
      <c r="AB326" s="2" t="s">
        <v>4</v>
      </c>
      <c r="AC326" s="2" t="s">
        <v>27</v>
      </c>
      <c r="AD326" s="2" t="s">
        <v>9</v>
      </c>
      <c r="AE326" s="2" t="s">
        <v>27</v>
      </c>
      <c r="AF326" s="2" t="s">
        <v>230</v>
      </c>
      <c r="AG326" s="2" t="s">
        <v>230</v>
      </c>
      <c r="AH326" s="2" t="s">
        <v>542</v>
      </c>
    </row>
    <row r="327" spans="1:34" ht="20.100000000000001" customHeight="1">
      <c r="A327" s="1">
        <v>314</v>
      </c>
      <c r="B327" s="2" t="s">
        <v>78</v>
      </c>
      <c r="D327" s="2" t="s">
        <v>167</v>
      </c>
      <c r="E327" s="2" t="s">
        <v>23</v>
      </c>
      <c r="F327" s="2" t="s">
        <v>3</v>
      </c>
      <c r="G327" s="31" t="s">
        <v>4451</v>
      </c>
      <c r="H327" s="36" t="s">
        <v>987</v>
      </c>
      <c r="I327" s="2" t="s">
        <v>360</v>
      </c>
      <c r="K327" s="4"/>
      <c r="T327" s="2" t="s">
        <v>359</v>
      </c>
      <c r="X327" s="2" t="str">
        <f t="shared" si="44"/>
        <v>CI_ Trade_ Address. Details</v>
      </c>
      <c r="Y327" s="2" t="str">
        <f t="shared" si="45"/>
        <v>ram:CITradeAddressType</v>
      </c>
      <c r="Z327" s="2" t="str">
        <f t="shared" si="46"/>
        <v>ram:CITradeAddressType</v>
      </c>
      <c r="AA327" s="2" t="s">
        <v>4607</v>
      </c>
      <c r="AB327" s="2" t="s">
        <v>4</v>
      </c>
      <c r="AC327" s="2" t="s">
        <v>27</v>
      </c>
      <c r="AD327" s="2" t="s">
        <v>9</v>
      </c>
      <c r="AE327" s="2" t="s">
        <v>27</v>
      </c>
      <c r="AF327" s="2" t="s">
        <v>230</v>
      </c>
      <c r="AG327" s="2" t="s">
        <v>230</v>
      </c>
      <c r="AH327" s="2" t="s">
        <v>27</v>
      </c>
    </row>
    <row r="328" spans="1:34" ht="20.100000000000001" customHeight="1">
      <c r="A328" s="1">
        <v>315</v>
      </c>
      <c r="B328" s="2" t="s">
        <v>78</v>
      </c>
      <c r="D328" s="2" t="s">
        <v>152</v>
      </c>
      <c r="E328" s="2" t="s">
        <v>12</v>
      </c>
      <c r="F328" s="2" t="s">
        <v>17</v>
      </c>
      <c r="G328" s="31">
        <v>10</v>
      </c>
      <c r="H328" s="36" t="s">
        <v>988</v>
      </c>
      <c r="I328" s="2" t="s">
        <v>989</v>
      </c>
      <c r="K328" s="4"/>
      <c r="U328" s="2" t="s">
        <v>361</v>
      </c>
      <c r="X328" s="2" t="str">
        <f t="shared" si="44"/>
        <v>CI_ Trade_ Address. Postcode. Code</v>
      </c>
      <c r="Y328" s="2" t="str">
        <f t="shared" si="45"/>
        <v>ram:PostcodeCode</v>
      </c>
      <c r="Z328" s="2" t="str">
        <f>Z$326&amp;"/"&amp;Y328</f>
        <v>rsm:CIIHSupplyChainTradeTransaction/ram:IncludedCIILSupplyChainTradeLineItem/ram:SpecifiedCIILSupplyChainTradeDelivery/ram:ShipToCITradeParty/ram:PostalCITradeAddress/ram:PostcodeCode</v>
      </c>
      <c r="AA328" s="2" t="s">
        <v>4725</v>
      </c>
      <c r="AB328" s="2" t="s">
        <v>4</v>
      </c>
      <c r="AC328" s="2" t="s">
        <v>27</v>
      </c>
      <c r="AD328" s="2" t="s">
        <v>9</v>
      </c>
      <c r="AE328" s="2" t="s">
        <v>27</v>
      </c>
      <c r="AF328" s="2" t="s">
        <v>56</v>
      </c>
      <c r="AG328" s="2" t="s">
        <v>230</v>
      </c>
      <c r="AH328" s="2" t="s">
        <v>542</v>
      </c>
    </row>
    <row r="329" spans="1:34" ht="20.100000000000001" customHeight="1">
      <c r="A329" s="1">
        <v>316</v>
      </c>
      <c r="B329" s="2" t="s">
        <v>78</v>
      </c>
      <c r="D329" s="2" t="s">
        <v>153</v>
      </c>
      <c r="E329" s="2" t="s">
        <v>12</v>
      </c>
      <c r="F329" s="2" t="s">
        <v>17</v>
      </c>
      <c r="G329" s="31">
        <v>10</v>
      </c>
      <c r="H329" s="36" t="s">
        <v>990</v>
      </c>
      <c r="I329" s="2" t="s">
        <v>991</v>
      </c>
      <c r="K329" s="4"/>
      <c r="U329" s="2" t="s">
        <v>362</v>
      </c>
      <c r="X329" s="2" t="str">
        <f t="shared" si="44"/>
        <v>CI_ Trade_ Address. Line One. Text</v>
      </c>
      <c r="Y329" s="2" t="str">
        <f t="shared" si="45"/>
        <v>ram:LineOne</v>
      </c>
      <c r="Z329" s="2" t="str">
        <f t="shared" ref="Z329:Z332" si="52">Z$326&amp;"/"&amp;Y329</f>
        <v>rsm:CIIHSupplyChainTradeTransaction/ram:IncludedCIILSupplyChainTradeLineItem/ram:SpecifiedCIILSupplyChainTradeDelivery/ram:ShipToCITradeParty/ram:PostalCITradeAddress/ram:LineOne</v>
      </c>
      <c r="AA329" s="2" t="s">
        <v>4726</v>
      </c>
      <c r="AB329" s="2" t="s">
        <v>4</v>
      </c>
      <c r="AC329" s="2" t="s">
        <v>41</v>
      </c>
      <c r="AD329" s="2" t="s">
        <v>9</v>
      </c>
      <c r="AE329" s="2" t="s">
        <v>42</v>
      </c>
      <c r="AF329" s="2" t="s">
        <v>56</v>
      </c>
      <c r="AG329" s="2" t="s">
        <v>230</v>
      </c>
      <c r="AH329" s="2" t="s">
        <v>542</v>
      </c>
    </row>
    <row r="330" spans="1:34" ht="20.100000000000001" customHeight="1">
      <c r="A330" s="1">
        <v>317</v>
      </c>
      <c r="B330" s="2" t="s">
        <v>78</v>
      </c>
      <c r="D330" s="2" t="s">
        <v>154</v>
      </c>
      <c r="E330" s="2" t="s">
        <v>12</v>
      </c>
      <c r="F330" s="2" t="s">
        <v>17</v>
      </c>
      <c r="G330" s="31">
        <v>10</v>
      </c>
      <c r="H330" s="36" t="s">
        <v>992</v>
      </c>
      <c r="I330" s="2" t="s">
        <v>993</v>
      </c>
      <c r="K330" s="4"/>
      <c r="U330" s="2" t="s">
        <v>155</v>
      </c>
      <c r="X330" s="2" t="str">
        <f t="shared" si="44"/>
        <v>CI_ Trade_ Address. Line Two. Text</v>
      </c>
      <c r="Y330" s="2" t="str">
        <f t="shared" si="45"/>
        <v>ram:LineTwo</v>
      </c>
      <c r="Z330" s="2" t="str">
        <f t="shared" si="52"/>
        <v>rsm:CIIHSupplyChainTradeTransaction/ram:IncludedCIILSupplyChainTradeLineItem/ram:SpecifiedCIILSupplyChainTradeDelivery/ram:ShipToCITradeParty/ram:PostalCITradeAddress/ram:LineTwo</v>
      </c>
      <c r="AA330" s="2" t="s">
        <v>4727</v>
      </c>
      <c r="AB330" s="2" t="s">
        <v>4</v>
      </c>
      <c r="AC330" s="2" t="s">
        <v>41</v>
      </c>
      <c r="AD330" s="2" t="s">
        <v>9</v>
      </c>
      <c r="AE330" s="2" t="s">
        <v>42</v>
      </c>
      <c r="AF330" s="2" t="s">
        <v>56</v>
      </c>
      <c r="AG330" s="2" t="s">
        <v>230</v>
      </c>
      <c r="AH330" s="2" t="s">
        <v>542</v>
      </c>
    </row>
    <row r="331" spans="1:34" ht="20.100000000000001" customHeight="1">
      <c r="A331" s="1">
        <v>318</v>
      </c>
      <c r="B331" s="2" t="s">
        <v>78</v>
      </c>
      <c r="D331" s="2" t="s">
        <v>156</v>
      </c>
      <c r="E331" s="2" t="s">
        <v>12</v>
      </c>
      <c r="F331" s="2" t="s">
        <v>17</v>
      </c>
      <c r="G331" s="31">
        <v>10</v>
      </c>
      <c r="H331" s="36" t="s">
        <v>994</v>
      </c>
      <c r="I331" s="2" t="s">
        <v>995</v>
      </c>
      <c r="K331" s="4"/>
      <c r="U331" s="2" t="s">
        <v>157</v>
      </c>
      <c r="X331" s="2" t="str">
        <f t="shared" si="44"/>
        <v>CI_ Trade_ Address. Line Three. Text</v>
      </c>
      <c r="Y331" s="2" t="str">
        <f t="shared" si="45"/>
        <v>ram:LineThree</v>
      </c>
      <c r="Z331" s="2" t="str">
        <f t="shared" si="52"/>
        <v>rsm:CIIHSupplyChainTradeTransaction/ram:IncludedCIILSupplyChainTradeLineItem/ram:SpecifiedCIILSupplyChainTradeDelivery/ram:ShipToCITradeParty/ram:PostalCITradeAddress/ram:LineThree</v>
      </c>
      <c r="AA331" s="2" t="s">
        <v>4728</v>
      </c>
      <c r="AB331" s="2" t="s">
        <v>4</v>
      </c>
      <c r="AC331" s="2" t="s">
        <v>41</v>
      </c>
      <c r="AD331" s="2" t="s">
        <v>9</v>
      </c>
      <c r="AE331" s="2" t="s">
        <v>42</v>
      </c>
      <c r="AF331" s="2" t="s">
        <v>56</v>
      </c>
      <c r="AG331" s="2" t="s">
        <v>230</v>
      </c>
      <c r="AH331" s="2" t="s">
        <v>542</v>
      </c>
    </row>
    <row r="332" spans="1:34" ht="20.100000000000001" customHeight="1">
      <c r="A332" s="1">
        <v>319</v>
      </c>
      <c r="B332" s="2" t="s">
        <v>78</v>
      </c>
      <c r="D332" s="2" t="s">
        <v>158</v>
      </c>
      <c r="E332" s="2" t="s">
        <v>12</v>
      </c>
      <c r="F332" s="2" t="s">
        <v>22</v>
      </c>
      <c r="G332" s="31">
        <v>10</v>
      </c>
      <c r="H332" s="36" t="s">
        <v>996</v>
      </c>
      <c r="I332" s="2" t="s">
        <v>997</v>
      </c>
      <c r="K332" s="4"/>
      <c r="U332" s="2" t="s">
        <v>159</v>
      </c>
      <c r="X332" s="2" t="str">
        <f t="shared" si="44"/>
        <v>CI_ Trade_ Address. Country. Identifier</v>
      </c>
      <c r="Y332" s="2" t="str">
        <f t="shared" si="45"/>
        <v>ram:CountryID</v>
      </c>
      <c r="Z332" s="2" t="str">
        <f t="shared" si="52"/>
        <v>rsm:CIIHSupplyChainTradeTransaction/ram:IncludedCIILSupplyChainTradeLineItem/ram:SpecifiedCIILSupplyChainTradeDelivery/ram:ShipToCITradeParty/ram:PostalCITradeAddress/ram:CountryID</v>
      </c>
      <c r="AA332" s="2" t="s">
        <v>4729</v>
      </c>
      <c r="AB332" s="2" t="s">
        <v>4</v>
      </c>
      <c r="AC332" s="2" t="s">
        <v>168</v>
      </c>
      <c r="AD332" s="2" t="s">
        <v>9</v>
      </c>
      <c r="AE332" s="2" t="s">
        <v>42</v>
      </c>
      <c r="AF332" s="2" t="s">
        <v>56</v>
      </c>
      <c r="AG332" s="2" t="s">
        <v>230</v>
      </c>
      <c r="AH332" s="2" t="s">
        <v>542</v>
      </c>
    </row>
    <row r="333" spans="1:34" ht="20.100000000000001" customHeight="1">
      <c r="A333" s="1">
        <v>320</v>
      </c>
      <c r="B333" s="2" t="s">
        <v>78</v>
      </c>
      <c r="D333" s="2" t="s">
        <v>998</v>
      </c>
      <c r="E333" s="2" t="s">
        <v>20</v>
      </c>
      <c r="F333" s="2" t="s">
        <v>17</v>
      </c>
      <c r="G333" s="31" t="s">
        <v>4449</v>
      </c>
      <c r="H333" s="34" t="s">
        <v>999</v>
      </c>
      <c r="I333" s="2" t="s">
        <v>1000</v>
      </c>
      <c r="K333" s="4"/>
      <c r="Q333" s="2" t="s">
        <v>363</v>
      </c>
      <c r="X333" s="2" t="str">
        <f t="shared" si="44"/>
        <v>CIIL_ Supply Chain_ Trade Delivery. Actual_ Delivery. CI_ Supply Chain_ Event</v>
      </c>
      <c r="Y333" s="2" t="str">
        <f t="shared" si="45"/>
        <v>ram:ActualDeliveryCISupplyChainEvent</v>
      </c>
      <c r="Z333" s="2" t="str">
        <f>Z$319&amp;"/"&amp;Y333</f>
        <v>rsm:CIIHSupplyChainTradeTransaction/ram:IncludedCIILSupplyChainTradeLineItem/ram:SpecifiedCIILSupplyChainTradeDelivery/ram:ActualDeliveryCISupplyChainEvent</v>
      </c>
      <c r="AA333" s="2" t="s">
        <v>4730</v>
      </c>
      <c r="AB333" s="2" t="s">
        <v>4</v>
      </c>
      <c r="AC333" s="2" t="s">
        <v>27</v>
      </c>
      <c r="AD333" s="2" t="s">
        <v>9</v>
      </c>
      <c r="AE333" s="2" t="s">
        <v>27</v>
      </c>
      <c r="AF333" s="2" t="s">
        <v>230</v>
      </c>
      <c r="AG333" s="2" t="s">
        <v>230</v>
      </c>
      <c r="AH333" s="2" t="s">
        <v>27</v>
      </c>
    </row>
    <row r="334" spans="1:34" ht="20.100000000000001" customHeight="1">
      <c r="A334" s="1">
        <v>321</v>
      </c>
      <c r="B334" s="2" t="s">
        <v>78</v>
      </c>
      <c r="D334" s="2" t="s">
        <v>364</v>
      </c>
      <c r="E334" s="2" t="s">
        <v>23</v>
      </c>
      <c r="F334" s="2" t="s">
        <v>3</v>
      </c>
      <c r="G334" s="31" t="s">
        <v>4452</v>
      </c>
      <c r="H334" s="35" t="s">
        <v>1001</v>
      </c>
      <c r="I334" s="2" t="s">
        <v>1002</v>
      </c>
      <c r="K334" s="4"/>
      <c r="R334" s="2" t="s">
        <v>365</v>
      </c>
      <c r="X334" s="2" t="str">
        <f t="shared" si="44"/>
        <v>CI_ Supply Chain_ Event. Details</v>
      </c>
      <c r="Y334" s="2" t="str">
        <f t="shared" si="45"/>
        <v>ram:CISupplyChainEventType</v>
      </c>
      <c r="Z334" s="2" t="str">
        <f t="shared" si="46"/>
        <v>ram:CISupplyChainEventType</v>
      </c>
      <c r="AA334" s="2" t="s">
        <v>4731</v>
      </c>
      <c r="AB334" s="2" t="s">
        <v>4</v>
      </c>
      <c r="AC334" s="2" t="s">
        <v>27</v>
      </c>
      <c r="AD334" s="2" t="s">
        <v>9</v>
      </c>
      <c r="AE334" s="2" t="s">
        <v>27</v>
      </c>
      <c r="AF334" s="2" t="s">
        <v>230</v>
      </c>
      <c r="AG334" s="2" t="s">
        <v>230</v>
      </c>
      <c r="AH334" s="2" t="s">
        <v>27</v>
      </c>
    </row>
    <row r="335" spans="1:34" ht="20.100000000000001" customHeight="1">
      <c r="A335" s="1">
        <v>322</v>
      </c>
      <c r="B335" s="2" t="s">
        <v>78</v>
      </c>
      <c r="D335" s="2" t="s">
        <v>366</v>
      </c>
      <c r="E335" s="2" t="s">
        <v>12</v>
      </c>
      <c r="F335" s="2" t="s">
        <v>17</v>
      </c>
      <c r="G335" s="31" t="s">
        <v>4450</v>
      </c>
      <c r="H335" s="35" t="s">
        <v>1003</v>
      </c>
      <c r="I335" s="2" t="s">
        <v>1004</v>
      </c>
      <c r="K335" s="4"/>
      <c r="S335" s="2" t="s">
        <v>367</v>
      </c>
      <c r="X335" s="2" t="str">
        <f t="shared" ref="X335:X398" si="53">L335&amp;M335&amp;N335&amp;O335&amp;P335&amp;Q335&amp;R335&amp;S335&amp;T335&amp;U335</f>
        <v>CI_ Supply Chain_ Event. Occurrence. Date Time</v>
      </c>
      <c r="Y335" s="2" t="str">
        <f t="shared" ref="Y335:Y398" si="54">IF(OR("ASMA"=E335,"MA"=E335),"rsm:","ram:")&amp;
IF("ABIE"=E335,
  SUBSTITUTE(
    SUBSTITUTE(
      SUBSTITUTE(X335,". Details","Type"),
      "_",""
    ),
    " ",""
  ),
  IF("ASMA"=E335,
  SUBSTITUTE(
    SUBSTITUTE(
      SUBSTITUTE(X335,". Details",""),
      "_",""
    ),
    " ",""
  ),
  SUBSTITUTE(
    SUBSTITUTE(
      SUBSTITUTE(
        SUBSTITUTE(
          SUBSTITUTE(
            SUBSTITUTE(
              MID(X335,FIND(".",X335)+2,LEN(X335)-FIND(".",X335)-1),
              "_",""
            ),
            "Identification",""
          ),
          "Text",""
        ),
        ".",""
      ),
      " ",""
    ),
    "Identifier","ID"
  )
))</f>
        <v>ram:OccurrenceDateTime</v>
      </c>
      <c r="Z335" s="2" t="str">
        <f>Z333&amp;"/"&amp;Y335</f>
        <v>rsm:CIIHSupplyChainTradeTransaction/ram:IncludedCIILSupplyChainTradeLineItem/ram:SpecifiedCIILSupplyChainTradeDelivery/ram:ActualDeliveryCISupplyChainEvent/ram:OccurrenceDateTime</v>
      </c>
      <c r="AA335" s="2" t="s">
        <v>4732</v>
      </c>
      <c r="AB335" s="2" t="s">
        <v>4</v>
      </c>
      <c r="AC335" s="2" t="s">
        <v>84</v>
      </c>
      <c r="AD335" s="2" t="s">
        <v>9</v>
      </c>
      <c r="AE335" s="2" t="s">
        <v>27</v>
      </c>
      <c r="AF335" s="2" t="s">
        <v>56</v>
      </c>
      <c r="AG335" s="2" t="s">
        <v>230</v>
      </c>
      <c r="AH335" s="2" t="s">
        <v>542</v>
      </c>
    </row>
    <row r="336" spans="1:34" ht="20.100000000000001" customHeight="1">
      <c r="A336" s="1">
        <v>323</v>
      </c>
      <c r="B336" s="2" t="s">
        <v>78</v>
      </c>
      <c r="D336" s="2" t="s">
        <v>1005</v>
      </c>
      <c r="E336" s="2" t="s">
        <v>20</v>
      </c>
      <c r="F336" s="2" t="s">
        <v>71</v>
      </c>
      <c r="G336" s="31" t="s">
        <v>4449</v>
      </c>
      <c r="H336" s="34" t="s">
        <v>1006</v>
      </c>
      <c r="I336" s="2" t="s">
        <v>1007</v>
      </c>
      <c r="K336" s="4"/>
      <c r="Q336" s="2" t="s">
        <v>368</v>
      </c>
      <c r="X336" s="2" t="str">
        <f t="shared" si="53"/>
        <v>CIIL_ Supply Chain_ Trade Delivery. Delivery Note_ Referenced. CI_ Referenced_ Document</v>
      </c>
      <c r="Y336" s="2" t="str">
        <f t="shared" si="54"/>
        <v>ram:DeliveryNoteReferencedCIReferencedDocument</v>
      </c>
      <c r="Z336" s="2" t="str">
        <f>Z$319&amp;"/"&amp;Y336</f>
        <v>rsm:CIIHSupplyChainTradeTransaction/ram:IncludedCIILSupplyChainTradeLineItem/ram:SpecifiedCIILSupplyChainTradeDelivery/ram:DeliveryNoteReferencedCIReferencedDocument</v>
      </c>
      <c r="AA336" s="2" t="s">
        <v>4733</v>
      </c>
      <c r="AB336" s="2" t="s">
        <v>4</v>
      </c>
      <c r="AC336" s="2" t="s">
        <v>27</v>
      </c>
      <c r="AD336" s="2" t="s">
        <v>9</v>
      </c>
      <c r="AE336" s="2" t="s">
        <v>27</v>
      </c>
      <c r="AF336" s="2" t="s">
        <v>230</v>
      </c>
      <c r="AG336" s="2" t="s">
        <v>230</v>
      </c>
      <c r="AH336" s="2" t="s">
        <v>27</v>
      </c>
    </row>
    <row r="337" spans="1:34" ht="20.100000000000001" customHeight="1">
      <c r="A337" s="1">
        <v>324</v>
      </c>
      <c r="B337" s="2" t="s">
        <v>78</v>
      </c>
      <c r="D337" s="2" t="s">
        <v>416</v>
      </c>
      <c r="E337" s="2" t="s">
        <v>23</v>
      </c>
      <c r="F337" s="2" t="s">
        <v>3</v>
      </c>
      <c r="G337" s="31" t="s">
        <v>4452</v>
      </c>
      <c r="H337" s="35" t="s">
        <v>1008</v>
      </c>
      <c r="I337" s="2" t="s">
        <v>1009</v>
      </c>
      <c r="K337" s="4"/>
      <c r="R337" s="2" t="s">
        <v>79</v>
      </c>
      <c r="X337" s="2" t="str">
        <f t="shared" si="53"/>
        <v>CI_ Referenced_ Document. Details</v>
      </c>
      <c r="Y337" s="2" t="str">
        <f t="shared" si="54"/>
        <v>ram:CIReferencedDocumentType</v>
      </c>
      <c r="Z337" s="2" t="str">
        <f t="shared" ref="Z337:Z392" si="55">Y337</f>
        <v>ram:CIReferencedDocumentType</v>
      </c>
      <c r="AA337" s="2" t="s">
        <v>4583</v>
      </c>
      <c r="AB337" s="2" t="s">
        <v>4</v>
      </c>
      <c r="AC337" s="2" t="s">
        <v>27</v>
      </c>
      <c r="AD337" s="2" t="s">
        <v>9</v>
      </c>
      <c r="AE337" s="2" t="s">
        <v>27</v>
      </c>
      <c r="AF337" s="2" t="s">
        <v>230</v>
      </c>
      <c r="AG337" s="2" t="s">
        <v>230</v>
      </c>
      <c r="AH337" s="2" t="s">
        <v>27</v>
      </c>
    </row>
    <row r="338" spans="1:34" ht="20.100000000000001" customHeight="1">
      <c r="A338" s="1">
        <v>325</v>
      </c>
      <c r="B338" s="2" t="s">
        <v>78</v>
      </c>
      <c r="D338" s="2" t="s">
        <v>80</v>
      </c>
      <c r="E338" s="2" t="s">
        <v>12</v>
      </c>
      <c r="F338" s="2" t="s">
        <v>22</v>
      </c>
      <c r="G338" s="31" t="s">
        <v>4450</v>
      </c>
      <c r="H338" s="35" t="s">
        <v>1010</v>
      </c>
      <c r="I338" s="2" t="s">
        <v>1011</v>
      </c>
      <c r="K338" s="4"/>
      <c r="S338" s="2" t="s">
        <v>81</v>
      </c>
      <c r="X338" s="2" t="str">
        <f t="shared" si="53"/>
        <v>CI_ Referenced_ Document. Issuer Assigned_ Identification. Identifier</v>
      </c>
      <c r="Y338" s="2" t="str">
        <f t="shared" si="54"/>
        <v>ram:IssuerAssignedID</v>
      </c>
      <c r="Z338" s="2" t="str">
        <f>Z$336&amp;"/"&amp;Y338</f>
        <v>rsm:CIIHSupplyChainTradeTransaction/ram:IncludedCIILSupplyChainTradeLineItem/ram:SpecifiedCIILSupplyChainTradeDelivery/ram:DeliveryNoteReferencedCIReferencedDocument/ram:IssuerAssignedID</v>
      </c>
      <c r="AA338" s="2" t="s">
        <v>4734</v>
      </c>
      <c r="AB338" s="2" t="s">
        <v>4</v>
      </c>
      <c r="AC338" s="2" t="s">
        <v>27</v>
      </c>
      <c r="AD338" s="2" t="s">
        <v>9</v>
      </c>
      <c r="AE338" s="2" t="s">
        <v>27</v>
      </c>
      <c r="AF338" s="2" t="s">
        <v>56</v>
      </c>
      <c r="AG338" s="2" t="s">
        <v>230</v>
      </c>
      <c r="AH338" s="2" t="s">
        <v>542</v>
      </c>
    </row>
    <row r="339" spans="1:34" ht="20.100000000000001" customHeight="1">
      <c r="A339" s="1">
        <v>326</v>
      </c>
      <c r="B339" s="2" t="s">
        <v>78</v>
      </c>
      <c r="D339" s="2" t="s">
        <v>85</v>
      </c>
      <c r="E339" s="2" t="s">
        <v>12</v>
      </c>
      <c r="F339" s="2" t="s">
        <v>17</v>
      </c>
      <c r="G339" s="31" t="s">
        <v>4450</v>
      </c>
      <c r="H339" s="35" t="s">
        <v>1396</v>
      </c>
      <c r="I339" s="2" t="s">
        <v>1397</v>
      </c>
      <c r="K339" s="4"/>
      <c r="S339" s="2" t="s">
        <v>86</v>
      </c>
      <c r="X339" s="2" t="str">
        <f t="shared" si="53"/>
        <v>CI_ Referenced_ Document. Revision_ Identification. Identifier</v>
      </c>
      <c r="Y339" s="2" t="str">
        <f t="shared" si="54"/>
        <v>ram:RevisionID</v>
      </c>
      <c r="Z339" s="2" t="str">
        <f t="shared" ref="Z339:Z342" si="56">Z$336&amp;"/"&amp;Y339</f>
        <v>rsm:CIIHSupplyChainTradeTransaction/ram:IncludedCIILSupplyChainTradeLineItem/ram:SpecifiedCIILSupplyChainTradeDelivery/ram:DeliveryNoteReferencedCIReferencedDocument/ram:RevisionID</v>
      </c>
      <c r="AA339" s="2" t="s">
        <v>4735</v>
      </c>
      <c r="AB339" s="2" t="s">
        <v>4</v>
      </c>
      <c r="AF339" s="2" t="s">
        <v>56</v>
      </c>
      <c r="AG339" s="2" t="s">
        <v>230</v>
      </c>
      <c r="AH339" s="2" t="s">
        <v>27</v>
      </c>
    </row>
    <row r="340" spans="1:34" ht="20.100000000000001" customHeight="1">
      <c r="A340" s="1">
        <v>327</v>
      </c>
      <c r="B340" s="2" t="s">
        <v>78</v>
      </c>
      <c r="D340" s="2" t="s">
        <v>89</v>
      </c>
      <c r="E340" s="2" t="s">
        <v>12</v>
      </c>
      <c r="F340" s="2" t="s">
        <v>22</v>
      </c>
      <c r="G340" s="31" t="s">
        <v>4450</v>
      </c>
      <c r="H340" s="35" t="s">
        <v>1012</v>
      </c>
      <c r="I340" s="2" t="s">
        <v>1013</v>
      </c>
      <c r="K340" s="4"/>
      <c r="S340" s="2" t="s">
        <v>90</v>
      </c>
      <c r="X340" s="2" t="str">
        <f t="shared" si="53"/>
        <v>CI_ Referenced_ Document. Type. Code</v>
      </c>
      <c r="Y340" s="2" t="str">
        <f t="shared" si="54"/>
        <v>ram:TypeCode</v>
      </c>
      <c r="Z340" s="2" t="str">
        <f t="shared" si="56"/>
        <v>rsm:CIIHSupplyChainTradeTransaction/ram:IncludedCIILSupplyChainTradeLineItem/ram:SpecifiedCIILSupplyChainTradeDelivery/ram:DeliveryNoteReferencedCIReferencedDocument/ram:TypeCode</v>
      </c>
      <c r="AA340" s="2" t="s">
        <v>4736</v>
      </c>
      <c r="AB340" s="2" t="s">
        <v>4</v>
      </c>
      <c r="AC340" s="2" t="s">
        <v>91</v>
      </c>
      <c r="AD340" s="2" t="s">
        <v>9</v>
      </c>
      <c r="AE340" s="2" t="s">
        <v>59</v>
      </c>
      <c r="AF340" s="2" t="s">
        <v>56</v>
      </c>
      <c r="AG340" s="2" t="s">
        <v>230</v>
      </c>
      <c r="AH340" s="2" t="s">
        <v>27</v>
      </c>
    </row>
    <row r="341" spans="1:34" ht="20.100000000000001" customHeight="1">
      <c r="A341" s="1">
        <v>328</v>
      </c>
      <c r="B341" s="2" t="s">
        <v>78</v>
      </c>
      <c r="D341" s="2" t="s">
        <v>369</v>
      </c>
      <c r="E341" s="2" t="s">
        <v>12</v>
      </c>
      <c r="F341" s="2" t="s">
        <v>22</v>
      </c>
      <c r="G341" s="31" t="s">
        <v>4450</v>
      </c>
      <c r="H341" s="35" t="s">
        <v>1014</v>
      </c>
      <c r="I341" s="2" t="s">
        <v>1015</v>
      </c>
      <c r="K341" s="4"/>
      <c r="S341" s="2" t="s">
        <v>370</v>
      </c>
      <c r="X341" s="2" t="str">
        <f t="shared" si="53"/>
        <v>CI_ Referenced_ Document. Category. Code</v>
      </c>
      <c r="Y341" s="2" t="str">
        <f t="shared" si="54"/>
        <v>ram:CategoryCode</v>
      </c>
      <c r="Z341" s="2" t="str">
        <f t="shared" si="56"/>
        <v>rsm:CIIHSupplyChainTradeTransaction/ram:IncludedCIILSupplyChainTradeLineItem/ram:SpecifiedCIILSupplyChainTradeDelivery/ram:DeliveryNoteReferencedCIReferencedDocument/ram:CategoryCode</v>
      </c>
      <c r="AA341" s="2" t="s">
        <v>4737</v>
      </c>
      <c r="AB341" s="2" t="s">
        <v>4</v>
      </c>
      <c r="AC341" s="2" t="s">
        <v>34</v>
      </c>
      <c r="AD341" s="2" t="s">
        <v>9</v>
      </c>
      <c r="AE341" s="2" t="s">
        <v>35</v>
      </c>
      <c r="AF341" s="2" t="s">
        <v>56</v>
      </c>
      <c r="AG341" s="2" t="s">
        <v>230</v>
      </c>
      <c r="AH341" s="2" t="s">
        <v>27</v>
      </c>
    </row>
    <row r="342" spans="1:34" ht="20.100000000000001" customHeight="1">
      <c r="A342" s="1">
        <v>329</v>
      </c>
      <c r="B342" s="2" t="s">
        <v>78</v>
      </c>
      <c r="D342" s="2" t="s">
        <v>96</v>
      </c>
      <c r="E342" s="2" t="s">
        <v>12</v>
      </c>
      <c r="F342" s="2" t="s">
        <v>22</v>
      </c>
      <c r="G342" s="31" t="s">
        <v>4450</v>
      </c>
      <c r="H342" s="35" t="s">
        <v>1016</v>
      </c>
      <c r="I342" s="2" t="s">
        <v>1017</v>
      </c>
      <c r="K342" s="4"/>
      <c r="S342" s="2" t="s">
        <v>97</v>
      </c>
      <c r="X342" s="2" t="str">
        <f t="shared" si="53"/>
        <v>CI_ Referenced_ Document. Subtype. Code</v>
      </c>
      <c r="Y342" s="2" t="str">
        <f t="shared" si="54"/>
        <v>ram:SubtypeCode</v>
      </c>
      <c r="Z342" s="2" t="str">
        <f t="shared" si="56"/>
        <v>rsm:CIIHSupplyChainTradeTransaction/ram:IncludedCIILSupplyChainTradeLineItem/ram:SpecifiedCIILSupplyChainTradeDelivery/ram:DeliveryNoteReferencedCIReferencedDocument/ram:SubtypeCode</v>
      </c>
      <c r="AA342" s="2" t="s">
        <v>4738</v>
      </c>
      <c r="AB342" s="2" t="s">
        <v>4</v>
      </c>
      <c r="AC342" s="2" t="s">
        <v>34</v>
      </c>
      <c r="AD342" s="2" t="s">
        <v>9</v>
      </c>
      <c r="AE342" s="2" t="s">
        <v>35</v>
      </c>
      <c r="AF342" s="2" t="s">
        <v>56</v>
      </c>
      <c r="AG342" s="2" t="s">
        <v>230</v>
      </c>
      <c r="AH342" s="2" t="s">
        <v>27</v>
      </c>
    </row>
    <row r="343" spans="1:34" ht="20.100000000000001" customHeight="1">
      <c r="A343" s="1">
        <v>330</v>
      </c>
      <c r="B343" s="2" t="s">
        <v>1018</v>
      </c>
      <c r="D343" s="2" t="s">
        <v>1019</v>
      </c>
      <c r="E343" s="2" t="s">
        <v>20</v>
      </c>
      <c r="F343" s="2" t="s">
        <v>942</v>
      </c>
      <c r="G343" s="31" t="s">
        <v>4447</v>
      </c>
      <c r="H343" s="33" t="s">
        <v>1020</v>
      </c>
      <c r="I343" s="2" t="s">
        <v>1021</v>
      </c>
      <c r="K343" s="4"/>
      <c r="O343" s="2" t="s">
        <v>1521</v>
      </c>
      <c r="X343" s="2" t="str">
        <f t="shared" si="53"/>
        <v>CIIL_ Supply Chain_ Trade Line Item. Subordinate. CIILB_ Subordinate_ Trade Line Item</v>
      </c>
      <c r="Y343" s="2" t="str">
        <f t="shared" si="54"/>
        <v>ram:SubordinateCIILBSubordinateTradeLineItem</v>
      </c>
      <c r="Z343" s="2" t="str">
        <f>Z$299&amp;"/"&amp;Y343</f>
        <v>rsm:CIIHSupplyChainTradeTransaction/ram:IncludedCIILSupplyChainTradeLineItem/ram:SubordinateCIILBSubordinateTradeLineItem</v>
      </c>
      <c r="AA343" s="2" t="s">
        <v>4551</v>
      </c>
      <c r="AB343" s="2" t="s">
        <v>4</v>
      </c>
      <c r="AC343" s="2" t="s">
        <v>27</v>
      </c>
      <c r="AD343" s="2" t="s">
        <v>9</v>
      </c>
      <c r="AE343" s="2" t="s">
        <v>27</v>
      </c>
      <c r="AF343" s="2" t="s">
        <v>230</v>
      </c>
      <c r="AG343" s="2" t="s">
        <v>230</v>
      </c>
      <c r="AH343" s="2" t="s">
        <v>816</v>
      </c>
    </row>
    <row r="344" spans="1:34" ht="20.100000000000001" customHeight="1">
      <c r="A344" s="1">
        <v>331</v>
      </c>
      <c r="B344" s="2" t="s">
        <v>1018</v>
      </c>
      <c r="D344" s="2" t="s">
        <v>1022</v>
      </c>
      <c r="E344" s="2" t="s">
        <v>23</v>
      </c>
      <c r="F344" s="2" t="s">
        <v>74</v>
      </c>
      <c r="G344" s="31" t="s">
        <v>4448</v>
      </c>
      <c r="H344" s="34" t="s">
        <v>1023</v>
      </c>
      <c r="I344" s="2" t="s">
        <v>1024</v>
      </c>
      <c r="K344" s="4"/>
      <c r="P344" s="2" t="s">
        <v>1522</v>
      </c>
      <c r="X344" s="2" t="str">
        <f t="shared" si="53"/>
        <v>CIILB_ Subordinate_ Trade Line Item. Details</v>
      </c>
      <c r="Y344" s="2" t="str">
        <f t="shared" si="54"/>
        <v>ram:CIILBSubordinateTradeLineItemType</v>
      </c>
      <c r="Z344" s="2" t="str">
        <f t="shared" si="55"/>
        <v>ram:CIILBSubordinateTradeLineItemType</v>
      </c>
      <c r="AA344" s="2" t="s">
        <v>4739</v>
      </c>
      <c r="AB344" s="2" t="s">
        <v>4</v>
      </c>
      <c r="AC344" s="2" t="s">
        <v>27</v>
      </c>
      <c r="AD344" s="2" t="s">
        <v>9</v>
      </c>
      <c r="AE344" s="2" t="s">
        <v>27</v>
      </c>
      <c r="AF344" s="2" t="s">
        <v>230</v>
      </c>
      <c r="AG344" s="2" t="s">
        <v>230</v>
      </c>
      <c r="AH344" s="2" t="s">
        <v>27</v>
      </c>
    </row>
    <row r="345" spans="1:34" ht="20.100000000000001" customHeight="1">
      <c r="A345" s="1">
        <v>332</v>
      </c>
      <c r="B345" s="2" t="s">
        <v>1018</v>
      </c>
      <c r="D345" s="2" t="s">
        <v>425</v>
      </c>
      <c r="E345" s="2" t="s">
        <v>12</v>
      </c>
      <c r="F345" s="2" t="s">
        <v>22</v>
      </c>
      <c r="G345" s="31" t="s">
        <v>4449</v>
      </c>
      <c r="H345" s="34" t="s">
        <v>1025</v>
      </c>
      <c r="I345" s="2" t="s">
        <v>1026</v>
      </c>
      <c r="K345" s="4"/>
      <c r="Q345" s="2" t="s">
        <v>1523</v>
      </c>
      <c r="X345" s="2" t="str">
        <f t="shared" si="53"/>
        <v>CIILB_ Subordinate_ Trade Line Item. Identification. Identifier</v>
      </c>
      <c r="Y345" s="2" t="str">
        <f t="shared" si="54"/>
        <v>ram:ID</v>
      </c>
      <c r="Z345" s="2" t="str">
        <f>Z$343&amp;"/"&amp;Y345</f>
        <v>rsm:CIIHSupplyChainTradeTransaction/ram:IncludedCIILSupplyChainTradeLineItem/ram:SubordinateCIILBSubordinateTradeLineItem/ram:ID</v>
      </c>
      <c r="AA345" s="2" t="s">
        <v>4740</v>
      </c>
      <c r="AB345" s="2" t="s">
        <v>4</v>
      </c>
      <c r="AC345" s="2" t="s">
        <v>27</v>
      </c>
      <c r="AD345" s="2" t="s">
        <v>9</v>
      </c>
      <c r="AE345" s="2" t="s">
        <v>27</v>
      </c>
      <c r="AF345" s="2" t="s">
        <v>125</v>
      </c>
      <c r="AG345" s="2" t="s">
        <v>15</v>
      </c>
      <c r="AH345" s="2" t="s">
        <v>25</v>
      </c>
    </row>
    <row r="346" spans="1:34" ht="20.100000000000001" customHeight="1">
      <c r="A346" s="1">
        <v>333</v>
      </c>
      <c r="B346" s="2" t="s">
        <v>1018</v>
      </c>
      <c r="D346" s="2" t="s">
        <v>1027</v>
      </c>
      <c r="E346" s="2" t="s">
        <v>12</v>
      </c>
      <c r="F346" s="2" t="s">
        <v>17</v>
      </c>
      <c r="G346" s="31" t="s">
        <v>4449</v>
      </c>
      <c r="H346" s="34" t="s">
        <v>1028</v>
      </c>
      <c r="I346" s="2" t="s">
        <v>1029</v>
      </c>
      <c r="K346" s="4"/>
      <c r="Q346" s="2" t="s">
        <v>1524</v>
      </c>
      <c r="X346" s="2" t="str">
        <f t="shared" si="53"/>
        <v>CIILB_ Subordinate_ Trade Line Item. Category. Code</v>
      </c>
      <c r="Y346" s="2" t="str">
        <f t="shared" si="54"/>
        <v>ram:CategoryCode</v>
      </c>
      <c r="Z346" s="2" t="str">
        <f>Z$343&amp;"/"&amp;Y346</f>
        <v>rsm:CIIHSupplyChainTradeTransaction/ram:IncludedCIILSupplyChainTradeLineItem/ram:SubordinateCIILBSubordinateTradeLineItem/ram:CategoryCode</v>
      </c>
      <c r="AA346" s="2" t="s">
        <v>4741</v>
      </c>
      <c r="AB346" s="2" t="s">
        <v>4</v>
      </c>
      <c r="AC346" s="2" t="s">
        <v>34</v>
      </c>
      <c r="AD346" s="2" t="s">
        <v>9</v>
      </c>
      <c r="AE346" s="2" t="s">
        <v>35</v>
      </c>
      <c r="AF346" s="2" t="s">
        <v>125</v>
      </c>
      <c r="AG346" s="2" t="s">
        <v>60</v>
      </c>
      <c r="AH346" s="2" t="s">
        <v>27</v>
      </c>
    </row>
    <row r="347" spans="1:34" ht="20.100000000000001" customHeight="1">
      <c r="A347" s="1">
        <v>334</v>
      </c>
      <c r="B347" s="2" t="s">
        <v>1018</v>
      </c>
      <c r="D347" s="2" t="s">
        <v>1030</v>
      </c>
      <c r="E347" s="2" t="s">
        <v>20</v>
      </c>
      <c r="F347" s="2" t="s">
        <v>22</v>
      </c>
      <c r="G347" s="31" t="s">
        <v>4449</v>
      </c>
      <c r="H347" s="34" t="s">
        <v>1031</v>
      </c>
      <c r="I347" s="2" t="s">
        <v>1032</v>
      </c>
      <c r="K347" s="4"/>
      <c r="Q347" s="2" t="s">
        <v>1525</v>
      </c>
      <c r="X347" s="2" t="str">
        <f t="shared" si="53"/>
        <v>CIILB_ Subordinate_ Trade Line Item. Specified. CIILB_ Supply Chain_ Trade Agreement</v>
      </c>
      <c r="Y347" s="2" t="str">
        <f t="shared" si="54"/>
        <v>ram:SpecifiedCIILBSupplyChainTradeAgreement</v>
      </c>
      <c r="Z347" s="2" t="str">
        <f>Z$343&amp;"/"&amp;Y347</f>
        <v>rsm:CIIHSupplyChainTradeTransaction/ram:IncludedCIILSupplyChainTradeLineItem/ram:SubordinateCIILBSubordinateTradeLineItem/ram:SpecifiedCIILBSupplyChainTradeAgreement</v>
      </c>
      <c r="AA347" s="2" t="s">
        <v>4742</v>
      </c>
      <c r="AB347" s="2" t="s">
        <v>4</v>
      </c>
      <c r="AC347" s="2" t="s">
        <v>27</v>
      </c>
      <c r="AD347" s="2" t="s">
        <v>9</v>
      </c>
      <c r="AE347" s="2" t="s">
        <v>27</v>
      </c>
      <c r="AF347" s="2" t="s">
        <v>230</v>
      </c>
      <c r="AG347" s="2" t="s">
        <v>230</v>
      </c>
      <c r="AH347" s="2" t="s">
        <v>27</v>
      </c>
    </row>
    <row r="348" spans="1:34" ht="20.100000000000001" customHeight="1">
      <c r="A348" s="1">
        <v>335</v>
      </c>
      <c r="B348" s="2" t="s">
        <v>1018</v>
      </c>
      <c r="D348" s="2" t="s">
        <v>1033</v>
      </c>
      <c r="E348" s="2" t="s">
        <v>23</v>
      </c>
      <c r="F348" s="2" t="s">
        <v>3</v>
      </c>
      <c r="G348" s="31" t="s">
        <v>4452</v>
      </c>
      <c r="H348" s="35" t="s">
        <v>1034</v>
      </c>
      <c r="I348" s="2" t="s">
        <v>1035</v>
      </c>
      <c r="K348" s="4"/>
      <c r="R348" s="2" t="s">
        <v>426</v>
      </c>
      <c r="X348" s="2" t="str">
        <f t="shared" si="53"/>
        <v>CIILB_ Supply Chain_ Trade Agreement. Details</v>
      </c>
      <c r="Y348" s="2" t="str">
        <f t="shared" si="54"/>
        <v>ram:CIILBSupplyChainTradeAgreementType</v>
      </c>
      <c r="Z348" s="2" t="str">
        <f t="shared" si="55"/>
        <v>ram:CIILBSupplyChainTradeAgreementType</v>
      </c>
      <c r="AA348" s="2" t="s">
        <v>4743</v>
      </c>
      <c r="AB348" s="2" t="s">
        <v>4</v>
      </c>
      <c r="AC348" s="2" t="s">
        <v>27</v>
      </c>
      <c r="AD348" s="2" t="s">
        <v>9</v>
      </c>
      <c r="AE348" s="2" t="s">
        <v>27</v>
      </c>
      <c r="AF348" s="2" t="s">
        <v>230</v>
      </c>
      <c r="AG348" s="2" t="s">
        <v>230</v>
      </c>
      <c r="AH348" s="2" t="s">
        <v>27</v>
      </c>
    </row>
    <row r="349" spans="1:34" ht="20.100000000000001" customHeight="1">
      <c r="A349" s="1">
        <v>336</v>
      </c>
      <c r="B349" s="2" t="s">
        <v>1018</v>
      </c>
      <c r="D349" s="2" t="s">
        <v>427</v>
      </c>
      <c r="E349" s="2" t="s">
        <v>20</v>
      </c>
      <c r="F349" s="2" t="s">
        <v>17</v>
      </c>
      <c r="G349" s="31" t="s">
        <v>4450</v>
      </c>
      <c r="H349" s="35" t="s">
        <v>1036</v>
      </c>
      <c r="I349" s="2" t="s">
        <v>1037</v>
      </c>
      <c r="K349" s="4"/>
      <c r="S349" s="2" t="s">
        <v>1526</v>
      </c>
      <c r="X349" s="2" t="str">
        <f t="shared" si="53"/>
        <v>CIILB_ Supply Chain_ Trade Agreement. Seller Order_ Referenced. CI_ Referenced_ Document</v>
      </c>
      <c r="Y349" s="2" t="str">
        <f t="shared" si="54"/>
        <v>ram:SellerOrderReferencedCIReferencedDocument</v>
      </c>
      <c r="Z349" s="2" t="str">
        <f>Z$347&amp;"/"&amp;Y349</f>
        <v>rsm:CIIHSupplyChainTradeTransaction/ram:IncludedCIILSupplyChainTradeLineItem/ram:SubordinateCIILBSubordinateTradeLineItem/ram:SpecifiedCIILBSupplyChainTradeAgreement/ram:SellerOrderReferencedCIReferencedDocument</v>
      </c>
      <c r="AA349" s="2" t="s">
        <v>4744</v>
      </c>
      <c r="AB349" s="2" t="s">
        <v>4</v>
      </c>
      <c r="AC349" s="2" t="s">
        <v>27</v>
      </c>
      <c r="AD349" s="2" t="s">
        <v>9</v>
      </c>
      <c r="AE349" s="2" t="s">
        <v>27</v>
      </c>
      <c r="AF349" s="2" t="s">
        <v>230</v>
      </c>
      <c r="AG349" s="2" t="s">
        <v>230</v>
      </c>
      <c r="AH349" s="2" t="s">
        <v>27</v>
      </c>
    </row>
    <row r="350" spans="1:34" ht="20.100000000000001" customHeight="1">
      <c r="A350" s="1">
        <v>337</v>
      </c>
      <c r="B350" s="2" t="s">
        <v>1018</v>
      </c>
      <c r="D350" s="2" t="s">
        <v>416</v>
      </c>
      <c r="E350" s="2" t="s">
        <v>23</v>
      </c>
      <c r="F350" s="2" t="s">
        <v>3</v>
      </c>
      <c r="G350" s="31" t="s">
        <v>4451</v>
      </c>
      <c r="H350" s="36" t="s">
        <v>1038</v>
      </c>
      <c r="I350" s="2" t="s">
        <v>1039</v>
      </c>
      <c r="K350" s="4"/>
      <c r="T350" s="2" t="s">
        <v>79</v>
      </c>
      <c r="X350" s="2" t="str">
        <f t="shared" si="53"/>
        <v>CI_ Referenced_ Document. Details</v>
      </c>
      <c r="Y350" s="2" t="str">
        <f t="shared" si="54"/>
        <v>ram:CIReferencedDocumentType</v>
      </c>
      <c r="Z350" s="2" t="str">
        <f t="shared" si="55"/>
        <v>ram:CIReferencedDocumentType</v>
      </c>
      <c r="AA350" s="2" t="s">
        <v>4583</v>
      </c>
      <c r="AB350" s="2" t="s">
        <v>4</v>
      </c>
      <c r="AC350" s="2" t="s">
        <v>27</v>
      </c>
      <c r="AD350" s="2" t="s">
        <v>9</v>
      </c>
      <c r="AE350" s="2" t="s">
        <v>27</v>
      </c>
      <c r="AF350" s="2" t="s">
        <v>230</v>
      </c>
      <c r="AG350" s="2" t="s">
        <v>230</v>
      </c>
      <c r="AH350" s="2" t="s">
        <v>27</v>
      </c>
    </row>
    <row r="351" spans="1:34" ht="20.100000000000001" customHeight="1">
      <c r="A351" s="1">
        <v>338</v>
      </c>
      <c r="B351" s="2" t="s">
        <v>1018</v>
      </c>
      <c r="D351" s="2" t="s">
        <v>80</v>
      </c>
      <c r="E351" s="2" t="s">
        <v>12</v>
      </c>
      <c r="F351" s="2" t="s">
        <v>17</v>
      </c>
      <c r="G351" s="31">
        <v>10</v>
      </c>
      <c r="H351" s="36" t="s">
        <v>1040</v>
      </c>
      <c r="I351" s="2" t="s">
        <v>1041</v>
      </c>
      <c r="K351" s="4"/>
      <c r="U351" s="2" t="s">
        <v>81</v>
      </c>
      <c r="X351" s="2" t="str">
        <f t="shared" si="53"/>
        <v>CI_ Referenced_ Document. Issuer Assigned_ Identification. Identifier</v>
      </c>
      <c r="Y351" s="2" t="str">
        <f t="shared" si="54"/>
        <v>ram:IssuerAssignedID</v>
      </c>
      <c r="Z351" s="2" t="str">
        <f>Z$349&amp;"/"&amp;Y351</f>
        <v>rsm:CIIHSupplyChainTradeTransaction/ram:IncludedCIILSupplyChainTradeLineItem/ram:SubordinateCIILBSubordinateTradeLineItem/ram:SpecifiedCIILBSupplyChainTradeAgreement/ram:SellerOrderReferencedCIReferencedDocument/ram:IssuerAssignedID</v>
      </c>
      <c r="AA351" s="2" t="s">
        <v>4745</v>
      </c>
      <c r="AB351" s="2" t="s">
        <v>4</v>
      </c>
      <c r="AC351" s="2" t="s">
        <v>27</v>
      </c>
      <c r="AD351" s="2" t="s">
        <v>9</v>
      </c>
      <c r="AE351" s="2" t="s">
        <v>27</v>
      </c>
      <c r="AF351" s="2" t="s">
        <v>56</v>
      </c>
      <c r="AG351" s="2" t="s">
        <v>230</v>
      </c>
      <c r="AH351" s="2" t="s">
        <v>230</v>
      </c>
    </row>
    <row r="352" spans="1:34" ht="20.100000000000001" customHeight="1">
      <c r="A352" s="1">
        <v>339</v>
      </c>
      <c r="B352" s="2" t="s">
        <v>1018</v>
      </c>
      <c r="D352" s="2" t="s">
        <v>451</v>
      </c>
      <c r="E352" s="2" t="s">
        <v>12</v>
      </c>
      <c r="F352" s="2" t="s">
        <v>17</v>
      </c>
      <c r="G352" s="31">
        <v>10</v>
      </c>
      <c r="H352" s="36" t="s">
        <v>1527</v>
      </c>
      <c r="I352" s="2" t="s">
        <v>1528</v>
      </c>
      <c r="K352" s="4"/>
      <c r="U352" s="2" t="s">
        <v>428</v>
      </c>
      <c r="X352" s="2" t="str">
        <f t="shared" si="53"/>
        <v>CI_ Referenced_ Document. Line. Identifier</v>
      </c>
      <c r="Y352" s="2" t="str">
        <f t="shared" si="54"/>
        <v>ram:LineID</v>
      </c>
      <c r="Z352" s="2" t="str">
        <f t="shared" ref="Z352:Z353" si="57">Z$349&amp;"/"&amp;Y352</f>
        <v>rsm:CIIHSupplyChainTradeTransaction/ram:IncludedCIILSupplyChainTradeLineItem/ram:SubordinateCIILBSubordinateTradeLineItem/ram:SpecifiedCIILBSupplyChainTradeAgreement/ram:SellerOrderReferencedCIReferencedDocument/ram:LineID</v>
      </c>
      <c r="AA352" s="2" t="s">
        <v>4746</v>
      </c>
      <c r="AB352" s="2" t="s">
        <v>7</v>
      </c>
      <c r="AC352" s="2" t="s">
        <v>27</v>
      </c>
      <c r="AD352" s="2" t="s">
        <v>9</v>
      </c>
      <c r="AE352" s="2" t="s">
        <v>27</v>
      </c>
      <c r="AF352" s="2" t="s">
        <v>56</v>
      </c>
      <c r="AG352" s="2" t="s">
        <v>230</v>
      </c>
      <c r="AH352" s="2" t="s">
        <v>230</v>
      </c>
    </row>
    <row r="353" spans="1:34" ht="20.100000000000001" customHeight="1">
      <c r="A353" s="1">
        <v>340</v>
      </c>
      <c r="B353" s="2" t="s">
        <v>1018</v>
      </c>
      <c r="D353" s="2" t="s">
        <v>85</v>
      </c>
      <c r="E353" s="2" t="s">
        <v>12</v>
      </c>
      <c r="F353" s="2" t="s">
        <v>17</v>
      </c>
      <c r="G353" s="31">
        <v>10</v>
      </c>
      <c r="H353" s="36" t="s">
        <v>1529</v>
      </c>
      <c r="I353" s="2" t="s">
        <v>1530</v>
      </c>
      <c r="K353" s="4"/>
      <c r="U353" s="2" t="s">
        <v>86</v>
      </c>
      <c r="X353" s="2" t="str">
        <f t="shared" si="53"/>
        <v>CI_ Referenced_ Document. Revision_ Identification. Identifier</v>
      </c>
      <c r="Y353" s="2" t="str">
        <f t="shared" si="54"/>
        <v>ram:RevisionID</v>
      </c>
      <c r="Z353" s="2" t="str">
        <f t="shared" si="57"/>
        <v>rsm:CIIHSupplyChainTradeTransaction/ram:IncludedCIILSupplyChainTradeLineItem/ram:SubordinateCIILBSubordinateTradeLineItem/ram:SpecifiedCIILBSupplyChainTradeAgreement/ram:SellerOrderReferencedCIReferencedDocument/ram:RevisionID</v>
      </c>
      <c r="AA353" s="2" t="s">
        <v>4747</v>
      </c>
      <c r="AB353" s="2" t="s">
        <v>4</v>
      </c>
      <c r="AF353" s="2" t="s">
        <v>56</v>
      </c>
      <c r="AG353" s="2" t="s">
        <v>230</v>
      </c>
      <c r="AH353" s="2" t="s">
        <v>230</v>
      </c>
    </row>
    <row r="354" spans="1:34" ht="20.100000000000001" customHeight="1">
      <c r="A354" s="1">
        <v>341</v>
      </c>
      <c r="B354" s="2" t="s">
        <v>1018</v>
      </c>
      <c r="D354" s="2" t="s">
        <v>429</v>
      </c>
      <c r="E354" s="2" t="s">
        <v>20</v>
      </c>
      <c r="F354" s="2" t="s">
        <v>17</v>
      </c>
      <c r="G354" s="31" t="s">
        <v>4450</v>
      </c>
      <c r="H354" s="35" t="s">
        <v>1042</v>
      </c>
      <c r="I354" s="2" t="s">
        <v>1043</v>
      </c>
      <c r="K354" s="4"/>
      <c r="S354" s="2" t="s">
        <v>430</v>
      </c>
      <c r="X354" s="2" t="str">
        <f t="shared" si="53"/>
        <v>CIILB_ Supply Chain_ Trade Agreement. Buyer Order_ Referenced. CI_ Referenced_ Document</v>
      </c>
      <c r="Y354" s="2" t="str">
        <f t="shared" si="54"/>
        <v>ram:BuyerOrderReferencedCIReferencedDocument</v>
      </c>
      <c r="Z354" s="2" t="str">
        <f>Z$347&amp;"/"&amp;Y354</f>
        <v>rsm:CIIHSupplyChainTradeTransaction/ram:IncludedCIILSupplyChainTradeLineItem/ram:SubordinateCIILBSubordinateTradeLineItem/ram:SpecifiedCIILBSupplyChainTradeAgreement/ram:BuyerOrderReferencedCIReferencedDocument</v>
      </c>
      <c r="AA354" s="2" t="s">
        <v>4748</v>
      </c>
      <c r="AB354" s="2" t="s">
        <v>4</v>
      </c>
      <c r="AC354" s="2" t="s">
        <v>27</v>
      </c>
      <c r="AD354" s="2" t="s">
        <v>9</v>
      </c>
      <c r="AE354" s="2" t="s">
        <v>27</v>
      </c>
      <c r="AF354" s="2" t="s">
        <v>230</v>
      </c>
      <c r="AG354" s="2" t="s">
        <v>230</v>
      </c>
      <c r="AH354" s="2" t="s">
        <v>27</v>
      </c>
    </row>
    <row r="355" spans="1:34" ht="20.100000000000001" customHeight="1">
      <c r="A355" s="1">
        <v>342</v>
      </c>
      <c r="B355" s="2" t="s">
        <v>1018</v>
      </c>
      <c r="D355" s="2" t="s">
        <v>416</v>
      </c>
      <c r="E355" s="2" t="s">
        <v>23</v>
      </c>
      <c r="F355" s="2" t="s">
        <v>3</v>
      </c>
      <c r="G355" s="31" t="s">
        <v>4451</v>
      </c>
      <c r="H355" s="36" t="s">
        <v>1044</v>
      </c>
      <c r="I355" s="2" t="s">
        <v>1045</v>
      </c>
      <c r="K355" s="4"/>
      <c r="T355" s="2" t="s">
        <v>79</v>
      </c>
      <c r="X355" s="2" t="str">
        <f t="shared" si="53"/>
        <v>CI_ Referenced_ Document. Details</v>
      </c>
      <c r="Y355" s="2" t="str">
        <f t="shared" si="54"/>
        <v>ram:CIReferencedDocumentType</v>
      </c>
      <c r="Z355" s="2" t="str">
        <f t="shared" si="55"/>
        <v>ram:CIReferencedDocumentType</v>
      </c>
      <c r="AA355" s="2" t="s">
        <v>4583</v>
      </c>
      <c r="AB355" s="2" t="s">
        <v>4</v>
      </c>
      <c r="AC355" s="2" t="s">
        <v>27</v>
      </c>
      <c r="AD355" s="2" t="s">
        <v>9</v>
      </c>
      <c r="AE355" s="2" t="s">
        <v>27</v>
      </c>
      <c r="AF355" s="2" t="s">
        <v>230</v>
      </c>
      <c r="AG355" s="2" t="s">
        <v>230</v>
      </c>
      <c r="AH355" s="2" t="s">
        <v>27</v>
      </c>
    </row>
    <row r="356" spans="1:34" ht="20.100000000000001" customHeight="1">
      <c r="A356" s="1">
        <v>343</v>
      </c>
      <c r="B356" s="2" t="s">
        <v>1018</v>
      </c>
      <c r="D356" s="2" t="s">
        <v>80</v>
      </c>
      <c r="E356" s="2" t="s">
        <v>12</v>
      </c>
      <c r="F356" s="2" t="s">
        <v>17</v>
      </c>
      <c r="G356" s="31">
        <v>10</v>
      </c>
      <c r="H356" s="36" t="s">
        <v>1046</v>
      </c>
      <c r="I356" s="2" t="s">
        <v>1047</v>
      </c>
      <c r="K356" s="4"/>
      <c r="U356" s="2" t="s">
        <v>81</v>
      </c>
      <c r="X356" s="2" t="str">
        <f t="shared" si="53"/>
        <v>CI_ Referenced_ Document. Issuer Assigned_ Identification. Identifier</v>
      </c>
      <c r="Y356" s="2" t="str">
        <f t="shared" si="54"/>
        <v>ram:IssuerAssignedID</v>
      </c>
      <c r="Z356" s="2" t="str">
        <f>Z$354&amp;"/"&amp;Y356</f>
        <v>rsm:CIIHSupplyChainTradeTransaction/ram:IncludedCIILSupplyChainTradeLineItem/ram:SubordinateCIILBSubordinateTradeLineItem/ram:SpecifiedCIILBSupplyChainTradeAgreement/ram:BuyerOrderReferencedCIReferencedDocument/ram:IssuerAssignedID</v>
      </c>
      <c r="AA356" s="2" t="s">
        <v>4749</v>
      </c>
      <c r="AB356" s="2" t="s">
        <v>4</v>
      </c>
      <c r="AC356" s="2" t="s">
        <v>27</v>
      </c>
      <c r="AD356" s="2" t="s">
        <v>9</v>
      </c>
      <c r="AE356" s="2" t="s">
        <v>27</v>
      </c>
      <c r="AF356" s="2" t="s">
        <v>56</v>
      </c>
      <c r="AG356" s="2" t="s">
        <v>56</v>
      </c>
      <c r="AH356" s="2" t="s">
        <v>542</v>
      </c>
    </row>
    <row r="357" spans="1:34" ht="20.100000000000001" customHeight="1">
      <c r="A357" s="1">
        <v>344</v>
      </c>
      <c r="B357" s="2" t="s">
        <v>1018</v>
      </c>
      <c r="D357" s="2" t="s">
        <v>451</v>
      </c>
      <c r="E357" s="2" t="s">
        <v>12</v>
      </c>
      <c r="F357" s="2" t="s">
        <v>17</v>
      </c>
      <c r="G357" s="31">
        <v>10</v>
      </c>
      <c r="H357" s="36" t="s">
        <v>1048</v>
      </c>
      <c r="I357" s="2" t="s">
        <v>1049</v>
      </c>
      <c r="K357" s="4"/>
      <c r="U357" s="2" t="s">
        <v>428</v>
      </c>
      <c r="X357" s="2" t="str">
        <f t="shared" si="53"/>
        <v>CI_ Referenced_ Document. Line. Identifier</v>
      </c>
      <c r="Y357" s="2" t="str">
        <f t="shared" si="54"/>
        <v>ram:LineID</v>
      </c>
      <c r="Z357" s="2" t="str">
        <f t="shared" ref="Z357:Z358" si="58">Z$354&amp;"/"&amp;Y357</f>
        <v>rsm:CIIHSupplyChainTradeTransaction/ram:IncludedCIILSupplyChainTradeLineItem/ram:SubordinateCIILBSubordinateTradeLineItem/ram:SpecifiedCIILBSupplyChainTradeAgreement/ram:BuyerOrderReferencedCIReferencedDocument/ram:LineID</v>
      </c>
      <c r="AA357" s="2" t="s">
        <v>4750</v>
      </c>
      <c r="AB357" s="2" t="s">
        <v>4</v>
      </c>
      <c r="AC357" s="2" t="s">
        <v>27</v>
      </c>
      <c r="AD357" s="2" t="s">
        <v>9</v>
      </c>
      <c r="AE357" s="2" t="s">
        <v>27</v>
      </c>
      <c r="AF357" s="2" t="s">
        <v>56</v>
      </c>
      <c r="AG357" s="2" t="s">
        <v>56</v>
      </c>
      <c r="AH357" s="2" t="s">
        <v>542</v>
      </c>
    </row>
    <row r="358" spans="1:34" ht="20.100000000000001" customHeight="1">
      <c r="A358" s="1">
        <v>345</v>
      </c>
      <c r="B358" s="2" t="s">
        <v>1018</v>
      </c>
      <c r="D358" s="2" t="s">
        <v>85</v>
      </c>
      <c r="E358" s="2" t="s">
        <v>12</v>
      </c>
      <c r="F358" s="2" t="s">
        <v>17</v>
      </c>
      <c r="G358" s="31">
        <v>10</v>
      </c>
      <c r="H358" s="36" t="s">
        <v>1531</v>
      </c>
      <c r="I358" s="2" t="s">
        <v>1532</v>
      </c>
      <c r="K358" s="4"/>
      <c r="U358" s="2" t="s">
        <v>86</v>
      </c>
      <c r="X358" s="2" t="str">
        <f t="shared" si="53"/>
        <v>CI_ Referenced_ Document. Revision_ Identification. Identifier</v>
      </c>
      <c r="Y358" s="2" t="str">
        <f t="shared" si="54"/>
        <v>ram:RevisionID</v>
      </c>
      <c r="Z358" s="2" t="str">
        <f t="shared" si="58"/>
        <v>rsm:CIIHSupplyChainTradeTransaction/ram:IncludedCIILSupplyChainTradeLineItem/ram:SubordinateCIILBSubordinateTradeLineItem/ram:SpecifiedCIILBSupplyChainTradeAgreement/ram:BuyerOrderReferencedCIReferencedDocument/ram:RevisionID</v>
      </c>
      <c r="AA358" s="2" t="s">
        <v>4751</v>
      </c>
      <c r="AB358" s="2" t="s">
        <v>4</v>
      </c>
      <c r="AF358" s="2" t="s">
        <v>56</v>
      </c>
      <c r="AG358" s="2" t="s">
        <v>56</v>
      </c>
    </row>
    <row r="359" spans="1:34" ht="20.100000000000001" customHeight="1">
      <c r="A359" s="1">
        <v>346</v>
      </c>
      <c r="B359" s="2" t="s">
        <v>1018</v>
      </c>
      <c r="D359" s="2" t="s">
        <v>1050</v>
      </c>
      <c r="E359" s="2" t="s">
        <v>20</v>
      </c>
      <c r="F359" s="2" t="s">
        <v>71</v>
      </c>
      <c r="G359" s="31" t="s">
        <v>4450</v>
      </c>
      <c r="H359" s="35" t="s">
        <v>1051</v>
      </c>
      <c r="I359" s="2" t="s">
        <v>1052</v>
      </c>
      <c r="K359" s="4"/>
      <c r="S359" s="2" t="s">
        <v>1533</v>
      </c>
      <c r="X359" s="2" t="str">
        <f t="shared" si="53"/>
        <v>CIILB_ Supply Chain_ Trade Agreement. Additional_ Referenced. CI_ Referenced_ Document</v>
      </c>
      <c r="Y359" s="2" t="str">
        <f t="shared" si="54"/>
        <v>ram:AdditionalReferencedCIReferencedDocument</v>
      </c>
      <c r="Z359" s="2" t="str">
        <f>Z$347&amp;"/"&amp;Y359</f>
        <v>rsm:CIIHSupplyChainTradeTransaction/ram:IncludedCIILSupplyChainTradeLineItem/ram:SubordinateCIILBSubordinateTradeLineItem/ram:SpecifiedCIILBSupplyChainTradeAgreement/ram:AdditionalReferencedCIReferencedDocument</v>
      </c>
      <c r="AA359" s="2" t="s">
        <v>4752</v>
      </c>
      <c r="AB359" s="2" t="s">
        <v>4</v>
      </c>
      <c r="AC359" s="2" t="s">
        <v>27</v>
      </c>
      <c r="AD359" s="2" t="s">
        <v>9</v>
      </c>
      <c r="AE359" s="2" t="s">
        <v>27</v>
      </c>
      <c r="AF359" s="2" t="s">
        <v>230</v>
      </c>
      <c r="AG359" s="2" t="s">
        <v>230</v>
      </c>
      <c r="AH359" s="2" t="s">
        <v>542</v>
      </c>
    </row>
    <row r="360" spans="1:34" ht="20.100000000000001" customHeight="1">
      <c r="A360" s="1">
        <v>347</v>
      </c>
      <c r="B360" s="2" t="s">
        <v>1018</v>
      </c>
      <c r="D360" s="2" t="s">
        <v>416</v>
      </c>
      <c r="E360" s="2" t="s">
        <v>23</v>
      </c>
      <c r="F360" s="2" t="s">
        <v>3</v>
      </c>
      <c r="G360" s="31" t="s">
        <v>4451</v>
      </c>
      <c r="H360" s="36" t="s">
        <v>1053</v>
      </c>
      <c r="I360" s="2" t="s">
        <v>1054</v>
      </c>
      <c r="K360" s="4"/>
      <c r="T360" s="2" t="s">
        <v>79</v>
      </c>
      <c r="X360" s="2" t="str">
        <f t="shared" si="53"/>
        <v>CI_ Referenced_ Document. Details</v>
      </c>
      <c r="Y360" s="2" t="str">
        <f t="shared" si="54"/>
        <v>ram:CIReferencedDocumentType</v>
      </c>
      <c r="Z360" s="2" t="str">
        <f t="shared" si="55"/>
        <v>ram:CIReferencedDocumentType</v>
      </c>
      <c r="AA360" s="2" t="s">
        <v>4583</v>
      </c>
      <c r="AB360" s="2" t="s">
        <v>4</v>
      </c>
      <c r="AC360" s="2" t="s">
        <v>27</v>
      </c>
      <c r="AD360" s="2" t="s">
        <v>9</v>
      </c>
      <c r="AE360" s="2" t="s">
        <v>27</v>
      </c>
      <c r="AF360" s="2" t="s">
        <v>230</v>
      </c>
      <c r="AG360" s="2" t="s">
        <v>230</v>
      </c>
      <c r="AH360" s="2" t="s">
        <v>27</v>
      </c>
    </row>
    <row r="361" spans="1:34" ht="20.100000000000001" customHeight="1">
      <c r="A361" s="1">
        <v>348</v>
      </c>
      <c r="B361" s="2" t="s">
        <v>1018</v>
      </c>
      <c r="D361" s="2" t="s">
        <v>80</v>
      </c>
      <c r="E361" s="2" t="s">
        <v>12</v>
      </c>
      <c r="F361" s="2" t="s">
        <v>22</v>
      </c>
      <c r="G361" s="31">
        <v>10</v>
      </c>
      <c r="H361" s="36" t="s">
        <v>1055</v>
      </c>
      <c r="I361" s="2" t="s">
        <v>1056</v>
      </c>
      <c r="K361" s="4"/>
      <c r="U361" s="2" t="s">
        <v>81</v>
      </c>
      <c r="X361" s="2" t="str">
        <f t="shared" si="53"/>
        <v>CI_ Referenced_ Document. Issuer Assigned_ Identification. Identifier</v>
      </c>
      <c r="Y361" s="2" t="str">
        <f t="shared" si="54"/>
        <v>ram:IssuerAssignedID</v>
      </c>
      <c r="Z361" s="2" t="str">
        <f>Z$359&amp;"/"&amp;Y361</f>
        <v>rsm:CIIHSupplyChainTradeTransaction/ram:IncludedCIILSupplyChainTradeLineItem/ram:SubordinateCIILBSubordinateTradeLineItem/ram:SpecifiedCIILBSupplyChainTradeAgreement/ram:AdditionalReferencedCIReferencedDocument/ram:IssuerAssignedID</v>
      </c>
      <c r="AA361" s="2" t="s">
        <v>4753</v>
      </c>
      <c r="AB361" s="2" t="s">
        <v>4</v>
      </c>
      <c r="AC361" s="2" t="s">
        <v>27</v>
      </c>
      <c r="AD361" s="2" t="s">
        <v>9</v>
      </c>
      <c r="AE361" s="2" t="s">
        <v>27</v>
      </c>
      <c r="AF361" s="2" t="s">
        <v>60</v>
      </c>
      <c r="AG361" s="2" t="s">
        <v>230</v>
      </c>
      <c r="AH361" s="2" t="s">
        <v>230</v>
      </c>
    </row>
    <row r="362" spans="1:34" ht="20.100000000000001" customHeight="1">
      <c r="A362" s="1">
        <v>349</v>
      </c>
      <c r="B362" s="2" t="s">
        <v>1018</v>
      </c>
      <c r="D362" s="2" t="s">
        <v>451</v>
      </c>
      <c r="E362" s="2" t="s">
        <v>12</v>
      </c>
      <c r="F362" s="2" t="s">
        <v>17</v>
      </c>
      <c r="G362" s="31">
        <v>10</v>
      </c>
      <c r="H362" s="36" t="s">
        <v>1057</v>
      </c>
      <c r="I362" s="2" t="s">
        <v>1058</v>
      </c>
      <c r="K362" s="4"/>
      <c r="U362" s="2" t="s">
        <v>428</v>
      </c>
      <c r="X362" s="2" t="str">
        <f t="shared" si="53"/>
        <v>CI_ Referenced_ Document. Line. Identifier</v>
      </c>
      <c r="Y362" s="2" t="str">
        <f t="shared" si="54"/>
        <v>ram:LineID</v>
      </c>
      <c r="Z362" s="2" t="str">
        <f t="shared" ref="Z362:Z367" si="59">Z$359&amp;"/"&amp;Y362</f>
        <v>rsm:CIIHSupplyChainTradeTransaction/ram:IncludedCIILSupplyChainTradeLineItem/ram:SubordinateCIILBSubordinateTradeLineItem/ram:SpecifiedCIILBSupplyChainTradeAgreement/ram:AdditionalReferencedCIReferencedDocument/ram:LineID</v>
      </c>
      <c r="AA362" s="2" t="s">
        <v>4754</v>
      </c>
      <c r="AB362" s="2" t="s">
        <v>4</v>
      </c>
      <c r="AC362" s="2" t="s">
        <v>27</v>
      </c>
      <c r="AD362" s="2" t="s">
        <v>9</v>
      </c>
      <c r="AE362" s="2" t="s">
        <v>27</v>
      </c>
      <c r="AF362" s="2" t="s">
        <v>56</v>
      </c>
      <c r="AG362" s="2" t="s">
        <v>230</v>
      </c>
      <c r="AH362" s="2" t="s">
        <v>542</v>
      </c>
    </row>
    <row r="363" spans="1:34" ht="20.100000000000001" customHeight="1">
      <c r="A363" s="1">
        <v>350</v>
      </c>
      <c r="B363" s="2" t="s">
        <v>1018</v>
      </c>
      <c r="D363" s="2" t="s">
        <v>85</v>
      </c>
      <c r="E363" s="2" t="s">
        <v>12</v>
      </c>
      <c r="F363" s="2" t="s">
        <v>17</v>
      </c>
      <c r="G363" s="31">
        <v>10</v>
      </c>
      <c r="H363" s="36" t="s">
        <v>1534</v>
      </c>
      <c r="I363" s="2" t="s">
        <v>1535</v>
      </c>
      <c r="K363" s="4"/>
      <c r="U363" s="2" t="s">
        <v>86</v>
      </c>
      <c r="X363" s="2" t="str">
        <f t="shared" si="53"/>
        <v>CI_ Referenced_ Document. Revision_ Identification. Identifier</v>
      </c>
      <c r="Y363" s="2" t="str">
        <f t="shared" si="54"/>
        <v>ram:RevisionID</v>
      </c>
      <c r="Z363" s="2" t="str">
        <f t="shared" si="59"/>
        <v>rsm:CIIHSupplyChainTradeTransaction/ram:IncludedCIILSupplyChainTradeLineItem/ram:SubordinateCIILBSubordinateTradeLineItem/ram:SpecifiedCIILBSupplyChainTradeAgreement/ram:AdditionalReferencedCIReferencedDocument/ram:RevisionID</v>
      </c>
      <c r="AA363" s="2" t="s">
        <v>4755</v>
      </c>
      <c r="AB363" s="2" t="s">
        <v>4</v>
      </c>
      <c r="AF363" s="2" t="s">
        <v>56</v>
      </c>
      <c r="AG363" s="2" t="s">
        <v>230</v>
      </c>
    </row>
    <row r="364" spans="1:34" ht="20.100000000000001" customHeight="1">
      <c r="A364" s="1">
        <v>351</v>
      </c>
      <c r="B364" s="2" t="s">
        <v>1018</v>
      </c>
      <c r="D364" s="2" t="s">
        <v>89</v>
      </c>
      <c r="E364" s="2" t="s">
        <v>12</v>
      </c>
      <c r="F364" s="2" t="s">
        <v>22</v>
      </c>
      <c r="G364" s="31">
        <v>10</v>
      </c>
      <c r="H364" s="36" t="s">
        <v>1059</v>
      </c>
      <c r="I364" s="2" t="s">
        <v>431</v>
      </c>
      <c r="K364" s="4"/>
      <c r="U364" s="2" t="s">
        <v>90</v>
      </c>
      <c r="X364" s="2" t="str">
        <f t="shared" si="53"/>
        <v>CI_ Referenced_ Document. Type. Code</v>
      </c>
      <c r="Y364" s="2" t="str">
        <f t="shared" si="54"/>
        <v>ram:TypeCode</v>
      </c>
      <c r="Z364" s="2" t="str">
        <f t="shared" si="59"/>
        <v>rsm:CIIHSupplyChainTradeTransaction/ram:IncludedCIILSupplyChainTradeLineItem/ram:SubordinateCIILBSubordinateTradeLineItem/ram:SpecifiedCIILBSupplyChainTradeAgreement/ram:AdditionalReferencedCIReferencedDocument/ram:TypeCode</v>
      </c>
      <c r="AA364" s="2" t="s">
        <v>4756</v>
      </c>
      <c r="AB364" s="2" t="s">
        <v>4</v>
      </c>
      <c r="AC364" s="2" t="s">
        <v>91</v>
      </c>
      <c r="AD364" s="2" t="s">
        <v>9</v>
      </c>
      <c r="AE364" s="2" t="s">
        <v>59</v>
      </c>
      <c r="AF364" s="2" t="s">
        <v>56</v>
      </c>
      <c r="AG364" s="2" t="s">
        <v>230</v>
      </c>
      <c r="AH364" s="2" t="s">
        <v>542</v>
      </c>
    </row>
    <row r="365" spans="1:34" ht="20.100000000000001" customHeight="1">
      <c r="A365" s="1">
        <v>352</v>
      </c>
      <c r="B365" s="2" t="s">
        <v>1018</v>
      </c>
      <c r="D365" s="2" t="s">
        <v>92</v>
      </c>
      <c r="E365" s="2" t="s">
        <v>12</v>
      </c>
      <c r="F365" s="2" t="s">
        <v>17</v>
      </c>
      <c r="G365" s="31">
        <v>10</v>
      </c>
      <c r="H365" s="36" t="s">
        <v>1060</v>
      </c>
      <c r="I365" s="2" t="s">
        <v>1061</v>
      </c>
      <c r="K365" s="4"/>
      <c r="U365" s="2" t="s">
        <v>93</v>
      </c>
      <c r="X365" s="2" t="str">
        <f t="shared" si="53"/>
        <v>CI_ Referenced_ Document. Attachment. Binary Object</v>
      </c>
      <c r="Y365" s="2" t="str">
        <f t="shared" si="54"/>
        <v>ram:AttachmentBinaryObject</v>
      </c>
      <c r="Z365" s="2" t="str">
        <f t="shared" si="59"/>
        <v>rsm:CIIHSupplyChainTradeTransaction/ram:IncludedCIILSupplyChainTradeLineItem/ram:SubordinateCIILBSubordinateTradeLineItem/ram:SpecifiedCIILBSupplyChainTradeAgreement/ram:AdditionalReferencedCIReferencedDocument/ram:AttachmentBinaryObject</v>
      </c>
      <c r="AA365" s="2" t="s">
        <v>4757</v>
      </c>
      <c r="AB365" s="2" t="s">
        <v>4</v>
      </c>
      <c r="AC365" s="2" t="s">
        <v>34</v>
      </c>
      <c r="AD365" s="2" t="s">
        <v>9</v>
      </c>
      <c r="AE365" s="2" t="s">
        <v>35</v>
      </c>
      <c r="AF365" s="2" t="s">
        <v>56</v>
      </c>
      <c r="AG365" s="2" t="s">
        <v>230</v>
      </c>
      <c r="AH365" s="2" t="s">
        <v>230</v>
      </c>
    </row>
    <row r="366" spans="1:34" ht="20.100000000000001" customHeight="1">
      <c r="A366" s="1">
        <v>353</v>
      </c>
      <c r="B366" s="2" t="s">
        <v>1018</v>
      </c>
      <c r="D366" s="2" t="s">
        <v>369</v>
      </c>
      <c r="E366" s="2" t="s">
        <v>12</v>
      </c>
      <c r="F366" s="2" t="s">
        <v>22</v>
      </c>
      <c r="G366" s="31">
        <v>10</v>
      </c>
      <c r="H366" s="36" t="s">
        <v>1062</v>
      </c>
      <c r="I366" s="2" t="s">
        <v>1063</v>
      </c>
      <c r="K366" s="4"/>
      <c r="U366" s="2" t="s">
        <v>370</v>
      </c>
      <c r="X366" s="2" t="str">
        <f t="shared" si="53"/>
        <v>CI_ Referenced_ Document. Category. Code</v>
      </c>
      <c r="Y366" s="2" t="str">
        <f t="shared" si="54"/>
        <v>ram:CategoryCode</v>
      </c>
      <c r="Z366" s="2" t="str">
        <f t="shared" si="59"/>
        <v>rsm:CIIHSupplyChainTradeTransaction/ram:IncludedCIILSupplyChainTradeLineItem/ram:SubordinateCIILBSubordinateTradeLineItem/ram:SpecifiedCIILBSupplyChainTradeAgreement/ram:AdditionalReferencedCIReferencedDocument/ram:CategoryCode</v>
      </c>
      <c r="AA366" s="2" t="s">
        <v>4758</v>
      </c>
      <c r="AB366" s="2" t="s">
        <v>4</v>
      </c>
      <c r="AC366" s="2" t="s">
        <v>34</v>
      </c>
      <c r="AD366" s="2" t="s">
        <v>9</v>
      </c>
      <c r="AE366" s="2" t="s">
        <v>35</v>
      </c>
      <c r="AF366" s="2" t="s">
        <v>60</v>
      </c>
      <c r="AG366" s="2" t="s">
        <v>230</v>
      </c>
      <c r="AH366" s="2" t="s">
        <v>27</v>
      </c>
    </row>
    <row r="367" spans="1:34" ht="20.100000000000001" customHeight="1">
      <c r="A367" s="1">
        <v>354</v>
      </c>
      <c r="B367" s="2" t="s">
        <v>1018</v>
      </c>
      <c r="D367" s="2" t="s">
        <v>96</v>
      </c>
      <c r="E367" s="2" t="s">
        <v>12</v>
      </c>
      <c r="F367" s="2" t="s">
        <v>22</v>
      </c>
      <c r="G367" s="31">
        <v>10</v>
      </c>
      <c r="H367" s="36" t="s">
        <v>1064</v>
      </c>
      <c r="I367" s="2" t="s">
        <v>431</v>
      </c>
      <c r="K367" s="4"/>
      <c r="U367" s="2" t="s">
        <v>97</v>
      </c>
      <c r="X367" s="2" t="str">
        <f t="shared" si="53"/>
        <v>CI_ Referenced_ Document. Subtype. Code</v>
      </c>
      <c r="Y367" s="2" t="str">
        <f t="shared" si="54"/>
        <v>ram:SubtypeCode</v>
      </c>
      <c r="Z367" s="2" t="str">
        <f t="shared" si="59"/>
        <v>rsm:CIIHSupplyChainTradeTransaction/ram:IncludedCIILSupplyChainTradeLineItem/ram:SubordinateCIILBSubordinateTradeLineItem/ram:SpecifiedCIILBSupplyChainTradeAgreement/ram:AdditionalReferencedCIReferencedDocument/ram:SubtypeCode</v>
      </c>
      <c r="AA367" s="2" t="s">
        <v>4759</v>
      </c>
      <c r="AB367" s="2" t="s">
        <v>4</v>
      </c>
      <c r="AC367" s="2" t="s">
        <v>34</v>
      </c>
      <c r="AD367" s="2" t="s">
        <v>9</v>
      </c>
      <c r="AE367" s="2" t="s">
        <v>35</v>
      </c>
      <c r="AF367" s="2" t="s">
        <v>60</v>
      </c>
      <c r="AG367" s="2" t="s">
        <v>230</v>
      </c>
      <c r="AH367" s="2" t="s">
        <v>27</v>
      </c>
    </row>
    <row r="368" spans="1:34" ht="20.100000000000001" customHeight="1">
      <c r="A368" s="1">
        <v>355</v>
      </c>
      <c r="B368" s="2" t="s">
        <v>1018</v>
      </c>
      <c r="D368" s="2" t="s">
        <v>432</v>
      </c>
      <c r="E368" s="2" t="s">
        <v>20</v>
      </c>
      <c r="F368" s="2" t="s">
        <v>22</v>
      </c>
      <c r="G368" s="31" t="s">
        <v>4450</v>
      </c>
      <c r="H368" s="35" t="s">
        <v>1065</v>
      </c>
      <c r="I368" s="2" t="s">
        <v>1066</v>
      </c>
      <c r="K368" s="4"/>
      <c r="S368" s="2" t="s">
        <v>1536</v>
      </c>
      <c r="X368" s="2" t="str">
        <f t="shared" si="53"/>
        <v>CIILB_ Supply Chain_ Trade Agreement. Net Price_ Product. CI_ Trade_ Price</v>
      </c>
      <c r="Y368" s="2" t="str">
        <f t="shared" si="54"/>
        <v>ram:NetPriceProductCITradePrice</v>
      </c>
      <c r="Z368" s="2" t="str">
        <f>Z$347&amp;"/"&amp;Y368</f>
        <v>rsm:CIIHSupplyChainTradeTransaction/ram:IncludedCIILSupplyChainTradeLineItem/ram:SubordinateCIILBSubordinateTradeLineItem/ram:SpecifiedCIILBSupplyChainTradeAgreement/ram:NetPriceProductCITradePrice</v>
      </c>
      <c r="AA368" s="2" t="s">
        <v>4760</v>
      </c>
      <c r="AB368" s="2" t="s">
        <v>4</v>
      </c>
      <c r="AC368" s="2" t="s">
        <v>27</v>
      </c>
      <c r="AD368" s="2" t="s">
        <v>9</v>
      </c>
      <c r="AE368" s="2" t="s">
        <v>27</v>
      </c>
      <c r="AF368" s="2" t="s">
        <v>230</v>
      </c>
      <c r="AG368" s="2" t="s">
        <v>230</v>
      </c>
      <c r="AH368" s="2" t="s">
        <v>816</v>
      </c>
    </row>
    <row r="369" spans="1:34" ht="20.100000000000001" customHeight="1">
      <c r="A369" s="1">
        <v>356</v>
      </c>
      <c r="B369" s="2" t="s">
        <v>1018</v>
      </c>
      <c r="D369" s="2" t="s">
        <v>1067</v>
      </c>
      <c r="E369" s="2" t="s">
        <v>23</v>
      </c>
      <c r="F369" s="2" t="s">
        <v>3</v>
      </c>
      <c r="G369" s="31" t="s">
        <v>4451</v>
      </c>
      <c r="H369" s="36" t="s">
        <v>1068</v>
      </c>
      <c r="I369" s="2" t="s">
        <v>1069</v>
      </c>
      <c r="K369" s="4"/>
      <c r="T369" s="2" t="s">
        <v>433</v>
      </c>
      <c r="X369" s="2" t="str">
        <f t="shared" si="53"/>
        <v>CI_ Trade_ Price. Details</v>
      </c>
      <c r="Y369" s="2" t="str">
        <f t="shared" si="54"/>
        <v>ram:CITradePriceType</v>
      </c>
      <c r="Z369" s="2" t="str">
        <f t="shared" si="55"/>
        <v>ram:CITradePriceType</v>
      </c>
      <c r="AA369" s="2" t="s">
        <v>4761</v>
      </c>
      <c r="AB369" s="2" t="s">
        <v>4</v>
      </c>
      <c r="AC369" s="2" t="s">
        <v>27</v>
      </c>
      <c r="AD369" s="2" t="s">
        <v>9</v>
      </c>
      <c r="AE369" s="2" t="s">
        <v>27</v>
      </c>
      <c r="AF369" s="2" t="s">
        <v>230</v>
      </c>
      <c r="AG369" s="2" t="s">
        <v>230</v>
      </c>
      <c r="AH369" s="2" t="s">
        <v>27</v>
      </c>
    </row>
    <row r="370" spans="1:34" ht="20.100000000000001" customHeight="1">
      <c r="A370" s="1">
        <v>357</v>
      </c>
      <c r="B370" s="2" t="s">
        <v>1018</v>
      </c>
      <c r="D370" s="2" t="s">
        <v>1070</v>
      </c>
      <c r="E370" s="2" t="s">
        <v>12</v>
      </c>
      <c r="F370" s="2" t="s">
        <v>17</v>
      </c>
      <c r="G370" s="31">
        <v>10</v>
      </c>
      <c r="H370" s="36" t="s">
        <v>1071</v>
      </c>
      <c r="I370" s="2" t="s">
        <v>1072</v>
      </c>
      <c r="K370" s="4"/>
      <c r="U370" s="2" t="s">
        <v>434</v>
      </c>
      <c r="X370" s="2" t="str">
        <f t="shared" si="53"/>
        <v>CI_ Trade_ Price. Type. Code</v>
      </c>
      <c r="Y370" s="2" t="str">
        <f t="shared" si="54"/>
        <v>ram:TypeCode</v>
      </c>
      <c r="Z370" s="2" t="str">
        <f>Z$368&amp;"/"&amp;Y370</f>
        <v>rsm:CIIHSupplyChainTradeTransaction/ram:IncludedCIILSupplyChainTradeLineItem/ram:SubordinateCIILBSubordinateTradeLineItem/ram:SpecifiedCIILBSupplyChainTradeAgreement/ram:NetPriceProductCITradePrice/ram:TypeCode</v>
      </c>
      <c r="AA370" s="2" t="s">
        <v>4762</v>
      </c>
      <c r="AB370" s="2" t="s">
        <v>4</v>
      </c>
      <c r="AC370" s="2" t="s">
        <v>1073</v>
      </c>
      <c r="AD370" s="2" t="s">
        <v>9</v>
      </c>
      <c r="AE370" s="2" t="s">
        <v>59</v>
      </c>
      <c r="AF370" s="2" t="s">
        <v>56</v>
      </c>
      <c r="AG370" s="2" t="s">
        <v>230</v>
      </c>
      <c r="AH370" s="2" t="s">
        <v>27</v>
      </c>
    </row>
    <row r="371" spans="1:34" ht="20.100000000000001" customHeight="1">
      <c r="A371" s="1">
        <v>358</v>
      </c>
      <c r="B371" s="2" t="s">
        <v>1018</v>
      </c>
      <c r="D371" s="2" t="s">
        <v>435</v>
      </c>
      <c r="E371" s="2" t="s">
        <v>12</v>
      </c>
      <c r="F371" s="2" t="s">
        <v>22</v>
      </c>
      <c r="G371" s="31">
        <v>10</v>
      </c>
      <c r="H371" s="36" t="s">
        <v>1074</v>
      </c>
      <c r="I371" s="2" t="s">
        <v>1075</v>
      </c>
      <c r="K371" s="4"/>
      <c r="U371" s="2" t="s">
        <v>1537</v>
      </c>
      <c r="X371" s="2" t="str">
        <f t="shared" si="53"/>
        <v>CI_ Trade_ Price. Charge. Amount</v>
      </c>
      <c r="Y371" s="2" t="str">
        <f t="shared" si="54"/>
        <v>ram:ChargeAmount</v>
      </c>
      <c r="Z371" s="2" t="str">
        <f t="shared" ref="Z371:Z372" si="60">Z$368&amp;"/"&amp;Y371</f>
        <v>rsm:CIIHSupplyChainTradeTransaction/ram:IncludedCIILSupplyChainTradeLineItem/ram:SubordinateCIILBSubordinateTradeLineItem/ram:SpecifiedCIILBSupplyChainTradeAgreement/ram:NetPriceProductCITradePrice/ram:ChargeAmount</v>
      </c>
      <c r="AA371" s="2" t="s">
        <v>4763</v>
      </c>
      <c r="AB371" s="2" t="s">
        <v>4</v>
      </c>
      <c r="AC371" s="2" t="s">
        <v>304</v>
      </c>
      <c r="AD371" s="2" t="s">
        <v>9</v>
      </c>
      <c r="AE371" s="2" t="s">
        <v>42</v>
      </c>
      <c r="AF371" s="2" t="s">
        <v>53</v>
      </c>
      <c r="AG371" s="2" t="s">
        <v>53</v>
      </c>
      <c r="AH371" s="2" t="s">
        <v>25</v>
      </c>
    </row>
    <row r="372" spans="1:34" ht="20.100000000000001" customHeight="1">
      <c r="A372" s="1">
        <v>359</v>
      </c>
      <c r="B372" s="2" t="s">
        <v>1018</v>
      </c>
      <c r="D372" s="2" t="s">
        <v>436</v>
      </c>
      <c r="E372" s="2" t="s">
        <v>12</v>
      </c>
      <c r="F372" s="2" t="s">
        <v>17</v>
      </c>
      <c r="G372" s="31">
        <v>10</v>
      </c>
      <c r="H372" s="36" t="s">
        <v>1076</v>
      </c>
      <c r="I372" s="2" t="s">
        <v>1077</v>
      </c>
      <c r="K372" s="4"/>
      <c r="U372" s="2" t="s">
        <v>1538</v>
      </c>
      <c r="X372" s="2" t="str">
        <f t="shared" si="53"/>
        <v>CI_ Trade_ Price. Basis. Quantity</v>
      </c>
      <c r="Y372" s="2" t="str">
        <f t="shared" si="54"/>
        <v>ram:BasisQuantity</v>
      </c>
      <c r="Z372" s="2" t="str">
        <f t="shared" si="60"/>
        <v>rsm:CIIHSupplyChainTradeTransaction/ram:IncludedCIILSupplyChainTradeLineItem/ram:SubordinateCIILBSubordinateTradeLineItem/ram:SpecifiedCIILBSupplyChainTradeAgreement/ram:NetPriceProductCITradePrice/ram:BasisQuantity</v>
      </c>
      <c r="AA372" s="2" t="s">
        <v>4764</v>
      </c>
      <c r="AB372" s="2" t="s">
        <v>4</v>
      </c>
      <c r="AC372" s="2" t="s">
        <v>27</v>
      </c>
      <c r="AD372" s="2" t="s">
        <v>9</v>
      </c>
      <c r="AE372" s="2" t="s">
        <v>27</v>
      </c>
      <c r="AF372" s="2" t="s">
        <v>56</v>
      </c>
      <c r="AG372" s="2" t="s">
        <v>230</v>
      </c>
      <c r="AH372" s="2" t="s">
        <v>542</v>
      </c>
    </row>
    <row r="373" spans="1:34" ht="20.100000000000001" customHeight="1">
      <c r="A373" s="1">
        <v>360</v>
      </c>
      <c r="B373" s="2" t="s">
        <v>1018</v>
      </c>
      <c r="D373" s="2" t="s">
        <v>437</v>
      </c>
      <c r="E373" s="2" t="s">
        <v>20</v>
      </c>
      <c r="F373" s="2" t="s">
        <v>22</v>
      </c>
      <c r="G373" s="31" t="s">
        <v>4449</v>
      </c>
      <c r="H373" s="34" t="s">
        <v>1078</v>
      </c>
      <c r="I373" s="2" t="s">
        <v>1079</v>
      </c>
      <c r="K373" s="4"/>
      <c r="Q373" s="2" t="s">
        <v>1539</v>
      </c>
      <c r="X373" s="2" t="str">
        <f t="shared" si="53"/>
        <v>CIILB_ Subordinate_ Trade Line Item. Specified. CIILB_ Supply Chain_ Trade Delivery</v>
      </c>
      <c r="Y373" s="2" t="str">
        <f t="shared" si="54"/>
        <v>ram:SpecifiedCIILBSupplyChainTradeDelivery</v>
      </c>
      <c r="Z373" s="2" t="str">
        <f>Z$343&amp;"/"&amp;Y373</f>
        <v>rsm:CIIHSupplyChainTradeTransaction/ram:IncludedCIILSupplyChainTradeLineItem/ram:SubordinateCIILBSubordinateTradeLineItem/ram:SpecifiedCIILBSupplyChainTradeDelivery</v>
      </c>
      <c r="AA373" s="2" t="s">
        <v>4765</v>
      </c>
      <c r="AB373" s="2" t="s">
        <v>4</v>
      </c>
      <c r="AC373" s="2" t="s">
        <v>27</v>
      </c>
      <c r="AD373" s="2" t="s">
        <v>9</v>
      </c>
      <c r="AE373" s="2" t="s">
        <v>27</v>
      </c>
      <c r="AF373" s="2" t="s">
        <v>230</v>
      </c>
      <c r="AG373" s="2" t="s">
        <v>230</v>
      </c>
      <c r="AH373" s="2" t="s">
        <v>27</v>
      </c>
    </row>
    <row r="374" spans="1:34" ht="20.100000000000001" customHeight="1">
      <c r="A374" s="1">
        <v>361</v>
      </c>
      <c r="B374" s="2" t="s">
        <v>1018</v>
      </c>
      <c r="D374" s="2" t="s">
        <v>1080</v>
      </c>
      <c r="E374" s="2" t="s">
        <v>23</v>
      </c>
      <c r="F374" s="2" t="s">
        <v>1083</v>
      </c>
      <c r="G374" s="31" t="s">
        <v>4452</v>
      </c>
      <c r="H374" s="35" t="s">
        <v>1081</v>
      </c>
      <c r="I374" s="2" t="s">
        <v>1082</v>
      </c>
      <c r="K374" s="4"/>
      <c r="R374" s="2" t="s">
        <v>1540</v>
      </c>
      <c r="X374" s="2" t="str">
        <f t="shared" si="53"/>
        <v>CIILB_ Supply Chain_ Trade Delivery. Details</v>
      </c>
      <c r="Y374" s="2" t="str">
        <f t="shared" si="54"/>
        <v>ram:CIILBSupplyChainTradeDeliveryType</v>
      </c>
      <c r="Z374" s="2" t="str">
        <f t="shared" si="55"/>
        <v>ram:CIILBSupplyChainTradeDeliveryType</v>
      </c>
      <c r="AA374" s="2" t="s">
        <v>4766</v>
      </c>
      <c r="AB374" s="2" t="s">
        <v>4</v>
      </c>
      <c r="AC374" s="2" t="s">
        <v>27</v>
      </c>
      <c r="AD374" s="2" t="s">
        <v>9</v>
      </c>
      <c r="AE374" s="2" t="s">
        <v>27</v>
      </c>
      <c r="AF374" s="2" t="s">
        <v>230</v>
      </c>
      <c r="AG374" s="2" t="s">
        <v>230</v>
      </c>
      <c r="AH374" s="2" t="s">
        <v>27</v>
      </c>
    </row>
    <row r="375" spans="1:34" ht="20.100000000000001" customHeight="1">
      <c r="A375" s="1">
        <v>362</v>
      </c>
      <c r="B375" s="2" t="s">
        <v>1018</v>
      </c>
      <c r="D375" s="2" t="s">
        <v>438</v>
      </c>
      <c r="E375" s="2" t="s">
        <v>12</v>
      </c>
      <c r="F375" s="2" t="s">
        <v>17</v>
      </c>
      <c r="G375" s="31" t="s">
        <v>4450</v>
      </c>
      <c r="H375" s="35" t="s">
        <v>1084</v>
      </c>
      <c r="I375" s="2" t="s">
        <v>1542</v>
      </c>
      <c r="K375" s="4"/>
      <c r="S375" s="2" t="s">
        <v>1541</v>
      </c>
      <c r="X375" s="2" t="str">
        <f t="shared" si="53"/>
        <v>CIILB_ Supply Chain_ Trade Delivery. Package. Quantity</v>
      </c>
      <c r="Y375" s="2" t="str">
        <f t="shared" si="54"/>
        <v>ram:PackageQuantity</v>
      </c>
      <c r="Z375" s="2" t="str">
        <f>Z$373&amp;"/"&amp;Y375</f>
        <v>rsm:CIIHSupplyChainTradeTransaction/ram:IncludedCIILSupplyChainTradeLineItem/ram:SubordinateCIILBSubordinateTradeLineItem/ram:SpecifiedCIILBSupplyChainTradeDelivery/ram:PackageQuantity</v>
      </c>
      <c r="AA375" s="2" t="s">
        <v>4767</v>
      </c>
      <c r="AB375" s="2" t="s">
        <v>4</v>
      </c>
      <c r="AC375" s="2" t="s">
        <v>1085</v>
      </c>
      <c r="AD375" s="2" t="s">
        <v>9</v>
      </c>
      <c r="AE375" s="2" t="s">
        <v>59</v>
      </c>
      <c r="AF375" s="2" t="s">
        <v>56</v>
      </c>
      <c r="AG375" s="2" t="s">
        <v>230</v>
      </c>
      <c r="AH375" s="2" t="s">
        <v>27</v>
      </c>
    </row>
    <row r="376" spans="1:34" ht="20.100000000000001" customHeight="1">
      <c r="A376" s="1">
        <v>363</v>
      </c>
      <c r="B376" s="2" t="s">
        <v>1018</v>
      </c>
      <c r="D376" s="2" t="s">
        <v>439</v>
      </c>
      <c r="E376" s="2" t="s">
        <v>12</v>
      </c>
      <c r="F376" s="2" t="s">
        <v>17</v>
      </c>
      <c r="G376" s="31" t="s">
        <v>4450</v>
      </c>
      <c r="H376" s="35" t="s">
        <v>1086</v>
      </c>
      <c r="I376" s="2" t="s">
        <v>1544</v>
      </c>
      <c r="K376" s="4"/>
      <c r="S376" s="2" t="s">
        <v>1543</v>
      </c>
      <c r="X376" s="2" t="str">
        <f t="shared" si="53"/>
        <v>CIILB_ Supply Chain_ Trade Delivery. Product_ Unit. Quantity</v>
      </c>
      <c r="Y376" s="2" t="str">
        <f t="shared" si="54"/>
        <v>ram:ProductUnitQuantity</v>
      </c>
      <c r="Z376" s="2" t="str">
        <f t="shared" ref="Z376:Z378" si="61">Z$373&amp;"/"&amp;Y376</f>
        <v>rsm:CIIHSupplyChainTradeTransaction/ram:IncludedCIILSupplyChainTradeLineItem/ram:SubordinateCIILBSubordinateTradeLineItem/ram:SpecifiedCIILBSupplyChainTradeDelivery/ram:ProductUnitQuantity</v>
      </c>
      <c r="AA376" s="2" t="s">
        <v>4768</v>
      </c>
      <c r="AB376" s="2" t="s">
        <v>4</v>
      </c>
      <c r="AC376" s="2" t="s">
        <v>1085</v>
      </c>
      <c r="AD376" s="2" t="s">
        <v>9</v>
      </c>
      <c r="AE376" s="2" t="s">
        <v>59</v>
      </c>
      <c r="AF376" s="2" t="s">
        <v>56</v>
      </c>
      <c r="AG376" s="2" t="s">
        <v>230</v>
      </c>
      <c r="AH376" s="2" t="s">
        <v>27</v>
      </c>
    </row>
    <row r="377" spans="1:34" ht="20.100000000000001" customHeight="1">
      <c r="A377" s="1">
        <v>364</v>
      </c>
      <c r="B377" s="2" t="s">
        <v>1018</v>
      </c>
      <c r="D377" s="2" t="s">
        <v>440</v>
      </c>
      <c r="E377" s="2" t="s">
        <v>12</v>
      </c>
      <c r="F377" s="2" t="s">
        <v>17</v>
      </c>
      <c r="G377" s="31" t="s">
        <v>4450</v>
      </c>
      <c r="H377" s="35" t="s">
        <v>1087</v>
      </c>
      <c r="I377" s="2" t="s">
        <v>1088</v>
      </c>
      <c r="K377" s="4"/>
      <c r="S377" s="2" t="s">
        <v>1545</v>
      </c>
      <c r="X377" s="2" t="str">
        <f t="shared" si="53"/>
        <v>CIILB_ Supply Chain_ Trade Delivery. Per Package_ Unit. Quantity</v>
      </c>
      <c r="Y377" s="2" t="str">
        <f t="shared" si="54"/>
        <v>ram:PerPackageUnitQuantity</v>
      </c>
      <c r="Z377" s="2" t="str">
        <f t="shared" si="61"/>
        <v>rsm:CIIHSupplyChainTradeTransaction/ram:IncludedCIILSupplyChainTradeLineItem/ram:SubordinateCIILBSubordinateTradeLineItem/ram:SpecifiedCIILBSupplyChainTradeDelivery/ram:PerPackageUnitQuantity</v>
      </c>
      <c r="AA377" s="2" t="s">
        <v>4769</v>
      </c>
      <c r="AB377" s="2" t="s">
        <v>4</v>
      </c>
      <c r="AC377" s="2" t="s">
        <v>1085</v>
      </c>
      <c r="AD377" s="2" t="s">
        <v>9</v>
      </c>
      <c r="AE377" s="2" t="s">
        <v>59</v>
      </c>
      <c r="AF377" s="2" t="s">
        <v>53</v>
      </c>
      <c r="AG377" s="2" t="s">
        <v>60</v>
      </c>
      <c r="AH377" s="2" t="s">
        <v>27</v>
      </c>
    </row>
    <row r="378" spans="1:34" ht="20.100000000000001" customHeight="1">
      <c r="A378" s="1">
        <v>365</v>
      </c>
      <c r="B378" s="2" t="s">
        <v>1018</v>
      </c>
      <c r="D378" s="2" t="s">
        <v>441</v>
      </c>
      <c r="E378" s="2" t="s">
        <v>12</v>
      </c>
      <c r="F378" s="2" t="s">
        <v>22</v>
      </c>
      <c r="G378" s="31" t="s">
        <v>4450</v>
      </c>
      <c r="H378" s="35" t="s">
        <v>1089</v>
      </c>
      <c r="I378" s="2" t="s">
        <v>442</v>
      </c>
      <c r="K378" s="4"/>
      <c r="S378" s="2" t="s">
        <v>1546</v>
      </c>
      <c r="X378" s="2" t="str">
        <f t="shared" si="53"/>
        <v>CIILB_ Supply Chain_ Trade Delivery. Billed. Quantity</v>
      </c>
      <c r="Y378" s="2" t="str">
        <f t="shared" si="54"/>
        <v>ram:BilledQuantity</v>
      </c>
      <c r="Z378" s="2" t="str">
        <f t="shared" si="61"/>
        <v>rsm:CIIHSupplyChainTradeTransaction/ram:IncludedCIILSupplyChainTradeLineItem/ram:SubordinateCIILBSubordinateTradeLineItem/ram:SpecifiedCIILBSupplyChainTradeDelivery/ram:BilledQuantity</v>
      </c>
      <c r="AA378" s="2" t="s">
        <v>4770</v>
      </c>
      <c r="AB378" s="2" t="s">
        <v>4</v>
      </c>
      <c r="AC378" s="2" t="s">
        <v>1085</v>
      </c>
      <c r="AD378" s="2" t="s">
        <v>9</v>
      </c>
      <c r="AE378" s="2" t="s">
        <v>59</v>
      </c>
      <c r="AF378" s="2" t="s">
        <v>53</v>
      </c>
      <c r="AG378" s="2" t="s">
        <v>53</v>
      </c>
      <c r="AH378" s="2" t="s">
        <v>25</v>
      </c>
    </row>
    <row r="379" spans="1:34" ht="20.100000000000001" customHeight="1">
      <c r="A379" s="1">
        <v>366</v>
      </c>
      <c r="B379" s="2" t="s">
        <v>1018</v>
      </c>
      <c r="D379" s="2" t="s">
        <v>1090</v>
      </c>
      <c r="E379" s="2" t="s">
        <v>20</v>
      </c>
      <c r="F379" s="2" t="s">
        <v>22</v>
      </c>
      <c r="G379" s="31" t="s">
        <v>4449</v>
      </c>
      <c r="H379" s="34" t="s">
        <v>1091</v>
      </c>
      <c r="I379" s="2" t="s">
        <v>1092</v>
      </c>
      <c r="K379" s="4"/>
      <c r="Q379" s="2" t="s">
        <v>1547</v>
      </c>
      <c r="X379" s="2" t="str">
        <f t="shared" si="53"/>
        <v>CIILB_ Subordinate_ Trade Line Item. Specified. CIILB_ Supply Chain_ Trade Settlement</v>
      </c>
      <c r="Y379" s="2" t="str">
        <f t="shared" si="54"/>
        <v>ram:SpecifiedCIILBSupplyChainTradeSettlement</v>
      </c>
      <c r="Z379" s="2" t="str">
        <f>Z$343&amp;"/"&amp;Y379</f>
        <v>rsm:CIIHSupplyChainTradeTransaction/ram:IncludedCIILSupplyChainTradeLineItem/ram:SubordinateCIILBSubordinateTradeLineItem/ram:SpecifiedCIILBSupplyChainTradeSettlement</v>
      </c>
      <c r="AA379" s="2" t="s">
        <v>4771</v>
      </c>
      <c r="AB379" s="2" t="s">
        <v>4</v>
      </c>
      <c r="AC379" s="2" t="s">
        <v>27</v>
      </c>
      <c r="AD379" s="2" t="s">
        <v>9</v>
      </c>
      <c r="AE379" s="2" t="s">
        <v>27</v>
      </c>
      <c r="AF379" s="2" t="s">
        <v>230</v>
      </c>
      <c r="AG379" s="2" t="s">
        <v>230</v>
      </c>
      <c r="AH379" s="2" t="s">
        <v>27</v>
      </c>
    </row>
    <row r="380" spans="1:34" ht="20.100000000000001" customHeight="1">
      <c r="A380" s="1">
        <v>367</v>
      </c>
      <c r="B380" s="2" t="s">
        <v>1018</v>
      </c>
      <c r="D380" s="2" t="s">
        <v>1093</v>
      </c>
      <c r="E380" s="2" t="s">
        <v>23</v>
      </c>
      <c r="F380" s="2" t="s">
        <v>1083</v>
      </c>
      <c r="G380" s="31" t="s">
        <v>4452</v>
      </c>
      <c r="H380" s="35" t="s">
        <v>1094</v>
      </c>
      <c r="I380" s="2" t="s">
        <v>1095</v>
      </c>
      <c r="K380" s="4"/>
      <c r="R380" s="2" t="s">
        <v>443</v>
      </c>
      <c r="X380" s="2" t="str">
        <f t="shared" si="53"/>
        <v>CIILB_ Supply Chain_ Trade Settlement. Details</v>
      </c>
      <c r="Y380" s="2" t="str">
        <f t="shared" si="54"/>
        <v>ram:CIILBSupplyChainTradeSettlementType</v>
      </c>
      <c r="Z380" s="2" t="str">
        <f t="shared" si="55"/>
        <v>ram:CIILBSupplyChainTradeSettlementType</v>
      </c>
      <c r="AA380" s="2" t="s">
        <v>4772</v>
      </c>
      <c r="AB380" s="2" t="s">
        <v>4</v>
      </c>
      <c r="AC380" s="2" t="s">
        <v>27</v>
      </c>
      <c r="AD380" s="2" t="s">
        <v>9</v>
      </c>
      <c r="AE380" s="2" t="s">
        <v>27</v>
      </c>
      <c r="AF380" s="2" t="s">
        <v>230</v>
      </c>
      <c r="AG380" s="2" t="s">
        <v>230</v>
      </c>
      <c r="AH380" s="2" t="s">
        <v>27</v>
      </c>
    </row>
    <row r="381" spans="1:34" ht="20.100000000000001" customHeight="1">
      <c r="A381" s="1">
        <v>368</v>
      </c>
      <c r="B381" s="2" t="s">
        <v>1018</v>
      </c>
      <c r="D381" s="2" t="s">
        <v>445</v>
      </c>
      <c r="E381" s="2" t="s">
        <v>12</v>
      </c>
      <c r="F381" s="2" t="s">
        <v>22</v>
      </c>
      <c r="G381" s="31" t="s">
        <v>4450</v>
      </c>
      <c r="H381" s="35" t="s">
        <v>1096</v>
      </c>
      <c r="I381" s="2" t="s">
        <v>4414</v>
      </c>
      <c r="K381" s="4"/>
      <c r="S381" s="2" t="s">
        <v>1548</v>
      </c>
      <c r="X381" s="2" t="str">
        <f t="shared" si="53"/>
        <v>CIILB_ Supply Chain_ Trade Settlement. Direction. Code</v>
      </c>
      <c r="Y381" s="2" t="str">
        <f t="shared" si="54"/>
        <v>ram:DirectionCode</v>
      </c>
      <c r="Z381" s="2" t="str">
        <f>Z379&amp;"/"&amp;Y381</f>
        <v>rsm:CIIHSupplyChainTradeTransaction/ram:IncludedCIILSupplyChainTradeLineItem/ram:SubordinateCIILBSubordinateTradeLineItem/ram:SpecifiedCIILBSupplyChainTradeSettlement/ram:DirectionCode</v>
      </c>
      <c r="AA381" s="2" t="s">
        <v>4773</v>
      </c>
      <c r="AB381" s="2" t="s">
        <v>4</v>
      </c>
      <c r="AC381" s="2" t="s">
        <v>34</v>
      </c>
      <c r="AD381" s="2" t="s">
        <v>9</v>
      </c>
      <c r="AE381" s="2" t="s">
        <v>35</v>
      </c>
      <c r="AF381" s="2" t="s">
        <v>60</v>
      </c>
      <c r="AG381" s="2" t="s">
        <v>230</v>
      </c>
      <c r="AH381" s="2" t="s">
        <v>27</v>
      </c>
    </row>
    <row r="382" spans="1:34" ht="20.100000000000001" customHeight="1">
      <c r="A382" s="1">
        <v>369</v>
      </c>
      <c r="B382" s="2" t="s">
        <v>1018</v>
      </c>
      <c r="D382" s="2" t="s">
        <v>446</v>
      </c>
      <c r="E382" s="2" t="s">
        <v>20</v>
      </c>
      <c r="F382" s="2" t="s">
        <v>22</v>
      </c>
      <c r="G382" s="31" t="s">
        <v>4450</v>
      </c>
      <c r="H382" s="35" t="s">
        <v>1098</v>
      </c>
      <c r="I382" s="2" t="s">
        <v>1099</v>
      </c>
      <c r="K382" s="4"/>
      <c r="S382" s="2" t="s">
        <v>447</v>
      </c>
      <c r="X382" s="2" t="str">
        <f t="shared" si="53"/>
        <v>CIILB_ Supply Chain_ Trade Settlement. Applicable. CI_ Trade_ Tax</v>
      </c>
      <c r="Y382" s="2" t="str">
        <f t="shared" si="54"/>
        <v>ram:ApplicableCITradeTax</v>
      </c>
      <c r="Z382" s="2" t="str">
        <f>Z$379&amp;"/"&amp;Y382</f>
        <v>rsm:CIIHSupplyChainTradeTransaction/ram:IncludedCIILSupplyChainTradeLineItem/ram:SubordinateCIILBSubordinateTradeLineItem/ram:SpecifiedCIILBSupplyChainTradeSettlement/ram:ApplicableCITradeTax</v>
      </c>
      <c r="AA382" s="2" t="s">
        <v>4774</v>
      </c>
      <c r="AB382" s="2" t="s">
        <v>4</v>
      </c>
      <c r="AC382" s="2" t="s">
        <v>27</v>
      </c>
      <c r="AD382" s="2" t="s">
        <v>9</v>
      </c>
      <c r="AE382" s="2" t="s">
        <v>27</v>
      </c>
      <c r="AF382" s="2" t="s">
        <v>230</v>
      </c>
      <c r="AG382" s="2" t="s">
        <v>230</v>
      </c>
      <c r="AH382" s="2" t="s">
        <v>27</v>
      </c>
    </row>
    <row r="383" spans="1:34" ht="20.100000000000001" customHeight="1">
      <c r="A383" s="1">
        <v>370</v>
      </c>
      <c r="B383" s="2" t="s">
        <v>1018</v>
      </c>
      <c r="D383" s="2" t="s">
        <v>264</v>
      </c>
      <c r="E383" s="2" t="s">
        <v>23</v>
      </c>
      <c r="F383" s="2" t="s">
        <v>1083</v>
      </c>
      <c r="G383" s="31" t="s">
        <v>4451</v>
      </c>
      <c r="H383" s="36" t="s">
        <v>1100</v>
      </c>
      <c r="I383" s="2" t="s">
        <v>1101</v>
      </c>
      <c r="K383" s="4"/>
      <c r="T383" s="2" t="s">
        <v>265</v>
      </c>
      <c r="X383" s="2" t="str">
        <f t="shared" si="53"/>
        <v>CI_ Trade_ Tax. Details</v>
      </c>
      <c r="Y383" s="2" t="str">
        <f t="shared" si="54"/>
        <v>ram:CITradeTaxType</v>
      </c>
      <c r="Z383" s="2" t="str">
        <f t="shared" si="55"/>
        <v>ram:CITradeTaxType</v>
      </c>
      <c r="AA383" s="2" t="s">
        <v>4657</v>
      </c>
      <c r="AB383" s="2" t="s">
        <v>4</v>
      </c>
      <c r="AC383" s="2" t="s">
        <v>27</v>
      </c>
      <c r="AD383" s="2" t="s">
        <v>9</v>
      </c>
      <c r="AE383" s="2" t="s">
        <v>27</v>
      </c>
      <c r="AF383" s="2" t="s">
        <v>230</v>
      </c>
      <c r="AG383" s="2" t="s">
        <v>230</v>
      </c>
      <c r="AH383" s="2" t="s">
        <v>27</v>
      </c>
    </row>
    <row r="384" spans="1:34" ht="20.100000000000001" customHeight="1">
      <c r="A384" s="1">
        <v>371</v>
      </c>
      <c r="B384" s="2" t="s">
        <v>1018</v>
      </c>
      <c r="D384" s="2" t="s">
        <v>393</v>
      </c>
      <c r="E384" s="2" t="s">
        <v>12</v>
      </c>
      <c r="F384" s="2" t="s">
        <v>17</v>
      </c>
      <c r="G384" s="31">
        <v>10</v>
      </c>
      <c r="H384" s="36" t="s">
        <v>1102</v>
      </c>
      <c r="I384" s="2" t="s">
        <v>813</v>
      </c>
      <c r="K384" s="4"/>
      <c r="U384" s="2" t="s">
        <v>394</v>
      </c>
      <c r="X384" s="2" t="str">
        <f t="shared" si="53"/>
        <v>CI_ Trade_ Tax. Type. Code</v>
      </c>
      <c r="Y384" s="2" t="str">
        <f t="shared" si="54"/>
        <v>ram:TypeCode</v>
      </c>
      <c r="Z384" s="2" t="str">
        <f>Z$382&amp;"/"&amp;Y384</f>
        <v>rsm:CIIHSupplyChainTradeTransaction/ram:IncludedCIILSupplyChainTradeLineItem/ram:SubordinateCIILBSubordinateTradeLineItem/ram:SpecifiedCIILBSupplyChainTradeSettlement/ram:ApplicableCITradeTax/ram:TypeCode</v>
      </c>
      <c r="AA384" s="2" t="s">
        <v>4775</v>
      </c>
      <c r="AB384" s="2" t="s">
        <v>4</v>
      </c>
      <c r="AC384" s="2" t="s">
        <v>91</v>
      </c>
      <c r="AD384" s="2" t="s">
        <v>9</v>
      </c>
      <c r="AE384" s="2" t="s">
        <v>59</v>
      </c>
      <c r="AF384" s="2" t="s">
        <v>56</v>
      </c>
      <c r="AG384" s="2" t="s">
        <v>230</v>
      </c>
      <c r="AH384" s="2" t="s">
        <v>27</v>
      </c>
    </row>
    <row r="385" spans="1:34" ht="20.100000000000001" customHeight="1">
      <c r="A385" s="1">
        <v>372</v>
      </c>
      <c r="B385" s="2" t="s">
        <v>1018</v>
      </c>
      <c r="D385" s="2" t="s">
        <v>271</v>
      </c>
      <c r="E385" s="2" t="s">
        <v>12</v>
      </c>
      <c r="F385" s="2" t="s">
        <v>22</v>
      </c>
      <c r="G385" s="31">
        <v>10</v>
      </c>
      <c r="H385" s="36" t="s">
        <v>1103</v>
      </c>
      <c r="I385" s="2" t="s">
        <v>1104</v>
      </c>
      <c r="K385" s="4"/>
      <c r="U385" s="2" t="s">
        <v>272</v>
      </c>
      <c r="X385" s="2" t="str">
        <f t="shared" si="53"/>
        <v>CI_ Trade_ Tax. Basis. Amount</v>
      </c>
      <c r="Y385" s="2" t="str">
        <f t="shared" si="54"/>
        <v>ram:BasisAmount</v>
      </c>
      <c r="Z385" s="2" t="str">
        <f t="shared" ref="Z385:Z390" si="62">Z$382&amp;"/"&amp;Y385</f>
        <v>rsm:CIIHSupplyChainTradeTransaction/ram:IncludedCIILSupplyChainTradeLineItem/ram:SubordinateCIILBSubordinateTradeLineItem/ram:SpecifiedCIILBSupplyChainTradeSettlement/ram:ApplicableCITradeTax/ram:BasisAmount</v>
      </c>
      <c r="AA385" s="2" t="s">
        <v>4776</v>
      </c>
      <c r="AB385" s="2" t="s">
        <v>4</v>
      </c>
      <c r="AC385" s="2" t="s">
        <v>304</v>
      </c>
      <c r="AD385" s="2" t="s">
        <v>9</v>
      </c>
      <c r="AE385" s="2" t="s">
        <v>42</v>
      </c>
      <c r="AF385" s="2" t="s">
        <v>448</v>
      </c>
      <c r="AG385" s="2" t="s">
        <v>448</v>
      </c>
      <c r="AH385" s="2" t="s">
        <v>25</v>
      </c>
    </row>
    <row r="386" spans="1:34" ht="20.100000000000001" customHeight="1">
      <c r="A386" s="1">
        <v>373</v>
      </c>
      <c r="B386" s="2" t="s">
        <v>1018</v>
      </c>
      <c r="D386" s="2" t="s">
        <v>273</v>
      </c>
      <c r="E386" s="2" t="s">
        <v>12</v>
      </c>
      <c r="F386" s="2" t="s">
        <v>22</v>
      </c>
      <c r="G386" s="31">
        <v>10</v>
      </c>
      <c r="H386" s="36" t="s">
        <v>1105</v>
      </c>
      <c r="I386" s="2" t="s">
        <v>1106</v>
      </c>
      <c r="K386" s="4"/>
      <c r="U386" s="2" t="s">
        <v>274</v>
      </c>
      <c r="X386" s="2" t="str">
        <f t="shared" si="53"/>
        <v>CI_ Trade_ Tax. Category. Code</v>
      </c>
      <c r="Y386" s="2" t="str">
        <f t="shared" si="54"/>
        <v>ram:CategoryCode</v>
      </c>
      <c r="Z386" s="2" t="str">
        <f t="shared" si="62"/>
        <v>rsm:CIIHSupplyChainTradeTransaction/ram:IncludedCIILSupplyChainTradeLineItem/ram:SubordinateCIILBSubordinateTradeLineItem/ram:SpecifiedCIILBSupplyChainTradeSettlement/ram:ApplicableCITradeTax/ram:CategoryCode</v>
      </c>
      <c r="AA386" s="2" t="s">
        <v>4777</v>
      </c>
      <c r="AB386" s="2" t="s">
        <v>4</v>
      </c>
      <c r="AC386" s="2" t="s">
        <v>280</v>
      </c>
      <c r="AD386" s="2" t="s">
        <v>9</v>
      </c>
      <c r="AE386" s="2" t="s">
        <v>59</v>
      </c>
      <c r="AF386" s="2" t="s">
        <v>130</v>
      </c>
      <c r="AG386" s="2" t="s">
        <v>15</v>
      </c>
      <c r="AH386" s="2" t="s">
        <v>25</v>
      </c>
    </row>
    <row r="387" spans="1:34" ht="20.100000000000001" customHeight="1">
      <c r="A387" s="1">
        <v>374</v>
      </c>
      <c r="B387" s="2" t="s">
        <v>1018</v>
      </c>
      <c r="D387" s="2" t="s">
        <v>820</v>
      </c>
      <c r="E387" s="2" t="s">
        <v>12</v>
      </c>
      <c r="F387" s="2" t="s">
        <v>17</v>
      </c>
      <c r="G387" s="31">
        <v>10</v>
      </c>
      <c r="H387" s="36" t="s">
        <v>1107</v>
      </c>
      <c r="I387" s="2" t="s">
        <v>1108</v>
      </c>
      <c r="K387" s="4"/>
      <c r="U387" s="2" t="s">
        <v>283</v>
      </c>
      <c r="X387" s="2" t="str">
        <f t="shared" si="53"/>
        <v>CI_ Trade_ Tax. Category Name. Text</v>
      </c>
      <c r="Y387" s="2" t="str">
        <f t="shared" si="54"/>
        <v>ram:CategoryName</v>
      </c>
      <c r="Z387" s="2" t="str">
        <f t="shared" si="62"/>
        <v>rsm:CIIHSupplyChainTradeTransaction/ram:IncludedCIILSupplyChainTradeLineItem/ram:SubordinateCIILBSubordinateTradeLineItem/ram:SpecifiedCIILBSupplyChainTradeSettlement/ram:ApplicableCITradeTax/ram:CategoryName</v>
      </c>
      <c r="AA387" s="2" t="s">
        <v>4778</v>
      </c>
      <c r="AB387" s="2" t="s">
        <v>4</v>
      </c>
      <c r="AC387" s="2" t="s">
        <v>41</v>
      </c>
      <c r="AD387" s="2" t="s">
        <v>9</v>
      </c>
      <c r="AE387" s="2" t="s">
        <v>42</v>
      </c>
      <c r="AF387" s="2" t="s">
        <v>56</v>
      </c>
      <c r="AG387" s="2" t="s">
        <v>230</v>
      </c>
      <c r="AH387" s="2" t="s">
        <v>27</v>
      </c>
    </row>
    <row r="388" spans="1:34" ht="20.100000000000001" customHeight="1">
      <c r="A388" s="1">
        <v>375</v>
      </c>
      <c r="B388" s="2" t="s">
        <v>1018</v>
      </c>
      <c r="D388" s="2" t="s">
        <v>396</v>
      </c>
      <c r="E388" s="2" t="s">
        <v>12</v>
      </c>
      <c r="F388" s="2" t="s">
        <v>22</v>
      </c>
      <c r="G388" s="31">
        <v>10</v>
      </c>
      <c r="H388" s="36" t="s">
        <v>1109</v>
      </c>
      <c r="I388" s="2" t="s">
        <v>1110</v>
      </c>
      <c r="K388" s="4"/>
      <c r="U388" s="2" t="s">
        <v>1331</v>
      </c>
      <c r="X388" s="2" t="str">
        <f t="shared" si="53"/>
        <v>CI_ Trade_ Tax. Rate_ Applicable. Percent</v>
      </c>
      <c r="Y388" s="2" t="str">
        <f t="shared" si="54"/>
        <v>ram:RateApplicablePercent</v>
      </c>
      <c r="Z388" s="2" t="str">
        <f t="shared" si="62"/>
        <v>rsm:CIIHSupplyChainTradeTransaction/ram:IncludedCIILSupplyChainTradeLineItem/ram:SubordinateCIILBSubordinateTradeLineItem/ram:SpecifiedCIILBSupplyChainTradeSettlement/ram:ApplicableCITradeTax/ram:RateApplicablePercent</v>
      </c>
      <c r="AA388" s="2" t="s">
        <v>4779</v>
      </c>
      <c r="AB388" s="2" t="s">
        <v>4</v>
      </c>
      <c r="AC388" s="2" t="s">
        <v>27</v>
      </c>
      <c r="AD388" s="2" t="s">
        <v>9</v>
      </c>
      <c r="AE388" s="2" t="s">
        <v>27</v>
      </c>
      <c r="AF388" s="2" t="s">
        <v>53</v>
      </c>
      <c r="AG388" s="2" t="s">
        <v>53</v>
      </c>
      <c r="AH388" s="2" t="s">
        <v>542</v>
      </c>
    </row>
    <row r="389" spans="1:34" ht="20.100000000000001" customHeight="1">
      <c r="A389" s="1">
        <v>376</v>
      </c>
      <c r="B389" s="2" t="s">
        <v>1018</v>
      </c>
      <c r="D389" s="2" t="s">
        <v>825</v>
      </c>
      <c r="E389" s="2" t="s">
        <v>12</v>
      </c>
      <c r="F389" s="2" t="s">
        <v>17</v>
      </c>
      <c r="G389" s="31">
        <v>10</v>
      </c>
      <c r="H389" s="36" t="s">
        <v>1111</v>
      </c>
      <c r="I389" s="2" t="s">
        <v>1112</v>
      </c>
      <c r="K389" s="4"/>
      <c r="U389" s="2" t="s">
        <v>1332</v>
      </c>
      <c r="X389" s="2" t="str">
        <f t="shared" si="53"/>
        <v>CI_ Trade_ Tax. Grand Total. Amount</v>
      </c>
      <c r="Y389" s="2" t="str">
        <f t="shared" si="54"/>
        <v>ram:GrandTotalAmount</v>
      </c>
      <c r="Z389" s="2" t="str">
        <f t="shared" si="62"/>
        <v>rsm:CIIHSupplyChainTradeTransaction/ram:IncludedCIILSupplyChainTradeLineItem/ram:SubordinateCIILBSubordinateTradeLineItem/ram:SpecifiedCIILBSupplyChainTradeSettlement/ram:ApplicableCITradeTax/ram:GrandTotalAmount</v>
      </c>
      <c r="AA389" s="2" t="s">
        <v>4780</v>
      </c>
      <c r="AB389" s="2" t="s">
        <v>4</v>
      </c>
      <c r="AC389" s="2" t="s">
        <v>304</v>
      </c>
      <c r="AD389" s="2" t="s">
        <v>9</v>
      </c>
      <c r="AE389" s="2" t="s">
        <v>42</v>
      </c>
      <c r="AF389" s="2" t="s">
        <v>448</v>
      </c>
      <c r="AG389" s="2" t="s">
        <v>448</v>
      </c>
      <c r="AH389" s="2" t="s">
        <v>27</v>
      </c>
    </row>
    <row r="390" spans="1:34" ht="20.100000000000001" customHeight="1">
      <c r="A390" s="1">
        <v>377</v>
      </c>
      <c r="B390" s="2" t="s">
        <v>1018</v>
      </c>
      <c r="D390" s="2" t="s">
        <v>285</v>
      </c>
      <c r="E390" s="2" t="s">
        <v>12</v>
      </c>
      <c r="F390" s="2" t="s">
        <v>17</v>
      </c>
      <c r="G390" s="31">
        <v>10</v>
      </c>
      <c r="H390" s="36" t="s">
        <v>1113</v>
      </c>
      <c r="I390" s="2" t="s">
        <v>1114</v>
      </c>
      <c r="K390" s="4"/>
      <c r="U390" s="2" t="s">
        <v>398</v>
      </c>
      <c r="X390" s="2" t="str">
        <f t="shared" si="53"/>
        <v>CI_ Trade_ Tax. Local Tax System. Identifier</v>
      </c>
      <c r="Y390" s="2" t="str">
        <f t="shared" si="54"/>
        <v>ram:LocalTaxSystemID</v>
      </c>
      <c r="Z390" s="2" t="str">
        <f t="shared" si="62"/>
        <v>rsm:CIIHSupplyChainTradeTransaction/ram:IncludedCIILSupplyChainTradeLineItem/ram:SubordinateCIILBSubordinateTradeLineItem/ram:SpecifiedCIILBSupplyChainTradeSettlement/ram:ApplicableCITradeTax/ram:LocalTaxSystemID</v>
      </c>
      <c r="AA390" s="2" t="s">
        <v>4781</v>
      </c>
      <c r="AB390" s="2" t="s">
        <v>4</v>
      </c>
      <c r="AC390" s="2" t="s">
        <v>34</v>
      </c>
      <c r="AD390" s="2" t="s">
        <v>9</v>
      </c>
      <c r="AE390" s="2" t="s">
        <v>35</v>
      </c>
      <c r="AF390" s="2" t="s">
        <v>56</v>
      </c>
      <c r="AG390" s="2" t="s">
        <v>230</v>
      </c>
      <c r="AH390" s="2" t="s">
        <v>27</v>
      </c>
    </row>
    <row r="391" spans="1:34" ht="20.100000000000001" customHeight="1">
      <c r="A391" s="1">
        <v>378</v>
      </c>
      <c r="B391" s="2" t="s">
        <v>1018</v>
      </c>
      <c r="D391" s="2" t="s">
        <v>453</v>
      </c>
      <c r="E391" s="2" t="s">
        <v>20</v>
      </c>
      <c r="F391" s="2" t="s">
        <v>71</v>
      </c>
      <c r="G391" s="31" t="s">
        <v>4450</v>
      </c>
      <c r="H391" s="35" t="s">
        <v>4415</v>
      </c>
      <c r="I391" s="2" t="s">
        <v>4416</v>
      </c>
      <c r="K391" s="4"/>
      <c r="S391" s="2" t="s">
        <v>1567</v>
      </c>
      <c r="X391" s="2" t="str">
        <f t="shared" si="53"/>
        <v>CIILB_ Supply Chain_ Trade Settlement. Specified. CI_ Trade_ Allowance Charge</v>
      </c>
      <c r="Y391" s="2" t="str">
        <f t="shared" si="54"/>
        <v>ram:SpecifiedCITradeAllowanceCharge</v>
      </c>
      <c r="Z391" s="2" t="str">
        <f>Z$379&amp;"/"&amp;Y391</f>
        <v>rsm:CIIHSupplyChainTradeTransaction/ram:IncludedCIILSupplyChainTradeLineItem/ram:SubordinateCIILBSubordinateTradeLineItem/ram:SpecifiedCIILBSupplyChainTradeSettlement/ram:SpecifiedCITradeAllowanceCharge</v>
      </c>
      <c r="AA391" s="2" t="s">
        <v>4782</v>
      </c>
      <c r="AB391" s="2" t="s">
        <v>4</v>
      </c>
      <c r="AC391" s="2" t="s">
        <v>27</v>
      </c>
      <c r="AD391" s="2" t="s">
        <v>9</v>
      </c>
      <c r="AE391" s="2" t="s">
        <v>27</v>
      </c>
      <c r="AF391" s="2" t="s">
        <v>230</v>
      </c>
      <c r="AG391" s="2" t="s">
        <v>230</v>
      </c>
      <c r="AH391" s="2" t="s">
        <v>705</v>
      </c>
    </row>
    <row r="392" spans="1:34" ht="20.100000000000001" customHeight="1">
      <c r="A392" s="1">
        <v>379</v>
      </c>
      <c r="B392" s="2" t="s">
        <v>1018</v>
      </c>
      <c r="D392" s="2" t="s">
        <v>260</v>
      </c>
      <c r="E392" s="2" t="s">
        <v>23</v>
      </c>
      <c r="F392" s="2" t="s">
        <v>3</v>
      </c>
      <c r="G392" s="31" t="s">
        <v>4451</v>
      </c>
      <c r="H392" s="36" t="s">
        <v>4339</v>
      </c>
      <c r="I392" s="2" t="s">
        <v>4340</v>
      </c>
      <c r="K392" s="4"/>
      <c r="T392" s="2" t="s">
        <v>261</v>
      </c>
      <c r="X392" s="2" t="str">
        <f t="shared" si="53"/>
        <v>CI_ Trade_ Allowance Charge. Details</v>
      </c>
      <c r="Y392" s="2" t="str">
        <f t="shared" si="54"/>
        <v>ram:CITradeAllowanceChargeType</v>
      </c>
      <c r="Z392" s="2" t="str">
        <f t="shared" si="55"/>
        <v>ram:CITradeAllowanceChargeType</v>
      </c>
      <c r="AA392" s="2" t="s">
        <v>4656</v>
      </c>
      <c r="AB392" s="2" t="s">
        <v>4</v>
      </c>
      <c r="AC392" s="2" t="s">
        <v>27</v>
      </c>
      <c r="AD392" s="2" t="s">
        <v>9</v>
      </c>
      <c r="AE392" s="2" t="s">
        <v>27</v>
      </c>
      <c r="AF392" s="2" t="s">
        <v>230</v>
      </c>
      <c r="AG392" s="2" t="s">
        <v>230</v>
      </c>
      <c r="AH392" s="2" t="s">
        <v>27</v>
      </c>
    </row>
    <row r="393" spans="1:34" ht="20.100000000000001" customHeight="1">
      <c r="A393" s="1">
        <v>380</v>
      </c>
      <c r="B393" s="2" t="s">
        <v>1018</v>
      </c>
      <c r="D393" s="2" t="s">
        <v>378</v>
      </c>
      <c r="E393" s="2" t="s">
        <v>12</v>
      </c>
      <c r="F393" s="2" t="s">
        <v>22</v>
      </c>
      <c r="G393" s="31">
        <v>10</v>
      </c>
      <c r="H393" s="36" t="s">
        <v>1568</v>
      </c>
      <c r="I393" s="2" t="s">
        <v>4356</v>
      </c>
      <c r="K393" s="4"/>
      <c r="U393" s="2" t="s">
        <v>379</v>
      </c>
      <c r="X393" s="2" t="str">
        <f t="shared" si="53"/>
        <v>CI_ Trade_ Allowance Charge. Charge. Indicator</v>
      </c>
      <c r="Y393" s="2" t="str">
        <f t="shared" si="54"/>
        <v>ram:ChargeIndicator</v>
      </c>
      <c r="Z393" s="2" t="str">
        <f>Z$391&amp;"/"&amp;Y393</f>
        <v>rsm:CIIHSupplyChainTradeTransaction/ram:IncludedCIILSupplyChainTradeLineItem/ram:SubordinateCIILBSubordinateTradeLineItem/ram:SpecifiedCIILBSupplyChainTradeSettlement/ram:SpecifiedCITradeAllowanceCharge/ram:ChargeIndicator</v>
      </c>
      <c r="AA393" s="2" t="s">
        <v>4783</v>
      </c>
      <c r="AB393" s="2" t="s">
        <v>4</v>
      </c>
      <c r="AC393" s="2" t="s">
        <v>34</v>
      </c>
      <c r="AD393" s="2" t="s">
        <v>9</v>
      </c>
      <c r="AE393" s="2" t="s">
        <v>35</v>
      </c>
      <c r="AF393" s="2" t="s">
        <v>56</v>
      </c>
      <c r="AG393" s="2" t="s">
        <v>230</v>
      </c>
      <c r="AH393" s="2" t="s">
        <v>27</v>
      </c>
    </row>
    <row r="394" spans="1:34" ht="20.100000000000001" customHeight="1">
      <c r="A394" s="1">
        <v>381</v>
      </c>
      <c r="B394" s="2" t="s">
        <v>1018</v>
      </c>
      <c r="D394" s="2" t="s">
        <v>4352</v>
      </c>
      <c r="E394" s="2" t="s">
        <v>12</v>
      </c>
      <c r="F394" s="2" t="s">
        <v>17</v>
      </c>
      <c r="G394" s="31">
        <v>10</v>
      </c>
      <c r="H394" s="36" t="s">
        <v>4417</v>
      </c>
      <c r="I394" s="2" t="s">
        <v>4418</v>
      </c>
      <c r="K394" s="4"/>
      <c r="U394" s="2" t="s">
        <v>4353</v>
      </c>
      <c r="X394" s="2" t="str">
        <f t="shared" si="53"/>
        <v>CI_ Trade_ Allowance Charge. Calculation. Percent</v>
      </c>
      <c r="Y394" s="2" t="str">
        <f t="shared" si="54"/>
        <v>ram:CalculationPercent</v>
      </c>
      <c r="Z394" s="2" t="str">
        <f t="shared" ref="Z394:Z398" si="63">Z$391&amp;"/"&amp;Y394</f>
        <v>rsm:CIIHSupplyChainTradeTransaction/ram:IncludedCIILSupplyChainTradeLineItem/ram:SubordinateCIILBSubordinateTradeLineItem/ram:SpecifiedCIILBSupplyChainTradeSettlement/ram:SpecifiedCITradeAllowanceCharge/ram:CalculationPercent</v>
      </c>
      <c r="AA394" s="2" t="s">
        <v>4784</v>
      </c>
      <c r="AB394" s="2" t="s">
        <v>4</v>
      </c>
    </row>
    <row r="395" spans="1:34" ht="20.100000000000001" customHeight="1">
      <c r="A395" s="1">
        <v>382</v>
      </c>
      <c r="B395" s="2" t="s">
        <v>1018</v>
      </c>
      <c r="D395" s="2" t="s">
        <v>454</v>
      </c>
      <c r="E395" s="2" t="s">
        <v>12</v>
      </c>
      <c r="F395" s="2" t="s">
        <v>17</v>
      </c>
      <c r="G395" s="31">
        <v>10</v>
      </c>
      <c r="H395" s="36" t="s">
        <v>4419</v>
      </c>
      <c r="I395" s="2" t="s">
        <v>4357</v>
      </c>
      <c r="K395" s="4"/>
      <c r="U395" s="2" t="s">
        <v>455</v>
      </c>
      <c r="X395" s="2" t="str">
        <f t="shared" si="53"/>
        <v>CI_ Trade_ Allowance Charge. Actual. Amount</v>
      </c>
      <c r="Y395" s="2" t="str">
        <f t="shared" si="54"/>
        <v>ram:ActualAmount</v>
      </c>
      <c r="Z395" s="2" t="str">
        <f t="shared" si="63"/>
        <v>rsm:CIIHSupplyChainTradeTransaction/ram:IncludedCIILSupplyChainTradeLineItem/ram:SubordinateCIILBSubordinateTradeLineItem/ram:SpecifiedCIILBSupplyChainTradeSettlement/ram:SpecifiedCITradeAllowanceCharge/ram:ActualAmount</v>
      </c>
      <c r="AA395" s="2" t="s">
        <v>4785</v>
      </c>
      <c r="AB395" s="2" t="s">
        <v>4</v>
      </c>
      <c r="AC395" s="2" t="s">
        <v>304</v>
      </c>
      <c r="AD395" s="2" t="s">
        <v>9</v>
      </c>
      <c r="AE395" s="2" t="s">
        <v>42</v>
      </c>
      <c r="AF395" s="2" t="s">
        <v>56</v>
      </c>
      <c r="AG395" s="2" t="s">
        <v>230</v>
      </c>
      <c r="AH395" s="2" t="s">
        <v>542</v>
      </c>
    </row>
    <row r="396" spans="1:34" ht="20.100000000000001" customHeight="1">
      <c r="A396" s="1">
        <v>383</v>
      </c>
      <c r="B396" s="2" t="s">
        <v>1018</v>
      </c>
      <c r="D396" s="2" t="s">
        <v>457</v>
      </c>
      <c r="E396" s="2" t="s">
        <v>12</v>
      </c>
      <c r="F396" s="2" t="s">
        <v>17</v>
      </c>
      <c r="G396" s="31">
        <v>10</v>
      </c>
      <c r="H396" s="36" t="s">
        <v>4335</v>
      </c>
      <c r="I396" s="2" t="s">
        <v>4336</v>
      </c>
      <c r="K396" s="4"/>
      <c r="U396" s="2" t="s">
        <v>458</v>
      </c>
      <c r="X396" s="2" t="str">
        <f t="shared" si="53"/>
        <v>CI_ Trade_ Allowance Charge. Reason. Code</v>
      </c>
      <c r="Y396" s="2" t="str">
        <f t="shared" si="54"/>
        <v>ram:ReasonCode</v>
      </c>
      <c r="Z396" s="2" t="str">
        <f t="shared" si="63"/>
        <v>rsm:CIIHSupplyChainTradeTransaction/ram:IncludedCIILSupplyChainTradeLineItem/ram:SubordinateCIILBSubordinateTradeLineItem/ram:SpecifiedCIILBSupplyChainTradeSettlement/ram:SpecifiedCITradeAllowanceCharge/ram:ReasonCode</v>
      </c>
      <c r="AA396" s="2" t="s">
        <v>4786</v>
      </c>
      <c r="AB396" s="2" t="s">
        <v>4</v>
      </c>
      <c r="AC396" s="2" t="s">
        <v>1121</v>
      </c>
      <c r="AD396" s="2" t="s">
        <v>9</v>
      </c>
      <c r="AE396" s="2" t="s">
        <v>59</v>
      </c>
      <c r="AF396" s="2" t="s">
        <v>56</v>
      </c>
      <c r="AG396" s="2" t="s">
        <v>230</v>
      </c>
      <c r="AH396" s="2" t="s">
        <v>542</v>
      </c>
    </row>
    <row r="397" spans="1:34" ht="20.100000000000001" customHeight="1">
      <c r="A397" s="1">
        <v>384</v>
      </c>
      <c r="B397" s="2" t="s">
        <v>1018</v>
      </c>
      <c r="D397" s="2" t="s">
        <v>460</v>
      </c>
      <c r="E397" s="2" t="s">
        <v>12</v>
      </c>
      <c r="F397" s="2" t="s">
        <v>17</v>
      </c>
      <c r="G397" s="31">
        <v>10</v>
      </c>
      <c r="H397" s="36" t="s">
        <v>4337</v>
      </c>
      <c r="I397" s="2" t="s">
        <v>4420</v>
      </c>
      <c r="K397" s="4"/>
      <c r="U397" s="2" t="s">
        <v>461</v>
      </c>
      <c r="X397" s="2" t="str">
        <f t="shared" si="53"/>
        <v>CI_ Trade_ Allowance Charge. Reason. Text</v>
      </c>
      <c r="Y397" s="2" t="str">
        <f t="shared" si="54"/>
        <v>ram:Reason</v>
      </c>
      <c r="Z397" s="2" t="str">
        <f t="shared" si="63"/>
        <v>rsm:CIIHSupplyChainTradeTransaction/ram:IncludedCIILSupplyChainTradeLineItem/ram:SubordinateCIILBSubordinateTradeLineItem/ram:SpecifiedCIILBSupplyChainTradeSettlement/ram:SpecifiedCITradeAllowanceCharge/ram:Reason</v>
      </c>
      <c r="AA397" s="2" t="s">
        <v>4787</v>
      </c>
      <c r="AB397" s="2" t="s">
        <v>4</v>
      </c>
      <c r="AC397" s="2" t="s">
        <v>41</v>
      </c>
      <c r="AD397" s="2" t="s">
        <v>9</v>
      </c>
      <c r="AE397" s="2" t="s">
        <v>42</v>
      </c>
      <c r="AF397" s="2" t="s">
        <v>56</v>
      </c>
      <c r="AG397" s="2" t="s">
        <v>230</v>
      </c>
      <c r="AH397" s="2" t="s">
        <v>542</v>
      </c>
    </row>
    <row r="398" spans="1:34" ht="20.100000000000001" customHeight="1">
      <c r="A398" s="1">
        <v>385</v>
      </c>
      <c r="B398" s="2" t="s">
        <v>1018</v>
      </c>
      <c r="D398" s="2" t="s">
        <v>4354</v>
      </c>
      <c r="E398" s="2" t="s">
        <v>12</v>
      </c>
      <c r="F398" s="2" t="s">
        <v>17</v>
      </c>
      <c r="G398" s="31">
        <v>10</v>
      </c>
      <c r="H398" s="36" t="s">
        <v>4421</v>
      </c>
      <c r="I398" s="2" t="s">
        <v>4422</v>
      </c>
      <c r="K398" s="4"/>
      <c r="U398" s="2" t="s">
        <v>4355</v>
      </c>
      <c r="X398" s="2" t="str">
        <f t="shared" si="53"/>
        <v>CI_ Trade_ Allowance Charge. Basis. Amount</v>
      </c>
      <c r="Y398" s="2" t="str">
        <f t="shared" si="54"/>
        <v>ram:BasisAmount</v>
      </c>
      <c r="Z398" s="2" t="str">
        <f t="shared" si="63"/>
        <v>rsm:CIIHSupplyChainTradeTransaction/ram:IncludedCIILSupplyChainTradeLineItem/ram:SubordinateCIILBSubordinateTradeLineItem/ram:SpecifiedCIILBSupplyChainTradeSettlement/ram:SpecifiedCITradeAllowanceCharge/ram:BasisAmount</v>
      </c>
      <c r="AA398" s="2" t="s">
        <v>4788</v>
      </c>
      <c r="AB398" s="2" t="s">
        <v>4</v>
      </c>
      <c r="AC398" s="2" t="s">
        <v>304</v>
      </c>
    </row>
    <row r="399" spans="1:34" ht="20.100000000000001" customHeight="1">
      <c r="A399" s="1">
        <v>386</v>
      </c>
      <c r="B399" s="2" t="s">
        <v>1018</v>
      </c>
      <c r="D399" s="2" t="s">
        <v>453</v>
      </c>
      <c r="E399" s="2" t="s">
        <v>20</v>
      </c>
      <c r="F399" s="2" t="s">
        <v>71</v>
      </c>
      <c r="G399" s="31" t="s">
        <v>4450</v>
      </c>
      <c r="H399" s="35" t="s">
        <v>4423</v>
      </c>
      <c r="I399" s="2" t="s">
        <v>4424</v>
      </c>
      <c r="K399" s="4"/>
      <c r="S399" s="2" t="s">
        <v>1567</v>
      </c>
      <c r="X399" s="2" t="str">
        <f t="shared" ref="X399:X422" si="64">L399&amp;M399&amp;N399&amp;O399&amp;P399&amp;Q399&amp;R399&amp;S399&amp;T399&amp;U399</f>
        <v>CIILB_ Supply Chain_ Trade Settlement. Specified. CI_ Trade_ Allowance Charge</v>
      </c>
      <c r="Y399" s="2" t="str">
        <f t="shared" ref="Y399:Y422" si="65">IF(OR("ASMA"=E399,"MA"=E399),"rsm:","ram:")&amp;
IF("ABIE"=E399,
  SUBSTITUTE(
    SUBSTITUTE(
      SUBSTITUTE(X399,". Details","Type"),
      "_",""
    ),
    " ",""
  ),
  IF("ASMA"=E399,
  SUBSTITUTE(
    SUBSTITUTE(
      SUBSTITUTE(X399,". Details",""),
      "_",""
    ),
    " ",""
  ),
  SUBSTITUTE(
    SUBSTITUTE(
      SUBSTITUTE(
        SUBSTITUTE(
          SUBSTITUTE(
            SUBSTITUTE(
              MID(X399,FIND(".",X399)+2,LEN(X399)-FIND(".",X399)-1),
              "_",""
            ),
            "Identification",""
          ),
          "Text",""
        ),
        ".",""
      ),
      " ",""
    ),
    "Identifier","ID"
  )
))</f>
        <v>ram:SpecifiedCITradeAllowanceCharge</v>
      </c>
      <c r="Z399" s="2" t="str">
        <f>Z$379&amp;"/"&amp;Y399</f>
        <v>rsm:CIIHSupplyChainTradeTransaction/ram:IncludedCIILSupplyChainTradeLineItem/ram:SubordinateCIILBSubordinateTradeLineItem/ram:SpecifiedCIILBSupplyChainTradeSettlement/ram:SpecifiedCITradeAllowanceCharge</v>
      </c>
      <c r="AA399" s="2" t="s">
        <v>4782</v>
      </c>
      <c r="AB399" s="2" t="s">
        <v>4</v>
      </c>
      <c r="AC399" s="2" t="s">
        <v>27</v>
      </c>
      <c r="AD399" s="2" t="s">
        <v>9</v>
      </c>
      <c r="AE399" s="2" t="s">
        <v>27</v>
      </c>
      <c r="AF399" s="2" t="s">
        <v>230</v>
      </c>
      <c r="AG399" s="2" t="s">
        <v>230</v>
      </c>
      <c r="AH399" s="2" t="s">
        <v>705</v>
      </c>
    </row>
    <row r="400" spans="1:34" ht="20.100000000000001" customHeight="1">
      <c r="A400" s="1">
        <v>387</v>
      </c>
      <c r="B400" s="2" t="s">
        <v>1018</v>
      </c>
      <c r="D400" s="2" t="s">
        <v>260</v>
      </c>
      <c r="E400" s="2" t="s">
        <v>23</v>
      </c>
      <c r="F400" s="2" t="s">
        <v>3</v>
      </c>
      <c r="G400" s="31" t="s">
        <v>4451</v>
      </c>
      <c r="H400" s="36" t="s">
        <v>4341</v>
      </c>
      <c r="I400" s="2" t="s">
        <v>4342</v>
      </c>
      <c r="K400" s="4"/>
      <c r="T400" s="2" t="s">
        <v>261</v>
      </c>
      <c r="X400" s="2" t="str">
        <f t="shared" si="64"/>
        <v>CI_ Trade_ Allowance Charge. Details</v>
      </c>
      <c r="Y400" s="2" t="str">
        <f t="shared" si="65"/>
        <v>ram:CITradeAllowanceChargeType</v>
      </c>
      <c r="Z400" s="2" t="str">
        <f t="shared" ref="Z400:Z412" si="66">Y400</f>
        <v>ram:CITradeAllowanceChargeType</v>
      </c>
      <c r="AA400" s="2" t="s">
        <v>4656</v>
      </c>
      <c r="AB400" s="2" t="s">
        <v>4</v>
      </c>
      <c r="AC400" s="2" t="s">
        <v>27</v>
      </c>
      <c r="AD400" s="2" t="s">
        <v>9</v>
      </c>
      <c r="AE400" s="2" t="s">
        <v>27</v>
      </c>
      <c r="AF400" s="2" t="s">
        <v>230</v>
      </c>
      <c r="AG400" s="2" t="s">
        <v>230</v>
      </c>
      <c r="AH400" s="2" t="s">
        <v>27</v>
      </c>
    </row>
    <row r="401" spans="1:34" ht="20.100000000000001" customHeight="1">
      <c r="A401" s="1">
        <v>388</v>
      </c>
      <c r="B401" s="2" t="s">
        <v>1018</v>
      </c>
      <c r="D401" s="2" t="s">
        <v>378</v>
      </c>
      <c r="E401" s="2" t="s">
        <v>12</v>
      </c>
      <c r="F401" s="2" t="s">
        <v>22</v>
      </c>
      <c r="G401" s="31">
        <v>10</v>
      </c>
      <c r="H401" s="36" t="s">
        <v>1568</v>
      </c>
      <c r="I401" s="2" t="s">
        <v>4425</v>
      </c>
      <c r="K401" s="4"/>
      <c r="U401" s="2" t="s">
        <v>379</v>
      </c>
      <c r="X401" s="2" t="str">
        <f t="shared" si="64"/>
        <v>CI_ Trade_ Allowance Charge. Charge. Indicator</v>
      </c>
      <c r="Y401" s="2" t="str">
        <f t="shared" si="65"/>
        <v>ram:ChargeIndicator</v>
      </c>
      <c r="Z401" s="2" t="str">
        <f>Z$399&amp;"/"&amp;Y401</f>
        <v>rsm:CIIHSupplyChainTradeTransaction/ram:IncludedCIILSupplyChainTradeLineItem/ram:SubordinateCIILBSubordinateTradeLineItem/ram:SpecifiedCIILBSupplyChainTradeSettlement/ram:SpecifiedCITradeAllowanceCharge/ram:ChargeIndicator</v>
      </c>
      <c r="AA401" s="2" t="s">
        <v>4783</v>
      </c>
      <c r="AB401" s="2" t="s">
        <v>4</v>
      </c>
      <c r="AC401" s="2" t="s">
        <v>34</v>
      </c>
      <c r="AD401" s="2" t="s">
        <v>9</v>
      </c>
      <c r="AE401" s="2" t="s">
        <v>35</v>
      </c>
      <c r="AF401" s="2" t="s">
        <v>56</v>
      </c>
      <c r="AG401" s="2" t="s">
        <v>230</v>
      </c>
      <c r="AH401" s="2" t="s">
        <v>27</v>
      </c>
    </row>
    <row r="402" spans="1:34" ht="20.100000000000001" customHeight="1">
      <c r="A402" s="1">
        <v>389</v>
      </c>
      <c r="B402" s="2" t="s">
        <v>1018</v>
      </c>
      <c r="D402" s="2" t="s">
        <v>4352</v>
      </c>
      <c r="E402" s="2" t="s">
        <v>12</v>
      </c>
      <c r="F402" s="2" t="s">
        <v>17</v>
      </c>
      <c r="G402" s="31">
        <v>10</v>
      </c>
      <c r="H402" s="36" t="s">
        <v>4417</v>
      </c>
      <c r="I402" s="2" t="s">
        <v>4418</v>
      </c>
      <c r="K402" s="4"/>
      <c r="U402" s="2" t="s">
        <v>4353</v>
      </c>
      <c r="X402" s="2" t="str">
        <f t="shared" si="64"/>
        <v>CI_ Trade_ Allowance Charge. Calculation. Percent</v>
      </c>
      <c r="Y402" s="2" t="str">
        <f t="shared" si="65"/>
        <v>ram:CalculationPercent</v>
      </c>
      <c r="Z402" s="2" t="str">
        <f t="shared" ref="Z402:Z406" si="67">Z$399&amp;"/"&amp;Y402</f>
        <v>rsm:CIIHSupplyChainTradeTransaction/ram:IncludedCIILSupplyChainTradeLineItem/ram:SubordinateCIILBSubordinateTradeLineItem/ram:SpecifiedCIILBSupplyChainTradeSettlement/ram:SpecifiedCITradeAllowanceCharge/ram:CalculationPercent</v>
      </c>
      <c r="AA402" s="2" t="s">
        <v>4784</v>
      </c>
      <c r="AB402" s="2" t="s">
        <v>4</v>
      </c>
    </row>
    <row r="403" spans="1:34" ht="20.100000000000001" customHeight="1">
      <c r="A403" s="1">
        <v>390</v>
      </c>
      <c r="B403" s="2" t="s">
        <v>1018</v>
      </c>
      <c r="D403" s="2" t="s">
        <v>454</v>
      </c>
      <c r="E403" s="2" t="s">
        <v>12</v>
      </c>
      <c r="F403" s="2" t="s">
        <v>17</v>
      </c>
      <c r="G403" s="31">
        <v>10</v>
      </c>
      <c r="H403" s="36" t="s">
        <v>4419</v>
      </c>
      <c r="I403" s="2" t="s">
        <v>4426</v>
      </c>
      <c r="K403" s="4"/>
      <c r="U403" s="2" t="s">
        <v>455</v>
      </c>
      <c r="X403" s="2" t="str">
        <f t="shared" si="64"/>
        <v>CI_ Trade_ Allowance Charge. Actual. Amount</v>
      </c>
      <c r="Y403" s="2" t="str">
        <f t="shared" si="65"/>
        <v>ram:ActualAmount</v>
      </c>
      <c r="Z403" s="2" t="str">
        <f t="shared" si="67"/>
        <v>rsm:CIIHSupplyChainTradeTransaction/ram:IncludedCIILSupplyChainTradeLineItem/ram:SubordinateCIILBSubordinateTradeLineItem/ram:SpecifiedCIILBSupplyChainTradeSettlement/ram:SpecifiedCITradeAllowanceCharge/ram:ActualAmount</v>
      </c>
      <c r="AA403" s="2" t="s">
        <v>4785</v>
      </c>
      <c r="AB403" s="2" t="s">
        <v>4</v>
      </c>
      <c r="AC403" s="2" t="s">
        <v>304</v>
      </c>
      <c r="AD403" s="2" t="s">
        <v>9</v>
      </c>
      <c r="AE403" s="2" t="s">
        <v>42</v>
      </c>
      <c r="AF403" s="2" t="s">
        <v>56</v>
      </c>
      <c r="AG403" s="2" t="s">
        <v>230</v>
      </c>
      <c r="AH403" s="2" t="s">
        <v>542</v>
      </c>
    </row>
    <row r="404" spans="1:34" ht="20.100000000000001" customHeight="1">
      <c r="A404" s="1">
        <v>391</v>
      </c>
      <c r="B404" s="2" t="s">
        <v>1018</v>
      </c>
      <c r="D404" s="2" t="s">
        <v>457</v>
      </c>
      <c r="E404" s="2" t="s">
        <v>12</v>
      </c>
      <c r="F404" s="2" t="s">
        <v>17</v>
      </c>
      <c r="G404" s="31">
        <v>10</v>
      </c>
      <c r="H404" s="36" t="s">
        <v>4335</v>
      </c>
      <c r="I404" s="2" t="s">
        <v>4336</v>
      </c>
      <c r="K404" s="4"/>
      <c r="U404" s="2" t="s">
        <v>458</v>
      </c>
      <c r="X404" s="2" t="str">
        <f t="shared" si="64"/>
        <v>CI_ Trade_ Allowance Charge. Reason. Code</v>
      </c>
      <c r="Y404" s="2" t="str">
        <f t="shared" si="65"/>
        <v>ram:ReasonCode</v>
      </c>
      <c r="Z404" s="2" t="str">
        <f t="shared" si="67"/>
        <v>rsm:CIIHSupplyChainTradeTransaction/ram:IncludedCIILSupplyChainTradeLineItem/ram:SubordinateCIILBSubordinateTradeLineItem/ram:SpecifiedCIILBSupplyChainTradeSettlement/ram:SpecifiedCITradeAllowanceCharge/ram:ReasonCode</v>
      </c>
      <c r="AA404" s="2" t="s">
        <v>4786</v>
      </c>
      <c r="AB404" s="2" t="s">
        <v>4</v>
      </c>
      <c r="AC404" s="2" t="s">
        <v>1121</v>
      </c>
      <c r="AD404" s="2" t="s">
        <v>9</v>
      </c>
      <c r="AE404" s="2" t="s">
        <v>59</v>
      </c>
      <c r="AF404" s="2" t="s">
        <v>56</v>
      </c>
      <c r="AG404" s="2" t="s">
        <v>230</v>
      </c>
      <c r="AH404" s="2" t="s">
        <v>542</v>
      </c>
    </row>
    <row r="405" spans="1:34" ht="20.100000000000001" customHeight="1">
      <c r="A405" s="1">
        <v>392</v>
      </c>
      <c r="B405" s="2" t="s">
        <v>1018</v>
      </c>
      <c r="D405" s="2" t="s">
        <v>460</v>
      </c>
      <c r="E405" s="2" t="s">
        <v>12</v>
      </c>
      <c r="F405" s="2" t="s">
        <v>17</v>
      </c>
      <c r="G405" s="31">
        <v>10</v>
      </c>
      <c r="H405" s="36" t="s">
        <v>4337</v>
      </c>
      <c r="I405" s="2" t="s">
        <v>4348</v>
      </c>
      <c r="K405" s="4"/>
      <c r="U405" s="2" t="s">
        <v>461</v>
      </c>
      <c r="X405" s="2" t="str">
        <f t="shared" si="64"/>
        <v>CI_ Trade_ Allowance Charge. Reason. Text</v>
      </c>
      <c r="Y405" s="2" t="str">
        <f t="shared" si="65"/>
        <v>ram:Reason</v>
      </c>
      <c r="Z405" s="2" t="str">
        <f t="shared" si="67"/>
        <v>rsm:CIIHSupplyChainTradeTransaction/ram:IncludedCIILSupplyChainTradeLineItem/ram:SubordinateCIILBSubordinateTradeLineItem/ram:SpecifiedCIILBSupplyChainTradeSettlement/ram:SpecifiedCITradeAllowanceCharge/ram:Reason</v>
      </c>
      <c r="AA405" s="2" t="s">
        <v>4787</v>
      </c>
      <c r="AB405" s="2" t="s">
        <v>4</v>
      </c>
      <c r="AC405" s="2" t="s">
        <v>41</v>
      </c>
      <c r="AD405" s="2" t="s">
        <v>9</v>
      </c>
      <c r="AE405" s="2" t="s">
        <v>42</v>
      </c>
      <c r="AF405" s="2" t="s">
        <v>56</v>
      </c>
      <c r="AG405" s="2" t="s">
        <v>230</v>
      </c>
      <c r="AH405" s="2" t="s">
        <v>542</v>
      </c>
    </row>
    <row r="406" spans="1:34" ht="20.100000000000001" customHeight="1">
      <c r="A406" s="1">
        <v>393</v>
      </c>
      <c r="B406" s="2" t="s">
        <v>1018</v>
      </c>
      <c r="D406" s="2" t="s">
        <v>4354</v>
      </c>
      <c r="E406" s="2" t="s">
        <v>12</v>
      </c>
      <c r="F406" s="2" t="s">
        <v>17</v>
      </c>
      <c r="G406" s="31">
        <v>10</v>
      </c>
      <c r="H406" s="36" t="s">
        <v>4421</v>
      </c>
      <c r="I406" s="2" t="s">
        <v>4427</v>
      </c>
      <c r="K406" s="4"/>
      <c r="U406" s="2" t="s">
        <v>4355</v>
      </c>
      <c r="X406" s="2" t="str">
        <f t="shared" si="64"/>
        <v>CI_ Trade_ Allowance Charge. Basis. Amount</v>
      </c>
      <c r="Y406" s="2" t="str">
        <f t="shared" si="65"/>
        <v>ram:BasisAmount</v>
      </c>
      <c r="Z406" s="2" t="str">
        <f t="shared" si="67"/>
        <v>rsm:CIIHSupplyChainTradeTransaction/ram:IncludedCIILSupplyChainTradeLineItem/ram:SubordinateCIILBSubordinateTradeLineItem/ram:SpecifiedCIILBSupplyChainTradeSettlement/ram:SpecifiedCITradeAllowanceCharge/ram:BasisAmount</v>
      </c>
      <c r="AA406" s="2" t="s">
        <v>4788</v>
      </c>
      <c r="AB406" s="2" t="s">
        <v>4</v>
      </c>
      <c r="AC406" s="2" t="s">
        <v>304</v>
      </c>
    </row>
    <row r="407" spans="1:34" ht="20.100000000000001" customHeight="1">
      <c r="A407" s="1">
        <v>394</v>
      </c>
      <c r="B407" s="2" t="s">
        <v>1018</v>
      </c>
      <c r="D407" s="2" t="s">
        <v>464</v>
      </c>
      <c r="E407" s="2" t="s">
        <v>20</v>
      </c>
      <c r="F407" s="2" t="s">
        <v>22</v>
      </c>
      <c r="G407" s="31" t="s">
        <v>4450</v>
      </c>
      <c r="H407" s="35" t="s">
        <v>1124</v>
      </c>
      <c r="I407" s="2" t="s">
        <v>1125</v>
      </c>
      <c r="K407" s="4"/>
      <c r="S407" s="2" t="s">
        <v>1581</v>
      </c>
      <c r="X407" s="2" t="str">
        <f t="shared" si="64"/>
        <v>CIILB_ Supply Chain_ Trade Settlement. Billing. CI_ Specified_ Period</v>
      </c>
      <c r="Y407" s="2" t="str">
        <f t="shared" si="65"/>
        <v>ram:BillingCISpecifiedPeriod</v>
      </c>
      <c r="Z407" s="2" t="str">
        <f>Z$379&amp;"/"&amp;Y407</f>
        <v>rsm:CIIHSupplyChainTradeTransaction/ram:IncludedCIILSupplyChainTradeLineItem/ram:SubordinateCIILBSubordinateTradeLineItem/ram:SpecifiedCIILBSupplyChainTradeSettlement/ram:BillingCISpecifiedPeriod</v>
      </c>
      <c r="AA407" s="2" t="s">
        <v>4789</v>
      </c>
      <c r="AB407" s="2" t="s">
        <v>4</v>
      </c>
      <c r="AC407" s="2" t="s">
        <v>27</v>
      </c>
      <c r="AD407" s="2" t="s">
        <v>9</v>
      </c>
      <c r="AE407" s="2" t="s">
        <v>27</v>
      </c>
      <c r="AF407" s="2" t="s">
        <v>230</v>
      </c>
      <c r="AG407" s="2" t="s">
        <v>230</v>
      </c>
      <c r="AH407" s="2" t="s">
        <v>542</v>
      </c>
    </row>
    <row r="408" spans="1:34" ht="20.100000000000001" customHeight="1">
      <c r="A408" s="1">
        <v>395</v>
      </c>
      <c r="B408" s="2" t="s">
        <v>1018</v>
      </c>
      <c r="D408" s="2" t="s">
        <v>287</v>
      </c>
      <c r="E408" s="2" t="s">
        <v>23</v>
      </c>
      <c r="F408" s="2" t="s">
        <v>3</v>
      </c>
      <c r="G408" s="31" t="s">
        <v>4451</v>
      </c>
      <c r="H408" s="36" t="s">
        <v>1126</v>
      </c>
      <c r="I408" s="2" t="s">
        <v>1127</v>
      </c>
      <c r="K408" s="4"/>
      <c r="T408" s="2" t="s">
        <v>288</v>
      </c>
      <c r="X408" s="2" t="str">
        <f t="shared" si="64"/>
        <v>CI_ Specified_ Period. Details</v>
      </c>
      <c r="Y408" s="2" t="str">
        <f t="shared" si="65"/>
        <v>ram:CISpecifiedPeriodType</v>
      </c>
      <c r="Z408" s="2" t="str">
        <f t="shared" si="66"/>
        <v>ram:CISpecifiedPeriodType</v>
      </c>
      <c r="AA408" s="2" t="s">
        <v>4668</v>
      </c>
      <c r="AB408" s="2" t="s">
        <v>4</v>
      </c>
      <c r="AC408" s="2" t="s">
        <v>27</v>
      </c>
      <c r="AD408" s="2" t="s">
        <v>9</v>
      </c>
      <c r="AE408" s="2" t="s">
        <v>27</v>
      </c>
      <c r="AF408" s="2" t="s">
        <v>230</v>
      </c>
      <c r="AG408" s="2" t="s">
        <v>230</v>
      </c>
      <c r="AH408" s="2" t="s">
        <v>27</v>
      </c>
    </row>
    <row r="409" spans="1:34" ht="20.100000000000001" customHeight="1">
      <c r="A409" s="1">
        <v>396</v>
      </c>
      <c r="B409" s="2" t="s">
        <v>1018</v>
      </c>
      <c r="D409" s="2" t="s">
        <v>289</v>
      </c>
      <c r="E409" s="2" t="s">
        <v>12</v>
      </c>
      <c r="F409" s="2" t="s">
        <v>22</v>
      </c>
      <c r="G409" s="31">
        <v>10</v>
      </c>
      <c r="H409" s="36" t="s">
        <v>1128</v>
      </c>
      <c r="I409" s="2" t="s">
        <v>1129</v>
      </c>
      <c r="K409" s="4"/>
      <c r="U409" s="2" t="s">
        <v>290</v>
      </c>
      <c r="X409" s="2" t="str">
        <f t="shared" si="64"/>
        <v>CI_ Specified_ Period. Start. Date Time</v>
      </c>
      <c r="Y409" s="2" t="str">
        <f t="shared" si="65"/>
        <v>ram:StartDateTime</v>
      </c>
      <c r="Z409" s="2" t="str">
        <f>Z$407&amp;"/"&amp;Y409</f>
        <v>rsm:CIIHSupplyChainTradeTransaction/ram:IncludedCIILSupplyChainTradeLineItem/ram:SubordinateCIILBSubordinateTradeLineItem/ram:SpecifiedCIILBSupplyChainTradeSettlement/ram:BillingCISpecifiedPeriod/ram:StartDateTime</v>
      </c>
      <c r="AA409" s="2" t="s">
        <v>4790</v>
      </c>
      <c r="AB409" s="2" t="s">
        <v>4</v>
      </c>
      <c r="AC409" s="2" t="s">
        <v>84</v>
      </c>
      <c r="AD409" s="2" t="s">
        <v>9</v>
      </c>
      <c r="AE409" s="2" t="s">
        <v>65</v>
      </c>
      <c r="AF409" s="2" t="s">
        <v>130</v>
      </c>
      <c r="AG409" s="2" t="s">
        <v>130</v>
      </c>
      <c r="AH409" s="2" t="s">
        <v>542</v>
      </c>
    </row>
    <row r="410" spans="1:34" ht="20.100000000000001" customHeight="1">
      <c r="A410" s="1">
        <v>397</v>
      </c>
      <c r="B410" s="2" t="s">
        <v>1018</v>
      </c>
      <c r="D410" s="2" t="s">
        <v>291</v>
      </c>
      <c r="E410" s="2" t="s">
        <v>12</v>
      </c>
      <c r="F410" s="2" t="s">
        <v>22</v>
      </c>
      <c r="G410" s="31">
        <v>10</v>
      </c>
      <c r="H410" s="36" t="s">
        <v>1130</v>
      </c>
      <c r="I410" s="2" t="s">
        <v>1131</v>
      </c>
      <c r="K410" s="4"/>
      <c r="U410" s="2" t="s">
        <v>292</v>
      </c>
      <c r="X410" s="2" t="str">
        <f t="shared" si="64"/>
        <v>CI_ Specified_ Period. End. Date Time</v>
      </c>
      <c r="Y410" s="2" t="str">
        <f t="shared" si="65"/>
        <v>ram:EndDateTime</v>
      </c>
      <c r="Z410" s="2" t="str">
        <f>Z$407&amp;"/"&amp;Y410</f>
        <v>rsm:CIIHSupplyChainTradeTransaction/ram:IncludedCIILSupplyChainTradeLineItem/ram:SubordinateCIILBSubordinateTradeLineItem/ram:SpecifiedCIILBSupplyChainTradeSettlement/ram:BillingCISpecifiedPeriod/ram:EndDateTime</v>
      </c>
      <c r="AA410" s="2" t="s">
        <v>4791</v>
      </c>
      <c r="AB410" s="2" t="s">
        <v>4</v>
      </c>
      <c r="AC410" s="2" t="s">
        <v>84</v>
      </c>
      <c r="AD410" s="2" t="s">
        <v>9</v>
      </c>
      <c r="AE410" s="2" t="s">
        <v>65</v>
      </c>
      <c r="AF410" s="2" t="s">
        <v>60</v>
      </c>
      <c r="AG410" s="2" t="s">
        <v>60</v>
      </c>
      <c r="AH410" s="2" t="s">
        <v>542</v>
      </c>
    </row>
    <row r="411" spans="1:34" ht="20.100000000000001" customHeight="1">
      <c r="A411" s="1">
        <v>398</v>
      </c>
      <c r="B411" s="2" t="s">
        <v>1018</v>
      </c>
      <c r="D411" s="2" t="s">
        <v>465</v>
      </c>
      <c r="E411" s="2" t="s">
        <v>20</v>
      </c>
      <c r="F411" s="2" t="s">
        <v>22</v>
      </c>
      <c r="G411" s="31" t="s">
        <v>4449</v>
      </c>
      <c r="H411" s="34" t="s">
        <v>1132</v>
      </c>
      <c r="I411" s="2" t="s">
        <v>1133</v>
      </c>
      <c r="K411" s="4"/>
      <c r="Q411" s="2" t="s">
        <v>1582</v>
      </c>
      <c r="X411" s="2" t="str">
        <f t="shared" si="64"/>
        <v>CIILB_ Subordinate_ Trade Line Item. Applicable. CI_ Trade_ Product</v>
      </c>
      <c r="Y411" s="2" t="str">
        <f t="shared" si="65"/>
        <v>ram:ApplicableCITradeProduct</v>
      </c>
      <c r="Z411" s="2" t="str">
        <f>Z$343&amp;"/"&amp;Y411</f>
        <v>rsm:CIIHSupplyChainTradeTransaction/ram:IncludedCIILSupplyChainTradeLineItem/ram:SubordinateCIILBSubordinateTradeLineItem/ram:ApplicableCITradeProduct</v>
      </c>
      <c r="AA411" s="2" t="s">
        <v>4792</v>
      </c>
      <c r="AB411" s="2" t="s">
        <v>4</v>
      </c>
      <c r="AC411" s="2" t="s">
        <v>27</v>
      </c>
      <c r="AD411" s="2" t="s">
        <v>9</v>
      </c>
      <c r="AE411" s="2" t="s">
        <v>27</v>
      </c>
      <c r="AF411" s="2" t="s">
        <v>230</v>
      </c>
      <c r="AG411" s="2" t="s">
        <v>230</v>
      </c>
      <c r="AH411" s="2" t="s">
        <v>811</v>
      </c>
    </row>
    <row r="412" spans="1:34" ht="20.100000000000001" customHeight="1">
      <c r="A412" s="1">
        <v>399</v>
      </c>
      <c r="B412" s="2" t="s">
        <v>1018</v>
      </c>
      <c r="D412" s="2" t="s">
        <v>466</v>
      </c>
      <c r="E412" s="2" t="s">
        <v>23</v>
      </c>
      <c r="F412" s="2" t="s">
        <v>74</v>
      </c>
      <c r="G412" s="31" t="s">
        <v>4452</v>
      </c>
      <c r="H412" s="35" t="s">
        <v>1134</v>
      </c>
      <c r="I412" s="2" t="s">
        <v>1135</v>
      </c>
      <c r="K412" s="4"/>
      <c r="R412" s="2" t="s">
        <v>467</v>
      </c>
      <c r="X412" s="2" t="str">
        <f t="shared" si="64"/>
        <v>CI_ Trade_ Product. Details</v>
      </c>
      <c r="Y412" s="2" t="str">
        <f t="shared" si="65"/>
        <v>ram:CITradeProductType</v>
      </c>
      <c r="Z412" s="2" t="str">
        <f t="shared" si="66"/>
        <v>ram:CITradeProductType</v>
      </c>
      <c r="AA412" s="2" t="s">
        <v>4793</v>
      </c>
      <c r="AB412" s="2" t="s">
        <v>4</v>
      </c>
      <c r="AC412" s="2" t="s">
        <v>27</v>
      </c>
      <c r="AD412" s="2" t="s">
        <v>9</v>
      </c>
      <c r="AE412" s="2" t="s">
        <v>27</v>
      </c>
      <c r="AF412" s="2" t="s">
        <v>230</v>
      </c>
      <c r="AG412" s="2" t="s">
        <v>230</v>
      </c>
      <c r="AH412" s="2" t="s">
        <v>27</v>
      </c>
    </row>
    <row r="413" spans="1:34" ht="20.100000000000001" customHeight="1">
      <c r="A413" s="1">
        <v>400</v>
      </c>
      <c r="B413" s="2" t="s">
        <v>1018</v>
      </c>
      <c r="D413" s="2" t="s">
        <v>468</v>
      </c>
      <c r="E413" s="2" t="s">
        <v>12</v>
      </c>
      <c r="F413" s="2" t="s">
        <v>17</v>
      </c>
      <c r="G413" s="31" t="s">
        <v>4450</v>
      </c>
      <c r="H413" s="35" t="s">
        <v>1136</v>
      </c>
      <c r="I413" s="2" t="s">
        <v>1137</v>
      </c>
      <c r="K413" s="4"/>
      <c r="S413" s="2" t="s">
        <v>469</v>
      </c>
      <c r="X413" s="2" t="str">
        <f t="shared" si="64"/>
        <v>CI_ Trade_ Product. Identification. Identifier</v>
      </c>
      <c r="Y413" s="2" t="str">
        <f t="shared" si="65"/>
        <v>ram:ID</v>
      </c>
      <c r="Z413" s="2" t="str">
        <f>Z$411&amp;"/"&amp;Y413</f>
        <v>rsm:CIIHSupplyChainTradeTransaction/ram:IncludedCIILSupplyChainTradeLineItem/ram:SubordinateCIILBSubordinateTradeLineItem/ram:ApplicableCITradeProduct/ram:ID</v>
      </c>
      <c r="AA413" s="2" t="s">
        <v>4794</v>
      </c>
      <c r="AB413" s="2" t="s">
        <v>4</v>
      </c>
      <c r="AC413" s="2" t="s">
        <v>27</v>
      </c>
      <c r="AD413" s="2" t="s">
        <v>9</v>
      </c>
      <c r="AE413" s="2" t="s">
        <v>27</v>
      </c>
      <c r="AF413" s="2" t="s">
        <v>56</v>
      </c>
      <c r="AG413" s="2" t="s">
        <v>56</v>
      </c>
      <c r="AH413" s="2" t="s">
        <v>230</v>
      </c>
    </row>
    <row r="414" spans="1:34" ht="20.100000000000001" customHeight="1">
      <c r="A414" s="1">
        <v>401</v>
      </c>
      <c r="B414" s="2" t="s">
        <v>1018</v>
      </c>
      <c r="D414" s="2" t="s">
        <v>4358</v>
      </c>
      <c r="E414" s="2" t="s">
        <v>12</v>
      </c>
      <c r="F414" s="2" t="s">
        <v>17</v>
      </c>
      <c r="G414" s="31" t="s">
        <v>4450</v>
      </c>
      <c r="H414" s="35" t="s">
        <v>4428</v>
      </c>
      <c r="I414" s="2" t="s">
        <v>4429</v>
      </c>
      <c r="K414" s="4"/>
      <c r="S414" s="2" t="s">
        <v>4359</v>
      </c>
      <c r="X414" s="2" t="str">
        <f t="shared" si="64"/>
        <v>CI_ Trade_ Product. Global_ Identification. Identifier</v>
      </c>
      <c r="Y414" s="2" t="str">
        <f t="shared" si="65"/>
        <v>ram:GlobalID</v>
      </c>
      <c r="Z414" s="2" t="str">
        <f t="shared" ref="Z414:Z422" si="68">Z$411&amp;"/"&amp;Y414</f>
        <v>rsm:CIIHSupplyChainTradeTransaction/ram:IncludedCIILSupplyChainTradeLineItem/ram:SubordinateCIILBSubordinateTradeLineItem/ram:ApplicableCITradeProduct/ram:GlobalID</v>
      </c>
      <c r="AA414" s="2" t="s">
        <v>4795</v>
      </c>
      <c r="AB414" s="2" t="s">
        <v>4</v>
      </c>
      <c r="AC414" s="2" t="s">
        <v>4360</v>
      </c>
      <c r="AD414" s="2" t="s">
        <v>4430</v>
      </c>
      <c r="AE414" s="2" t="s">
        <v>4361</v>
      </c>
      <c r="AF414" s="2" t="s">
        <v>56</v>
      </c>
      <c r="AG414" s="2" t="s">
        <v>56</v>
      </c>
    </row>
    <row r="415" spans="1:34" ht="20.100000000000001" customHeight="1">
      <c r="A415" s="1">
        <v>402</v>
      </c>
      <c r="B415" s="2" t="s">
        <v>1018</v>
      </c>
      <c r="D415" s="2" t="s">
        <v>4431</v>
      </c>
      <c r="E415" s="2" t="s">
        <v>12</v>
      </c>
      <c r="F415" s="2" t="s">
        <v>17</v>
      </c>
      <c r="G415" s="31" t="s">
        <v>4450</v>
      </c>
      <c r="H415" s="35" t="s">
        <v>4432</v>
      </c>
      <c r="I415" s="2" t="s">
        <v>4433</v>
      </c>
      <c r="K415" s="4"/>
      <c r="S415" s="2" t="s">
        <v>4362</v>
      </c>
      <c r="X415" s="2" t="str">
        <f t="shared" si="64"/>
        <v>CI_ Trade_ Product. Seller Assigned_ Identification. Identifier</v>
      </c>
      <c r="Y415" s="2" t="str">
        <f t="shared" si="65"/>
        <v>ram:SellerAssignedID</v>
      </c>
      <c r="Z415" s="2" t="str">
        <f t="shared" si="68"/>
        <v>rsm:CIIHSupplyChainTradeTransaction/ram:IncludedCIILSupplyChainTradeLineItem/ram:SubordinateCIILBSubordinateTradeLineItem/ram:ApplicableCITradeProduct/ram:SellerAssignedID</v>
      </c>
      <c r="AA415" s="2" t="s">
        <v>4796</v>
      </c>
      <c r="AB415" s="2" t="s">
        <v>4</v>
      </c>
      <c r="AF415" s="2" t="s">
        <v>56</v>
      </c>
      <c r="AG415" s="2" t="s">
        <v>56</v>
      </c>
    </row>
    <row r="416" spans="1:34" ht="20.100000000000001" customHeight="1">
      <c r="A416" s="1">
        <v>403</v>
      </c>
      <c r="B416" s="2" t="s">
        <v>1018</v>
      </c>
      <c r="D416" s="2" t="s">
        <v>4363</v>
      </c>
      <c r="E416" s="2" t="s">
        <v>12</v>
      </c>
      <c r="F416" s="2" t="s">
        <v>17</v>
      </c>
      <c r="G416" s="31" t="s">
        <v>4450</v>
      </c>
      <c r="H416" s="35" t="s">
        <v>4435</v>
      </c>
      <c r="I416" s="2" t="s">
        <v>4436</v>
      </c>
      <c r="K416" s="4"/>
      <c r="S416" s="2" t="s">
        <v>4434</v>
      </c>
      <c r="X416" s="2" t="str">
        <f t="shared" si="64"/>
        <v>CI_ Trade_ Product. Buyer Assigned_ Identification. Identifier</v>
      </c>
      <c r="Y416" s="2" t="str">
        <f t="shared" si="65"/>
        <v>ram:BuyerAssignedID</v>
      </c>
      <c r="Z416" s="2" t="str">
        <f t="shared" si="68"/>
        <v>rsm:CIIHSupplyChainTradeTransaction/ram:IncludedCIILSupplyChainTradeLineItem/ram:SubordinateCIILBSubordinateTradeLineItem/ram:ApplicableCITradeProduct/ram:BuyerAssignedID</v>
      </c>
      <c r="AA416" s="2" t="s">
        <v>4797</v>
      </c>
      <c r="AB416" s="2" t="s">
        <v>4</v>
      </c>
      <c r="AF416" s="2" t="s">
        <v>56</v>
      </c>
      <c r="AG416" s="2" t="s">
        <v>56</v>
      </c>
    </row>
    <row r="417" spans="1:34" ht="20.100000000000001" customHeight="1">
      <c r="A417" s="1">
        <v>404</v>
      </c>
      <c r="B417" s="2" t="s">
        <v>1018</v>
      </c>
      <c r="D417" s="2" t="s">
        <v>4364</v>
      </c>
      <c r="E417" s="2" t="s">
        <v>12</v>
      </c>
      <c r="F417" s="2" t="s">
        <v>17</v>
      </c>
      <c r="G417" s="31" t="s">
        <v>4450</v>
      </c>
      <c r="H417" s="35" t="s">
        <v>4437</v>
      </c>
      <c r="I417" s="2" t="s">
        <v>4438</v>
      </c>
      <c r="K417" s="4"/>
      <c r="S417" s="2" t="s">
        <v>4365</v>
      </c>
      <c r="X417" s="2" t="str">
        <f t="shared" si="64"/>
        <v>CI_ Trade_ Product. Manufacturer Assigned_ Identification. Identifier</v>
      </c>
      <c r="Y417" s="2" t="str">
        <f t="shared" si="65"/>
        <v>ram:ManufacturerAssignedID</v>
      </c>
      <c r="Z417" s="2" t="str">
        <f t="shared" si="68"/>
        <v>rsm:CIIHSupplyChainTradeTransaction/ram:IncludedCIILSupplyChainTradeLineItem/ram:SubordinateCIILBSubordinateTradeLineItem/ram:ApplicableCITradeProduct/ram:ManufacturerAssignedID</v>
      </c>
      <c r="AA417" s="2" t="s">
        <v>4798</v>
      </c>
      <c r="AB417" s="2" t="s">
        <v>4</v>
      </c>
      <c r="AF417" s="2" t="s">
        <v>56</v>
      </c>
      <c r="AG417" s="2" t="s">
        <v>56</v>
      </c>
    </row>
    <row r="418" spans="1:34" ht="20.100000000000001" customHeight="1">
      <c r="A418" s="1">
        <v>405</v>
      </c>
      <c r="B418" s="2" t="s">
        <v>1018</v>
      </c>
      <c r="D418" s="2" t="s">
        <v>470</v>
      </c>
      <c r="E418" s="2" t="s">
        <v>12</v>
      </c>
      <c r="F418" s="2" t="s">
        <v>17</v>
      </c>
      <c r="G418" s="31" t="s">
        <v>4450</v>
      </c>
      <c r="H418" s="35" t="s">
        <v>4439</v>
      </c>
      <c r="I418" s="2" t="s">
        <v>4440</v>
      </c>
      <c r="K418" s="4"/>
      <c r="S418" s="2" t="s">
        <v>1583</v>
      </c>
      <c r="X418" s="2" t="str">
        <f t="shared" si="64"/>
        <v>CI_ Trade_ Product. Name. Text</v>
      </c>
      <c r="Y418" s="2" t="str">
        <f t="shared" si="65"/>
        <v>ram:Name</v>
      </c>
      <c r="Z418" s="2" t="str">
        <f t="shared" si="68"/>
        <v>rsm:CIIHSupplyChainTradeTransaction/ram:IncludedCIILSupplyChainTradeLineItem/ram:SubordinateCIILBSubordinateTradeLineItem/ram:ApplicableCITradeProduct/ram:Name</v>
      </c>
      <c r="AA418" s="2" t="s">
        <v>4799</v>
      </c>
      <c r="AB418" s="2" t="s">
        <v>4</v>
      </c>
      <c r="AC418" s="2" t="s">
        <v>41</v>
      </c>
      <c r="AD418" s="2" t="s">
        <v>9</v>
      </c>
      <c r="AE418" s="2" t="s">
        <v>42</v>
      </c>
      <c r="AF418" s="2" t="s">
        <v>130</v>
      </c>
      <c r="AG418" s="2" t="s">
        <v>130</v>
      </c>
      <c r="AH418" s="2" t="s">
        <v>25</v>
      </c>
    </row>
    <row r="419" spans="1:34" ht="20.100000000000001" customHeight="1">
      <c r="A419" s="1">
        <v>406</v>
      </c>
      <c r="B419" s="2" t="s">
        <v>1018</v>
      </c>
      <c r="D419" s="2" t="s">
        <v>471</v>
      </c>
      <c r="E419" s="2" t="s">
        <v>12</v>
      </c>
      <c r="F419" s="2" t="s">
        <v>22</v>
      </c>
      <c r="G419" s="31" t="s">
        <v>4450</v>
      </c>
      <c r="H419" s="35" t="s">
        <v>1140</v>
      </c>
      <c r="I419" s="2" t="s">
        <v>1141</v>
      </c>
      <c r="K419" s="4"/>
      <c r="S419" s="2" t="s">
        <v>1584</v>
      </c>
      <c r="X419" s="2" t="str">
        <f t="shared" si="64"/>
        <v>CI_ Trade_ Product. Description. Text</v>
      </c>
      <c r="Y419" s="2" t="str">
        <f t="shared" si="65"/>
        <v>ram:Description</v>
      </c>
      <c r="Z419" s="2" t="str">
        <f t="shared" si="68"/>
        <v>rsm:CIIHSupplyChainTradeTransaction/ram:IncludedCIILSupplyChainTradeLineItem/ram:SubordinateCIILBSubordinateTradeLineItem/ram:ApplicableCITradeProduct/ram:Description</v>
      </c>
      <c r="AA419" s="2" t="s">
        <v>4800</v>
      </c>
      <c r="AB419" s="2" t="s">
        <v>4</v>
      </c>
      <c r="AC419" s="2" t="s">
        <v>41</v>
      </c>
      <c r="AD419" s="2" t="s">
        <v>9</v>
      </c>
      <c r="AE419" s="2" t="s">
        <v>42</v>
      </c>
      <c r="AF419" s="2" t="s">
        <v>125</v>
      </c>
      <c r="AG419" s="2" t="s">
        <v>125</v>
      </c>
      <c r="AH419" s="2" t="s">
        <v>542</v>
      </c>
    </row>
    <row r="420" spans="1:34" ht="20.100000000000001" customHeight="1">
      <c r="A420" s="1">
        <v>407</v>
      </c>
      <c r="B420" s="2" t="s">
        <v>1018</v>
      </c>
      <c r="D420" s="2" t="s">
        <v>1142</v>
      </c>
      <c r="E420" s="2" t="s">
        <v>12</v>
      </c>
      <c r="F420" s="2" t="s">
        <v>17</v>
      </c>
      <c r="G420" s="31" t="s">
        <v>4450</v>
      </c>
      <c r="H420" s="35" t="s">
        <v>1143</v>
      </c>
      <c r="I420" s="2" t="s">
        <v>1144</v>
      </c>
      <c r="K420" s="4"/>
      <c r="S420" s="2" t="s">
        <v>472</v>
      </c>
      <c r="X420" s="2" t="str">
        <f t="shared" si="64"/>
        <v>CI_ Trade_ Product. Type. Code</v>
      </c>
      <c r="Y420" s="2" t="str">
        <f t="shared" si="65"/>
        <v>ram:TypeCode</v>
      </c>
      <c r="Z420" s="2" t="str">
        <f t="shared" si="68"/>
        <v>rsm:CIIHSupplyChainTradeTransaction/ram:IncludedCIILSupplyChainTradeLineItem/ram:SubordinateCIILBSubordinateTradeLineItem/ram:ApplicableCITradeProduct/ram:TypeCode</v>
      </c>
      <c r="AA420" s="2" t="s">
        <v>4801</v>
      </c>
      <c r="AB420" s="2" t="s">
        <v>4</v>
      </c>
      <c r="AC420" s="2" t="s">
        <v>27</v>
      </c>
      <c r="AD420" s="2" t="s">
        <v>9</v>
      </c>
      <c r="AE420" s="2" t="s">
        <v>27</v>
      </c>
      <c r="AF420" s="2" t="s">
        <v>60</v>
      </c>
      <c r="AG420" s="2" t="s">
        <v>230</v>
      </c>
      <c r="AH420" s="2" t="s">
        <v>27</v>
      </c>
    </row>
    <row r="421" spans="1:34" ht="20.100000000000001" customHeight="1">
      <c r="A421" s="1">
        <v>408</v>
      </c>
      <c r="B421" s="2" t="s">
        <v>1018</v>
      </c>
      <c r="D421" s="2" t="s">
        <v>4366</v>
      </c>
      <c r="E421" s="2" t="s">
        <v>12</v>
      </c>
      <c r="F421" s="2" t="s">
        <v>17</v>
      </c>
      <c r="G421" s="31" t="s">
        <v>4450</v>
      </c>
      <c r="H421" s="35" t="s">
        <v>4441</v>
      </c>
      <c r="I421" s="2" t="s">
        <v>4442</v>
      </c>
      <c r="K421" s="4"/>
      <c r="S421" s="2" t="s">
        <v>4367</v>
      </c>
      <c r="X421" s="2" t="str">
        <f t="shared" si="64"/>
        <v>CI_ Trade_ Product. Product Group. Identifier</v>
      </c>
      <c r="Y421" s="2" t="str">
        <f t="shared" si="65"/>
        <v>ram:ProductGroupID</v>
      </c>
      <c r="Z421" s="2" t="str">
        <f t="shared" si="68"/>
        <v>rsm:CIIHSupplyChainTradeTransaction/ram:IncludedCIILSupplyChainTradeLineItem/ram:SubordinateCIILBSubordinateTradeLineItem/ram:ApplicableCITradeProduct/ram:ProductGroupID</v>
      </c>
      <c r="AA421" s="2" t="s">
        <v>4802</v>
      </c>
      <c r="AB421" s="2" t="s">
        <v>4</v>
      </c>
      <c r="AG421" s="2" t="s">
        <v>230</v>
      </c>
      <c r="AH421" s="2" t="s">
        <v>542</v>
      </c>
    </row>
    <row r="422" spans="1:34" ht="20.100000000000001" customHeight="1">
      <c r="A422" s="1">
        <v>409</v>
      </c>
      <c r="B422" s="2" t="s">
        <v>1018</v>
      </c>
      <c r="D422" s="2" t="s">
        <v>4368</v>
      </c>
      <c r="E422" s="2" t="s">
        <v>12</v>
      </c>
      <c r="F422" s="2" t="s">
        <v>17</v>
      </c>
      <c r="G422" s="31" t="s">
        <v>4450</v>
      </c>
      <c r="H422" s="35" t="s">
        <v>4370</v>
      </c>
      <c r="I422" s="2" t="s">
        <v>4443</v>
      </c>
      <c r="K422" s="4"/>
      <c r="S422" s="2" t="s">
        <v>4369</v>
      </c>
      <c r="X422" s="2" t="str">
        <f t="shared" si="64"/>
        <v>CI_ Trade_ Product. Additional_ Description. Text</v>
      </c>
      <c r="Y422" s="2" t="str">
        <f t="shared" si="65"/>
        <v>ram:AdditionalDescription</v>
      </c>
      <c r="Z422" s="2" t="str">
        <f t="shared" si="68"/>
        <v>rsm:CIIHSupplyChainTradeTransaction/ram:IncludedCIILSupplyChainTradeLineItem/ram:SubordinateCIILBSubordinateTradeLineItem/ram:ApplicableCITradeProduct/ram:AdditionalDescription</v>
      </c>
      <c r="AA422" s="2" t="s">
        <v>4803</v>
      </c>
      <c r="AB422" s="2" t="s">
        <v>4</v>
      </c>
      <c r="AG422" s="2" t="s">
        <v>230</v>
      </c>
      <c r="AH422" s="2" t="s">
        <v>542</v>
      </c>
    </row>
    <row r="423" spans="1:34" ht="20.100000000000001" customHeight="1">
      <c r="A423" s="1">
        <v>410</v>
      </c>
      <c r="E423" s="2" t="s">
        <v>1585</v>
      </c>
      <c r="H423" s="36"/>
    </row>
    <row r="424" spans="1:34" ht="20.100000000000001" customHeight="1">
      <c r="A424" s="1" t="s">
        <v>4371</v>
      </c>
      <c r="H424" s="36" t="s">
        <v>4372</v>
      </c>
    </row>
    <row r="425" spans="1:34" ht="20.100000000000001" customHeight="1">
      <c r="B425" s="2" t="s">
        <v>1145</v>
      </c>
      <c r="H425" s="36" t="s">
        <v>1146</v>
      </c>
      <c r="AC425" s="2" t="s">
        <v>4373</v>
      </c>
      <c r="AF425" s="2" t="s">
        <v>1147</v>
      </c>
      <c r="AH425" s="2" t="s">
        <v>1148</v>
      </c>
    </row>
    <row r="426" spans="1:34" ht="20.100000000000001" customHeight="1">
      <c r="H426" s="36"/>
    </row>
    <row r="427" spans="1:34" ht="20.100000000000001" customHeight="1">
      <c r="A427" s="1" t="s">
        <v>1586</v>
      </c>
      <c r="H427" s="36"/>
    </row>
    <row r="428" spans="1:34" ht="20.100000000000001" customHeight="1">
      <c r="A428" s="1" t="s">
        <v>1587</v>
      </c>
      <c r="D428" s="2" t="s">
        <v>53</v>
      </c>
      <c r="E428" s="2" t="s">
        <v>1588</v>
      </c>
      <c r="H428" s="36"/>
    </row>
    <row r="429" spans="1:34" ht="20.100000000000001" customHeight="1">
      <c r="D429" s="2" t="s">
        <v>1589</v>
      </c>
      <c r="E429" s="2" t="s">
        <v>1590</v>
      </c>
      <c r="H429" s="36"/>
    </row>
    <row r="430" spans="1:34" ht="20.100000000000001" customHeight="1">
      <c r="D430" s="2" t="s">
        <v>60</v>
      </c>
      <c r="E430" s="2" t="s">
        <v>1591</v>
      </c>
      <c r="H430" s="36"/>
    </row>
    <row r="431" spans="1:34" ht="20.100000000000001" customHeight="1">
      <c r="D431" s="2" t="s">
        <v>15</v>
      </c>
      <c r="E431" s="2" t="s">
        <v>1592</v>
      </c>
      <c r="H431" s="36"/>
    </row>
    <row r="432" spans="1:34" ht="20.100000000000001" customHeight="1">
      <c r="D432" s="2" t="s">
        <v>56</v>
      </c>
      <c r="E432" s="2" t="s">
        <v>1593</v>
      </c>
      <c r="H432" s="36"/>
    </row>
    <row r="433" spans="1:8" ht="20.100000000000001" customHeight="1">
      <c r="E433" s="2" t="s">
        <v>1594</v>
      </c>
      <c r="H433" s="36"/>
    </row>
    <row r="434" spans="1:8" ht="20.100000000000001" customHeight="1">
      <c r="A434" s="1" t="s">
        <v>1595</v>
      </c>
      <c r="D434" s="2" t="s">
        <v>130</v>
      </c>
      <c r="E434" s="2" t="s">
        <v>1596</v>
      </c>
      <c r="H434" s="36"/>
    </row>
    <row r="435" spans="1:8" ht="20.100000000000001" customHeight="1">
      <c r="D435" s="2" t="s">
        <v>278</v>
      </c>
      <c r="E435" s="2" t="s">
        <v>1590</v>
      </c>
      <c r="H435" s="36"/>
    </row>
    <row r="436" spans="1:8" ht="20.100000000000001" customHeight="1">
      <c r="A436" s="1" t="s">
        <v>1597</v>
      </c>
      <c r="D436" s="2" t="s">
        <v>1598</v>
      </c>
      <c r="E436" s="2" t="s">
        <v>1599</v>
      </c>
      <c r="H436" s="36"/>
    </row>
    <row r="437" spans="1:8" ht="20.100000000000001" customHeight="1">
      <c r="D437" s="2" t="s">
        <v>1600</v>
      </c>
      <c r="E437" s="2" t="s">
        <v>1601</v>
      </c>
      <c r="H437" s="36"/>
    </row>
    <row r="438" spans="1:8" ht="20.100000000000001" customHeight="1">
      <c r="A438" s="1" t="s">
        <v>1602</v>
      </c>
      <c r="D438" s="2" t="s">
        <v>25</v>
      </c>
      <c r="E438" s="2" t="s">
        <v>1603</v>
      </c>
      <c r="H438" s="36"/>
    </row>
    <row r="439" spans="1:8" ht="20.100000000000001" customHeight="1">
      <c r="D439" s="2" t="s">
        <v>542</v>
      </c>
      <c r="E439" s="2" t="s">
        <v>1604</v>
      </c>
      <c r="H439" s="36"/>
    </row>
    <row r="440" spans="1:8" ht="20.100000000000001" customHeight="1">
      <c r="D440" s="2" t="s">
        <v>1605</v>
      </c>
      <c r="E440" s="2" t="s">
        <v>1606</v>
      </c>
      <c r="H440" s="36"/>
    </row>
    <row r="441" spans="1:8" ht="20.100000000000001" customHeight="1">
      <c r="D441" s="2" t="s">
        <v>1607</v>
      </c>
      <c r="H441" s="36"/>
    </row>
    <row r="442" spans="1:8" ht="20.100000000000001" customHeight="1">
      <c r="H442" s="36"/>
    </row>
    <row r="443" spans="1:8" ht="20.100000000000001" customHeight="1">
      <c r="H443" s="36"/>
    </row>
    <row r="444" spans="1:8" ht="20.100000000000001" customHeight="1">
      <c r="H444" s="36"/>
    </row>
    <row r="445" spans="1:8" ht="20.100000000000001" customHeight="1">
      <c r="H445" s="36"/>
    </row>
    <row r="446" spans="1:8" ht="20.100000000000001" customHeight="1">
      <c r="H446" s="36"/>
    </row>
    <row r="447" spans="1:8" ht="20.100000000000001" customHeight="1">
      <c r="H447" s="36"/>
    </row>
    <row r="448" spans="1:8" ht="20.100000000000001" customHeight="1">
      <c r="H448" s="36"/>
    </row>
    <row r="449" spans="8:8" ht="20.100000000000001" customHeight="1">
      <c r="H449" s="36"/>
    </row>
    <row r="450" spans="8:8" ht="20.100000000000001" customHeight="1">
      <c r="H450" s="36"/>
    </row>
    <row r="451" spans="8:8" ht="20.100000000000001" customHeight="1">
      <c r="H451" s="36"/>
    </row>
    <row r="452" spans="8:8" ht="20.100000000000001" customHeight="1">
      <c r="H452" s="36"/>
    </row>
    <row r="453" spans="8:8" ht="20.100000000000001" customHeight="1">
      <c r="H453" s="36"/>
    </row>
    <row r="454" spans="8:8" ht="20.100000000000001" customHeight="1">
      <c r="H454" s="36"/>
    </row>
    <row r="455" spans="8:8" ht="20.100000000000001" customHeight="1">
      <c r="H455" s="36"/>
    </row>
    <row r="456" spans="8:8" ht="20.100000000000001" customHeight="1">
      <c r="H456" s="36"/>
    </row>
    <row r="457" spans="8:8" ht="20.100000000000001" customHeight="1">
      <c r="H457" s="36"/>
    </row>
    <row r="458" spans="8:8" ht="20.100000000000001" customHeight="1">
      <c r="H458" s="36"/>
    </row>
    <row r="459" spans="8:8" ht="20.100000000000001" customHeight="1">
      <c r="H459" s="36"/>
    </row>
    <row r="460" spans="8:8" ht="20.100000000000001" customHeight="1">
      <c r="H460" s="36"/>
    </row>
    <row r="461" spans="8:8" ht="20.100000000000001" customHeight="1">
      <c r="H461" s="36"/>
    </row>
    <row r="462" spans="8:8" ht="20.100000000000001" customHeight="1">
      <c r="H462" s="36"/>
    </row>
    <row r="463" spans="8:8" ht="20.100000000000001" customHeight="1">
      <c r="H463" s="36"/>
    </row>
    <row r="464" spans="8:8" ht="20.100000000000001" customHeight="1">
      <c r="H464" s="36"/>
    </row>
    <row r="465" spans="8:8" ht="20.100000000000001" customHeight="1">
      <c r="H465" s="36"/>
    </row>
    <row r="466" spans="8:8" ht="20.100000000000001" customHeight="1">
      <c r="H466" s="36"/>
    </row>
    <row r="467" spans="8:8" ht="20.100000000000001" customHeight="1">
      <c r="H467" s="36"/>
    </row>
    <row r="468" spans="8:8" ht="20.100000000000001" customHeight="1">
      <c r="H468" s="36"/>
    </row>
    <row r="469" spans="8:8" ht="20.100000000000001" customHeight="1">
      <c r="H469" s="36"/>
    </row>
    <row r="470" spans="8:8" ht="20.100000000000001" customHeight="1">
      <c r="H470" s="36"/>
    </row>
    <row r="471" spans="8:8" ht="20.100000000000001" customHeight="1">
      <c r="H471" s="36"/>
    </row>
    <row r="472" spans="8:8" ht="20.100000000000001" customHeight="1">
      <c r="H472" s="36"/>
    </row>
    <row r="473" spans="8:8" ht="20.100000000000001" customHeight="1">
      <c r="H473" s="36"/>
    </row>
    <row r="474" spans="8:8" ht="20.100000000000001" customHeight="1">
      <c r="H474" s="36"/>
    </row>
    <row r="475" spans="8:8" ht="20.100000000000001" customHeight="1">
      <c r="H475" s="36"/>
    </row>
    <row r="476" spans="8:8" ht="20.100000000000001" customHeight="1">
      <c r="H476" s="36"/>
    </row>
    <row r="477" spans="8:8" ht="20.100000000000001" customHeight="1">
      <c r="H477" s="36"/>
    </row>
    <row r="478" spans="8:8" ht="20.100000000000001" customHeight="1">
      <c r="H478" s="36"/>
    </row>
    <row r="479" spans="8:8" ht="20.100000000000001" customHeight="1">
      <c r="H479" s="36"/>
    </row>
    <row r="480" spans="8:8" ht="20.100000000000001" customHeight="1">
      <c r="H480" s="36"/>
    </row>
    <row r="481" spans="8:8" ht="20.100000000000001" customHeight="1">
      <c r="H481" s="36"/>
    </row>
    <row r="482" spans="8:8" ht="20.100000000000001" customHeight="1">
      <c r="H482" s="36"/>
    </row>
    <row r="483" spans="8:8" ht="20.100000000000001" customHeight="1">
      <c r="H483" s="36"/>
    </row>
    <row r="484" spans="8:8" ht="20.100000000000001" customHeight="1">
      <c r="H484" s="36"/>
    </row>
    <row r="485" spans="8:8" ht="20.100000000000001" customHeight="1">
      <c r="H485" s="36"/>
    </row>
    <row r="486" spans="8:8" ht="20.100000000000001" customHeight="1">
      <c r="H486" s="36"/>
    </row>
    <row r="487" spans="8:8" ht="20.100000000000001" customHeight="1">
      <c r="H487" s="36"/>
    </row>
    <row r="488" spans="8:8" ht="20.100000000000001" customHeight="1">
      <c r="H488" s="36"/>
    </row>
    <row r="489" spans="8:8" ht="20.100000000000001" customHeight="1">
      <c r="H489" s="36"/>
    </row>
    <row r="490" spans="8:8" ht="20.100000000000001" customHeight="1">
      <c r="H490" s="36"/>
    </row>
    <row r="491" spans="8:8" ht="20.100000000000001" customHeight="1">
      <c r="H491" s="36"/>
    </row>
    <row r="492" spans="8:8" ht="20.100000000000001" customHeight="1">
      <c r="H492" s="36"/>
    </row>
    <row r="493" spans="8:8" ht="20.100000000000001" customHeight="1">
      <c r="H493" s="36"/>
    </row>
    <row r="494" spans="8:8" ht="20.100000000000001" customHeight="1">
      <c r="H494" s="36"/>
    </row>
    <row r="495" spans="8:8" ht="20.100000000000001" customHeight="1">
      <c r="H495" s="36"/>
    </row>
    <row r="496" spans="8:8" ht="20.100000000000001" customHeight="1">
      <c r="H496" s="36"/>
    </row>
    <row r="497" spans="8:8" ht="20.100000000000001" customHeight="1">
      <c r="H497" s="36"/>
    </row>
    <row r="498" spans="8:8" ht="20.100000000000001" customHeight="1">
      <c r="H498" s="36"/>
    </row>
    <row r="499" spans="8:8" ht="20.100000000000001" customHeight="1">
      <c r="H499" s="36"/>
    </row>
    <row r="500" spans="8:8" ht="20.100000000000001" customHeight="1">
      <c r="H500" s="36"/>
    </row>
    <row r="501" spans="8:8" ht="20.100000000000001" customHeight="1">
      <c r="H501" s="36"/>
    </row>
    <row r="502" spans="8:8" ht="20.100000000000001" customHeight="1">
      <c r="H502" s="36"/>
    </row>
    <row r="503" spans="8:8" ht="20.100000000000001" customHeight="1">
      <c r="H503" s="36"/>
    </row>
    <row r="504" spans="8:8" ht="20.100000000000001" customHeight="1">
      <c r="H504" s="36"/>
    </row>
    <row r="505" spans="8:8" ht="20.100000000000001" customHeight="1">
      <c r="H505" s="36"/>
    </row>
    <row r="506" spans="8:8" ht="20.100000000000001" customHeight="1">
      <c r="H506" s="36"/>
    </row>
    <row r="507" spans="8:8" ht="20.100000000000001" customHeight="1">
      <c r="H507" s="36"/>
    </row>
    <row r="508" spans="8:8" ht="20.100000000000001" customHeight="1">
      <c r="H508" s="36"/>
    </row>
    <row r="509" spans="8:8" ht="20.100000000000001" customHeight="1">
      <c r="H509" s="36"/>
    </row>
    <row r="510" spans="8:8" ht="20.100000000000001" customHeight="1">
      <c r="H510" s="36"/>
    </row>
    <row r="511" spans="8:8" ht="20.100000000000001" customHeight="1">
      <c r="H511" s="36"/>
    </row>
    <row r="512" spans="8:8" ht="20.100000000000001" customHeight="1">
      <c r="H512" s="36"/>
    </row>
    <row r="513" spans="8:8" ht="20.100000000000001" customHeight="1">
      <c r="H513" s="36"/>
    </row>
    <row r="514" spans="8:8" ht="20.100000000000001" customHeight="1">
      <c r="H514" s="36"/>
    </row>
    <row r="515" spans="8:8" ht="20.100000000000001" customHeight="1">
      <c r="H515" s="36"/>
    </row>
    <row r="516" spans="8:8" ht="20.100000000000001" customHeight="1">
      <c r="H516" s="36"/>
    </row>
    <row r="517" spans="8:8" ht="20.100000000000001" customHeight="1">
      <c r="H517" s="36"/>
    </row>
    <row r="518" spans="8:8" ht="20.100000000000001" customHeight="1">
      <c r="H518" s="36"/>
    </row>
    <row r="519" spans="8:8" ht="20.100000000000001" customHeight="1">
      <c r="H519" s="36"/>
    </row>
    <row r="520" spans="8:8" ht="20.100000000000001" customHeight="1">
      <c r="H520" s="36"/>
    </row>
    <row r="521" spans="8:8" ht="20.100000000000001" customHeight="1">
      <c r="H521" s="36"/>
    </row>
    <row r="522" spans="8:8" ht="20.100000000000001" customHeight="1">
      <c r="H522" s="36"/>
    </row>
    <row r="523" spans="8:8" ht="20.100000000000001" customHeight="1">
      <c r="H523" s="36"/>
    </row>
    <row r="524" spans="8:8" ht="20.100000000000001" customHeight="1">
      <c r="H524" s="36"/>
    </row>
    <row r="525" spans="8:8" ht="20.100000000000001" customHeight="1">
      <c r="H525" s="36"/>
    </row>
    <row r="526" spans="8:8" ht="20.100000000000001" customHeight="1">
      <c r="H526" s="36"/>
    </row>
    <row r="527" spans="8:8" ht="20.100000000000001" customHeight="1">
      <c r="H527" s="36"/>
    </row>
    <row r="528" spans="8:8" ht="20.100000000000001" customHeight="1">
      <c r="H528" s="36"/>
    </row>
    <row r="529" spans="8:8" ht="20.100000000000001" customHeight="1">
      <c r="H529" s="36"/>
    </row>
    <row r="530" spans="8:8" ht="20.100000000000001" customHeight="1">
      <c r="H530" s="36"/>
    </row>
    <row r="531" spans="8:8" ht="20.100000000000001" customHeight="1">
      <c r="H531" s="36"/>
    </row>
    <row r="532" spans="8:8" ht="20.100000000000001" customHeight="1">
      <c r="H532" s="36"/>
    </row>
    <row r="533" spans="8:8" ht="20.100000000000001" customHeight="1">
      <c r="H533" s="36"/>
    </row>
    <row r="534" spans="8:8" ht="20.100000000000001" customHeight="1">
      <c r="H534" s="36"/>
    </row>
    <row r="535" spans="8:8" ht="20.100000000000001" customHeight="1">
      <c r="H535" s="36"/>
    </row>
    <row r="536" spans="8:8" ht="20.100000000000001" customHeight="1">
      <c r="H536" s="36"/>
    </row>
    <row r="537" spans="8:8" ht="20.100000000000001" customHeight="1">
      <c r="H537" s="36"/>
    </row>
    <row r="538" spans="8:8" ht="20.100000000000001" customHeight="1">
      <c r="H538" s="36"/>
    </row>
    <row r="539" spans="8:8" ht="20.100000000000001" customHeight="1">
      <c r="H539" s="36"/>
    </row>
    <row r="540" spans="8:8" ht="20.100000000000001" customHeight="1">
      <c r="H540" s="36"/>
    </row>
    <row r="541" spans="8:8" ht="20.100000000000001" customHeight="1">
      <c r="H541" s="36"/>
    </row>
    <row r="542" spans="8:8" ht="20.100000000000001" customHeight="1">
      <c r="H542" s="36"/>
    </row>
    <row r="543" spans="8:8" ht="20.100000000000001" customHeight="1">
      <c r="H543" s="36"/>
    </row>
    <row r="544" spans="8:8" ht="20.100000000000001" customHeight="1">
      <c r="H544" s="36"/>
    </row>
    <row r="545" spans="8:8" ht="20.100000000000001" customHeight="1">
      <c r="H545" s="36"/>
    </row>
    <row r="546" spans="8:8" ht="20.100000000000001" customHeight="1">
      <c r="H546" s="36"/>
    </row>
    <row r="547" spans="8:8" ht="20.100000000000001" customHeight="1">
      <c r="H547" s="36"/>
    </row>
    <row r="548" spans="8:8" ht="20.100000000000001" customHeight="1">
      <c r="H548" s="36"/>
    </row>
    <row r="549" spans="8:8" ht="20.100000000000001" customHeight="1">
      <c r="H549" s="36"/>
    </row>
    <row r="550" spans="8:8" ht="20.100000000000001" customHeight="1">
      <c r="H550" s="36"/>
    </row>
    <row r="551" spans="8:8" ht="20.100000000000001" customHeight="1">
      <c r="H551" s="36"/>
    </row>
    <row r="552" spans="8:8" ht="20.100000000000001" customHeight="1">
      <c r="H552" s="36"/>
    </row>
    <row r="553" spans="8:8" ht="20.100000000000001" customHeight="1">
      <c r="H553" s="36"/>
    </row>
    <row r="554" spans="8:8" ht="20.100000000000001" customHeight="1">
      <c r="H554" s="36"/>
    </row>
    <row r="555" spans="8:8" ht="20.100000000000001" customHeight="1">
      <c r="H555" s="36"/>
    </row>
    <row r="556" spans="8:8" ht="20.100000000000001" customHeight="1">
      <c r="H556" s="36"/>
    </row>
    <row r="557" spans="8:8" ht="20.100000000000001" customHeight="1">
      <c r="H557" s="36"/>
    </row>
    <row r="558" spans="8:8" ht="20.100000000000001" customHeight="1">
      <c r="H558" s="36"/>
    </row>
    <row r="559" spans="8:8" ht="20.100000000000001" customHeight="1">
      <c r="H559" s="36"/>
    </row>
    <row r="560" spans="8:8" ht="20.100000000000001" customHeight="1">
      <c r="H560" s="36"/>
    </row>
    <row r="561" spans="8:8" ht="20.100000000000001" customHeight="1">
      <c r="H561" s="36"/>
    </row>
    <row r="562" spans="8:8" ht="20.100000000000001" customHeight="1">
      <c r="H562" s="36"/>
    </row>
    <row r="563" spans="8:8" ht="20.100000000000001" customHeight="1">
      <c r="H563" s="36"/>
    </row>
    <row r="564" spans="8:8" ht="20.100000000000001" customHeight="1">
      <c r="H564" s="36"/>
    </row>
    <row r="565" spans="8:8" ht="20.100000000000001" customHeight="1">
      <c r="H565" s="36"/>
    </row>
    <row r="566" spans="8:8" ht="20.100000000000001" customHeight="1">
      <c r="H566" s="36"/>
    </row>
    <row r="567" spans="8:8" ht="20.100000000000001" customHeight="1">
      <c r="H567" s="36"/>
    </row>
    <row r="568" spans="8:8" ht="20.100000000000001" customHeight="1">
      <c r="H568" s="36"/>
    </row>
    <row r="569" spans="8:8" ht="20.100000000000001" customHeight="1">
      <c r="H569" s="36"/>
    </row>
    <row r="570" spans="8:8" ht="20.100000000000001" customHeight="1">
      <c r="H570" s="36"/>
    </row>
    <row r="571" spans="8:8" ht="20.100000000000001" customHeight="1">
      <c r="H571" s="36"/>
    </row>
    <row r="572" spans="8:8" ht="20.100000000000001" customHeight="1">
      <c r="H572" s="36"/>
    </row>
    <row r="573" spans="8:8" ht="20.100000000000001" customHeight="1">
      <c r="H573" s="36"/>
    </row>
    <row r="574" spans="8:8" ht="20.100000000000001" customHeight="1">
      <c r="H574" s="36"/>
    </row>
    <row r="575" spans="8:8" ht="20.100000000000001" customHeight="1">
      <c r="H575" s="36"/>
    </row>
    <row r="576" spans="8:8" ht="20.100000000000001" customHeight="1">
      <c r="H576" s="36"/>
    </row>
    <row r="577" spans="8:8" ht="20.100000000000001" customHeight="1">
      <c r="H577" s="36"/>
    </row>
    <row r="578" spans="8:8" ht="20.100000000000001" customHeight="1">
      <c r="H578" s="36"/>
    </row>
    <row r="579" spans="8:8" ht="20.100000000000001" customHeight="1">
      <c r="H579" s="36"/>
    </row>
    <row r="580" spans="8:8" ht="20.100000000000001" customHeight="1">
      <c r="H580" s="36"/>
    </row>
    <row r="581" spans="8:8" ht="20.100000000000001" customHeight="1">
      <c r="H581" s="36"/>
    </row>
    <row r="582" spans="8:8" ht="20.100000000000001" customHeight="1">
      <c r="H582" s="36"/>
    </row>
    <row r="583" spans="8:8" ht="20.100000000000001" customHeight="1">
      <c r="H583" s="36"/>
    </row>
    <row r="584" spans="8:8" ht="20.100000000000001" customHeight="1">
      <c r="H584" s="36"/>
    </row>
    <row r="585" spans="8:8" ht="20.100000000000001" customHeight="1">
      <c r="H585" s="36"/>
    </row>
    <row r="586" spans="8:8" ht="20.100000000000001" customHeight="1">
      <c r="H586" s="36"/>
    </row>
    <row r="587" spans="8:8" ht="20.100000000000001" customHeight="1">
      <c r="H587" s="36"/>
    </row>
    <row r="588" spans="8:8" ht="20.100000000000001" customHeight="1">
      <c r="H588" s="36"/>
    </row>
    <row r="589" spans="8:8" ht="20.100000000000001" customHeight="1">
      <c r="H589" s="36"/>
    </row>
    <row r="590" spans="8:8" ht="20.100000000000001" customHeight="1">
      <c r="H590" s="36"/>
    </row>
    <row r="591" spans="8:8" ht="20.100000000000001" customHeight="1">
      <c r="H591" s="36"/>
    </row>
    <row r="592" spans="8:8" ht="20.100000000000001" customHeight="1">
      <c r="H592" s="36"/>
    </row>
    <row r="593" spans="8:8" ht="20.100000000000001" customHeight="1">
      <c r="H593" s="36"/>
    </row>
    <row r="594" spans="8:8" ht="20.100000000000001" customHeight="1">
      <c r="H594" s="36"/>
    </row>
    <row r="595" spans="8:8" ht="20.100000000000001" customHeight="1">
      <c r="H595" s="36"/>
    </row>
    <row r="596" spans="8:8" ht="20.100000000000001" customHeight="1">
      <c r="H596" s="36"/>
    </row>
    <row r="597" spans="8:8" ht="20.100000000000001" customHeight="1">
      <c r="H597" s="36"/>
    </row>
    <row r="598" spans="8:8" ht="20.100000000000001" customHeight="1">
      <c r="H598" s="36"/>
    </row>
    <row r="599" spans="8:8" ht="20.100000000000001" customHeight="1">
      <c r="H599" s="36"/>
    </row>
    <row r="600" spans="8:8" ht="20.100000000000001" customHeight="1">
      <c r="H600" s="36"/>
    </row>
    <row r="601" spans="8:8" ht="20.100000000000001" customHeight="1">
      <c r="H601" s="36"/>
    </row>
    <row r="602" spans="8:8" ht="20.100000000000001" customHeight="1">
      <c r="H602" s="36"/>
    </row>
    <row r="603" spans="8:8" ht="20.100000000000001" customHeight="1">
      <c r="H603" s="36"/>
    </row>
    <row r="604" spans="8:8" ht="20.100000000000001" customHeight="1">
      <c r="H604" s="36"/>
    </row>
    <row r="605" spans="8:8" ht="20.100000000000001" customHeight="1">
      <c r="H605" s="36"/>
    </row>
    <row r="606" spans="8:8" ht="20.100000000000001" customHeight="1">
      <c r="H606" s="36"/>
    </row>
    <row r="607" spans="8:8" ht="20.100000000000001" customHeight="1">
      <c r="H607" s="36"/>
    </row>
    <row r="608" spans="8:8" ht="20.100000000000001" customHeight="1">
      <c r="H608" s="36"/>
    </row>
    <row r="609" spans="8:8" ht="20.100000000000001" customHeight="1">
      <c r="H609" s="36"/>
    </row>
    <row r="610" spans="8:8" ht="20.100000000000001" customHeight="1">
      <c r="H610" s="36"/>
    </row>
    <row r="611" spans="8:8" ht="20.100000000000001" customHeight="1">
      <c r="H611" s="36"/>
    </row>
    <row r="612" spans="8:8" ht="20.100000000000001" customHeight="1">
      <c r="H612" s="36"/>
    </row>
    <row r="613" spans="8:8" ht="20.100000000000001" customHeight="1">
      <c r="H613" s="36"/>
    </row>
    <row r="614" spans="8:8" ht="20.100000000000001" customHeight="1">
      <c r="H614" s="36"/>
    </row>
    <row r="615" spans="8:8" ht="20.100000000000001" customHeight="1">
      <c r="H615" s="36"/>
    </row>
    <row r="616" spans="8:8" ht="20.100000000000001" customHeight="1">
      <c r="H616" s="36"/>
    </row>
    <row r="617" spans="8:8" ht="20.100000000000001" customHeight="1">
      <c r="H617" s="36"/>
    </row>
    <row r="618" spans="8:8" ht="20.100000000000001" customHeight="1">
      <c r="H618" s="36"/>
    </row>
    <row r="619" spans="8:8" ht="20.100000000000001" customHeight="1">
      <c r="H619" s="36"/>
    </row>
    <row r="620" spans="8:8" ht="20.100000000000001" customHeight="1">
      <c r="H620" s="36"/>
    </row>
    <row r="621" spans="8:8" ht="20.100000000000001" customHeight="1">
      <c r="H621" s="36"/>
    </row>
    <row r="622" spans="8:8" ht="20.100000000000001" customHeight="1">
      <c r="H622" s="36"/>
    </row>
    <row r="623" spans="8:8" ht="20.100000000000001" customHeight="1">
      <c r="H623" s="36"/>
    </row>
    <row r="624" spans="8:8" ht="20.100000000000001" customHeight="1">
      <c r="H624" s="36"/>
    </row>
    <row r="625" spans="8:8" ht="20.100000000000001" customHeight="1">
      <c r="H625" s="36"/>
    </row>
    <row r="626" spans="8:8" ht="20.100000000000001" customHeight="1">
      <c r="H626" s="36"/>
    </row>
    <row r="627" spans="8:8" ht="20.100000000000001" customHeight="1">
      <c r="H627" s="36"/>
    </row>
    <row r="628" spans="8:8" ht="20.100000000000001" customHeight="1">
      <c r="H628" s="36"/>
    </row>
    <row r="629" spans="8:8" ht="20.100000000000001" customHeight="1">
      <c r="H629" s="36"/>
    </row>
    <row r="630" spans="8:8" ht="20.100000000000001" customHeight="1">
      <c r="H630" s="36"/>
    </row>
    <row r="631" spans="8:8" ht="20.100000000000001" customHeight="1">
      <c r="H631" s="36"/>
    </row>
    <row r="632" spans="8:8" ht="20.100000000000001" customHeight="1">
      <c r="H632" s="36"/>
    </row>
  </sheetData>
  <autoFilter ref="A1:AH632" xr:uid="{A7E10862-185F-4D2C-AD93-F9EEFCFE4FEE}"/>
  <phoneticPr fontId="16" type="noConversion"/>
  <conditionalFormatting sqref="A2:AH2 Z15:Z17 Z19:Z21 Z7:Z13 Z23:Z422 AB3:AH422 A3:X422">
    <cfRule type="expression" dxfId="14" priority="9">
      <formula>OR("MA"=$E2,"ASMA"=$E2)</formula>
    </cfRule>
    <cfRule type="expression" dxfId="13" priority="10">
      <formula>"ABIE"=$E2</formula>
    </cfRule>
    <cfRule type="expression" dxfId="12" priority="12">
      <formula>"ASBIE"=$E2</formula>
    </cfRule>
  </conditionalFormatting>
  <conditionalFormatting sqref="Y3:AA3 Z5:Z6 Y5:Y422 Y4:Z4 AA4:AA422">
    <cfRule type="expression" dxfId="11" priority="6">
      <formula>"ABIE"=$E3</formula>
    </cfRule>
    <cfRule type="expression" dxfId="10" priority="7">
      <formula>OR("MA"=$E3,"ASMA"=$E3)</formula>
    </cfRule>
    <cfRule type="expression" dxfId="9" priority="8">
      <formula>"ASBIE"=$E3</formula>
    </cfRule>
  </conditionalFormatting>
  <conditionalFormatting sqref="Z22 Z18 Z14">
    <cfRule type="expression" dxfId="8" priority="3">
      <formula>"ABIE"=$E14</formula>
    </cfRule>
    <cfRule type="expression" dxfId="7" priority="4">
      <formula>OR("MA"=$E14,"ASMA"=$E14)</formula>
    </cfRule>
    <cfRule type="expression" dxfId="6" priority="5">
      <formula>"ASBIE"=$E14</formula>
    </cfRule>
  </conditionalFormatting>
  <conditionalFormatting sqref="K1:K1048576">
    <cfRule type="containsErrors" dxfId="5" priority="2">
      <formula>ISERROR(K1)</formula>
    </cfRule>
  </conditionalFormatting>
  <conditionalFormatting sqref="J1:J1048576">
    <cfRule type="containsErrors" dxfId="4" priority="1">
      <formula>ISERROR(J1)</formula>
    </cfRule>
  </conditionalFormatting>
  <pageMargins left="0.7" right="0.7" top="0.75" bottom="0.75" header="0.3" footer="0.3"/>
  <pageSetup paperSize="9" orientation="portrait" horizontalDpi="4294967293" verticalDpi="0" r:id="rId1"/>
  <ignoredErrors>
    <ignoredError sqref="G25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99C3A-AC24-4CF2-9164-2FFA663770D0}">
  <dimension ref="A1:AH378"/>
  <sheetViews>
    <sheetView zoomScaleNormal="100" workbookViewId="0">
      <pane ySplit="1" topLeftCell="A8" activePane="bottomLeft" state="frozen"/>
      <selection pane="bottomLeft" activeCell="Z2" sqref="Z2:AB2"/>
    </sheetView>
  </sheetViews>
  <sheetFormatPr defaultColWidth="9.140625" defaultRowHeight="12.75" customHeight="1"/>
  <cols>
    <col min="1" max="2" width="9.140625" style="2"/>
    <col min="3" max="3" width="11.140625" style="2" customWidth="1"/>
    <col min="4" max="4" width="15.140625" style="2" customWidth="1"/>
    <col min="5" max="5" width="6.42578125" style="2" customWidth="1"/>
    <col min="6" max="6" width="6.42578125" style="4" customWidth="1"/>
    <col min="7" max="7" width="4.85546875" style="4" customWidth="1"/>
    <col min="8" max="9" width="33.42578125" style="2" customWidth="1"/>
    <col min="10" max="10" width="9.140625" style="21"/>
    <col min="11" max="12" width="9.140625" style="2"/>
    <col min="13" max="13" width="26.7109375" style="2" customWidth="1"/>
    <col min="14" max="25" width="1.7109375" style="2" customWidth="1"/>
    <col min="26" max="26" width="63.85546875" style="2" customWidth="1"/>
    <col min="27" max="27" width="61.42578125" style="2" bestFit="1" customWidth="1"/>
    <col min="28" max="28" width="76.42578125" style="3" customWidth="1"/>
    <col min="29" max="29" width="9.140625" style="4"/>
    <col min="30" max="30" width="13.85546875" style="2" customWidth="1"/>
    <col min="31" max="31" width="9.140625" style="2"/>
    <col min="32" max="35" width="3.28515625" style="2" customWidth="1"/>
    <col min="36" max="16384" width="9.140625" style="2"/>
  </cols>
  <sheetData>
    <row r="1" spans="1:34" ht="12.75" customHeight="1">
      <c r="A1" s="2" t="s">
        <v>1149</v>
      </c>
      <c r="B1" s="2" t="s">
        <v>1150</v>
      </c>
      <c r="D1" s="2" t="s">
        <v>1151</v>
      </c>
      <c r="E1" s="2" t="s">
        <v>1152</v>
      </c>
      <c r="F1" s="4" t="s">
        <v>1156</v>
      </c>
      <c r="H1" s="2" t="s">
        <v>1154</v>
      </c>
      <c r="I1" s="2" t="s">
        <v>1155</v>
      </c>
      <c r="N1" s="2" t="s">
        <v>1153</v>
      </c>
      <c r="AC1" s="4" t="s">
        <v>1157</v>
      </c>
      <c r="AD1" s="2" t="s">
        <v>0</v>
      </c>
      <c r="AE1" s="2" t="s">
        <v>1158</v>
      </c>
      <c r="AF1" s="2" t="s">
        <v>1160</v>
      </c>
      <c r="AG1" s="2" t="s">
        <v>1161</v>
      </c>
      <c r="AH1" s="2" t="s">
        <v>1148</v>
      </c>
    </row>
    <row r="2" spans="1:34" ht="12.75" customHeight="1">
      <c r="A2" s="2">
        <v>1</v>
      </c>
      <c r="B2" s="2" t="s">
        <v>78</v>
      </c>
      <c r="E2" s="2" t="s">
        <v>1</v>
      </c>
      <c r="F2" s="4" t="s">
        <v>3</v>
      </c>
      <c r="G2" s="4">
        <v>0</v>
      </c>
      <c r="H2" s="2" t="s">
        <v>1609</v>
      </c>
      <c r="I2" s="2" t="s">
        <v>1610</v>
      </c>
      <c r="N2" s="2" t="s">
        <v>1608</v>
      </c>
      <c r="Z2" s="2" t="str">
        <f t="shared" ref="Z2:Z65" si="0">N2&amp;O2&amp;P2&amp;Q2&amp;R2&amp;S2&amp;T2&amp;U2&amp;V2&amp;W2</f>
        <v>SME_ invoice</v>
      </c>
      <c r="AA2" s="2" t="str">
        <f xml:space="preserve"> SUBSTITUTE(SUBSTITUTE(Z2,"_","")," ","")</f>
        <v>SMEinvoice</v>
      </c>
      <c r="AB2" s="3" t="str">
        <f>AA2</f>
        <v>SMEinvoice</v>
      </c>
      <c r="AC2" s="4" t="s">
        <v>4</v>
      </c>
      <c r="AD2" s="2" t="s">
        <v>27</v>
      </c>
      <c r="AE2" s="2" t="s">
        <v>8</v>
      </c>
      <c r="AF2" s="2" t="s">
        <v>230</v>
      </c>
      <c r="AG2" s="2" t="s">
        <v>27</v>
      </c>
      <c r="AH2" s="2" t="s">
        <v>8</v>
      </c>
    </row>
    <row r="3" spans="1:34" ht="12.75" customHeight="1">
      <c r="A3" s="2">
        <v>2</v>
      </c>
      <c r="B3" s="2" t="s">
        <v>78</v>
      </c>
      <c r="C3" s="2" t="s">
        <v>1623</v>
      </c>
      <c r="D3" s="2" t="s">
        <v>5</v>
      </c>
      <c r="E3" s="2" t="s">
        <v>49</v>
      </c>
      <c r="F3" s="4" t="s">
        <v>22</v>
      </c>
      <c r="G3" s="4">
        <f t="shared" ref="G3:G66" si="1">IF(LEN(N3)&gt;0,1,
  IF(LEN(O3)&gt;0,2,
    IF(LEN(P3)&gt;0,3,
      IF(LEN(Q3)&gt;0,4,
        IF(LEN(R3)&gt;0,5,
          IF(LEN(S3)&gt;0,6,
            IF(LEN(T3)&gt;0,7,
              IF(LEN(U3)&gt;0,8,
                IF(LEN(V3)&gt;0,9,
                  IF(LEN(W3)&gt;0,10,"")
)))))))))</f>
        <v>1</v>
      </c>
      <c r="H3" s="2" t="s">
        <v>473</v>
      </c>
      <c r="I3" s="2" t="s">
        <v>474</v>
      </c>
      <c r="J3" s="21">
        <f>IF(ISERROR(MATCH(H3,core_japan!M:M,0)),"",INDEX(core_japan!S:S,MATCH(H3,core_japan!M:M,0),1))</f>
        <v>0</v>
      </c>
      <c r="N3" s="2" t="s">
        <v>6</v>
      </c>
      <c r="Z3" s="2" t="str">
        <f t="shared" si="0"/>
        <v>CI_ Exchanged Document_ Context. Details</v>
      </c>
      <c r="AA3" s="2" t="str">
        <f t="shared" ref="AA3:AA66" si="2">IF(OR("ASMA"=E3,"MA"=E3),"rsm:","ram:")&amp;
IF(OR("ASMA"=E3,"ABIE"=E3),
  SUBSTITUTE(
    SUBSTITUTE(
      SUBSTITUTE(Z3,". Details","Type"),
      "_",""
    ),
    " ",""
  ),
  SUBSTITUTE(
    SUBSTITUTE(
      SUBSTITUTE(
        SUBSTITUTE(
          SUBSTITUTE(
            SUBSTITUTE(
              MID(Z3,FIND(".",Z3)+2,LEN(Z3)-FIND(".",Z3)-1),
              "_",""
            ),
            "Identification",""
          ),
          "Text",""
        ),
        ".",""
      ),
      " ",""
    ),
    "Identifier","ID"
  )
)</f>
        <v>rsm:CIExchangedDocumentContextType</v>
      </c>
      <c r="AB3" s="3" t="str">
        <f>AA3</f>
        <v>rsm:CIExchangedDocumentContextType</v>
      </c>
      <c r="AC3" s="4" t="s">
        <v>7</v>
      </c>
      <c r="AD3" s="2" t="s">
        <v>8</v>
      </c>
      <c r="AE3" s="2" t="s">
        <v>9</v>
      </c>
      <c r="AF3" s="2" t="s">
        <v>230</v>
      </c>
      <c r="AG3" s="2" t="s">
        <v>27</v>
      </c>
      <c r="AH3" s="2" t="s">
        <v>10</v>
      </c>
    </row>
    <row r="4" spans="1:34" ht="12.75" customHeight="1">
      <c r="A4" s="2">
        <v>3</v>
      </c>
      <c r="B4" s="2" t="s">
        <v>78</v>
      </c>
      <c r="C4" s="2" t="s">
        <v>1623</v>
      </c>
      <c r="D4" s="2" t="s">
        <v>11</v>
      </c>
      <c r="E4" s="2" t="s">
        <v>12</v>
      </c>
      <c r="F4" s="4" t="s">
        <v>17</v>
      </c>
      <c r="G4" s="4">
        <f t="shared" si="1"/>
        <v>2</v>
      </c>
      <c r="H4" s="2" t="s">
        <v>475</v>
      </c>
      <c r="I4" s="2" t="s">
        <v>14</v>
      </c>
      <c r="J4" s="21">
        <f>IF(ISERROR(MATCH(H4,core_japan!M:M,0)),"",INDEX(core_japan!S:S,MATCH(H4,core_japan!M:M,0),1))</f>
        <v>0</v>
      </c>
      <c r="O4" s="2" t="s">
        <v>13</v>
      </c>
      <c r="Z4" s="2" t="str">
        <f t="shared" si="0"/>
        <v>CI_ Exchanged Document_ Context. Specified_ Transaction. Identifier</v>
      </c>
      <c r="AA4" s="2" t="str">
        <f t="shared" si="2"/>
        <v>ram:SpecifiedTransactionID</v>
      </c>
      <c r="AB4" s="3" t="str">
        <f>AB$3&amp;"/"&amp;AA4</f>
        <v>rsm:CIExchangedDocumentContextType/ram:SpecifiedTransactionID</v>
      </c>
      <c r="AC4" s="4" t="s">
        <v>7</v>
      </c>
      <c r="AD4" s="2" t="s">
        <v>10</v>
      </c>
      <c r="AE4" s="2" t="s">
        <v>9</v>
      </c>
      <c r="AF4" s="2" t="s">
        <v>15</v>
      </c>
      <c r="AG4" s="2" t="s">
        <v>15</v>
      </c>
      <c r="AH4" s="2" t="s">
        <v>10</v>
      </c>
    </row>
    <row r="5" spans="1:34" ht="12.75" customHeight="1">
      <c r="A5" s="2">
        <v>4</v>
      </c>
      <c r="B5" s="2" t="s">
        <v>78</v>
      </c>
      <c r="C5" s="2" t="s">
        <v>1623</v>
      </c>
      <c r="D5" s="2" t="s">
        <v>476</v>
      </c>
      <c r="E5" s="2" t="s">
        <v>12</v>
      </c>
      <c r="F5" s="4" t="s">
        <v>17</v>
      </c>
      <c r="G5" s="4">
        <f t="shared" si="1"/>
        <v>2</v>
      </c>
      <c r="H5" s="2" t="s">
        <v>477</v>
      </c>
      <c r="I5" s="2" t="s">
        <v>478</v>
      </c>
      <c r="J5" s="21">
        <f>IF(ISERROR(MATCH(H5,core_japan!M:M,0)),"",INDEX(core_japan!S:S,MATCH(H5,core_japan!M:M,0),1))</f>
        <v>0</v>
      </c>
      <c r="O5" s="2" t="s">
        <v>16</v>
      </c>
      <c r="Z5" s="2" t="str">
        <f t="shared" si="0"/>
        <v>CI_ Exchanged Document_ Context. Processing_ Transaction. Date Time</v>
      </c>
      <c r="AA5" s="2" t="str">
        <f t="shared" si="2"/>
        <v>ram:ProcessingTransactionDateTime</v>
      </c>
      <c r="AB5" s="3" t="str">
        <f>AB$3&amp;"/"&amp;AA5</f>
        <v>rsm:CIExchangedDocumentContextType/ram:ProcessingTransactionDateTime</v>
      </c>
      <c r="AC5" s="4" t="s">
        <v>18</v>
      </c>
      <c r="AD5" s="2" t="s">
        <v>84</v>
      </c>
      <c r="AE5" s="2" t="s">
        <v>65</v>
      </c>
      <c r="AF5" s="2" t="s">
        <v>15</v>
      </c>
      <c r="AG5" s="2" t="s">
        <v>15</v>
      </c>
      <c r="AH5" s="2" t="s">
        <v>10</v>
      </c>
    </row>
    <row r="6" spans="1:34" ht="12.75" customHeight="1">
      <c r="A6" s="2">
        <v>5</v>
      </c>
      <c r="B6" s="2" t="s">
        <v>78</v>
      </c>
      <c r="C6" s="2" t="s">
        <v>1623</v>
      </c>
      <c r="D6" s="2" t="s">
        <v>19</v>
      </c>
      <c r="E6" s="2" t="s">
        <v>20</v>
      </c>
      <c r="F6" s="4" t="s">
        <v>22</v>
      </c>
      <c r="G6" s="4">
        <f t="shared" si="1"/>
        <v>2</v>
      </c>
      <c r="H6" s="2" t="s">
        <v>479</v>
      </c>
      <c r="I6" s="2" t="s">
        <v>480</v>
      </c>
      <c r="J6" s="21">
        <f>IF(ISERROR(MATCH(H6,core_japan!M:M,0)),"",INDEX(core_japan!S:S,MATCH(H6,core_japan!M:M,0),1))</f>
        <v>0</v>
      </c>
      <c r="O6" s="2" t="s">
        <v>21</v>
      </c>
      <c r="Z6" s="2" t="str">
        <f t="shared" si="0"/>
        <v>CI_ Exchanged Document_ Context. Business Process_ Specified. CI_ Document Context_ Parameter</v>
      </c>
      <c r="AA6" s="2" t="str">
        <f t="shared" si="2"/>
        <v>ram:BusinessProcessSpecifiedCIDocumentContextParameter</v>
      </c>
      <c r="AB6" s="3" t="str">
        <f>AB$3&amp;"/"&amp;AA6</f>
        <v>rsm:CIExchangedDocumentContextType/ram:BusinessProcessSpecifiedCIDocumentContextParameter</v>
      </c>
      <c r="AC6" s="4" t="s">
        <v>7</v>
      </c>
      <c r="AD6" s="2" t="s">
        <v>8</v>
      </c>
      <c r="AE6" s="2" t="s">
        <v>8</v>
      </c>
      <c r="AF6" s="2" t="s">
        <v>50</v>
      </c>
      <c r="AG6" s="2" t="s">
        <v>27</v>
      </c>
      <c r="AH6" s="2" t="s">
        <v>25</v>
      </c>
    </row>
    <row r="7" spans="1:34" ht="12.75" customHeight="1">
      <c r="A7" s="2">
        <v>6</v>
      </c>
      <c r="B7" s="2" t="s">
        <v>78</v>
      </c>
      <c r="C7" s="2" t="s">
        <v>1623</v>
      </c>
      <c r="D7" s="2" t="s">
        <v>37</v>
      </c>
      <c r="E7" s="2" t="s">
        <v>23</v>
      </c>
      <c r="F7" s="4" t="s">
        <v>74</v>
      </c>
      <c r="G7" s="4">
        <f t="shared" si="1"/>
        <v>3</v>
      </c>
      <c r="H7" s="2" t="s">
        <v>481</v>
      </c>
      <c r="I7" s="2" t="s">
        <v>482</v>
      </c>
      <c r="J7" s="21" t="str">
        <f>IF(ISERROR(MATCH(H7,core_japan!M:M,0)),"",INDEX(core_japan!S:S,MATCH(H7,core_japan!M:M,0),1))</f>
        <v/>
      </c>
      <c r="P7" s="2" t="s">
        <v>24</v>
      </c>
      <c r="Z7" s="2" t="str">
        <f t="shared" si="0"/>
        <v>CI_ Document Context_ Parameter. Details</v>
      </c>
      <c r="AA7" s="2" t="str">
        <f t="shared" si="2"/>
        <v>ram:CIDocumentContextParameterType</v>
      </c>
      <c r="AC7" s="4" t="s">
        <v>7</v>
      </c>
      <c r="AD7" s="2" t="s">
        <v>8</v>
      </c>
      <c r="AE7" s="2" t="s">
        <v>8</v>
      </c>
      <c r="AF7" s="2" t="s">
        <v>8</v>
      </c>
      <c r="AG7" s="2" t="s">
        <v>27</v>
      </c>
      <c r="AH7" s="2" t="s">
        <v>10</v>
      </c>
    </row>
    <row r="8" spans="1:34" ht="12.75" customHeight="1">
      <c r="A8" s="2">
        <v>7</v>
      </c>
      <c r="B8" s="2" t="s">
        <v>78</v>
      </c>
      <c r="C8" s="2" t="s">
        <v>1623</v>
      </c>
      <c r="D8" s="2" t="s">
        <v>38</v>
      </c>
      <c r="E8" s="2" t="s">
        <v>12</v>
      </c>
      <c r="F8" s="4" t="s">
        <v>22</v>
      </c>
      <c r="G8" s="4">
        <f t="shared" si="1"/>
        <v>4</v>
      </c>
      <c r="H8" s="2" t="s">
        <v>483</v>
      </c>
      <c r="I8" s="2" t="s">
        <v>484</v>
      </c>
      <c r="J8" s="21" t="str">
        <f>IF(ISERROR(MATCH(H8,core_japan!M:M,0)),"",INDEX(core_japan!S:S,MATCH(H8,core_japan!M:M,0),1))</f>
        <v>IBT-023</v>
      </c>
      <c r="Q8" s="2" t="s">
        <v>39</v>
      </c>
      <c r="Z8" s="2" t="str">
        <f t="shared" si="0"/>
        <v>CI_ Document Context_ Parameter. Identification. Identifier</v>
      </c>
      <c r="AA8" s="2" t="str">
        <f t="shared" si="2"/>
        <v>ram:ID</v>
      </c>
      <c r="AB8" s="3" t="str">
        <f>AB6&amp;"/"&amp;AA8</f>
        <v>rsm:CIExchangedDocumentContextType/ram:BusinessProcessSpecifiedCIDocumentContextParameter/ram:ID</v>
      </c>
      <c r="AC8" s="4" t="s">
        <v>7</v>
      </c>
      <c r="AD8" s="2" t="s">
        <v>8</v>
      </c>
      <c r="AE8" s="2" t="s">
        <v>9</v>
      </c>
      <c r="AF8" s="2" t="s">
        <v>15</v>
      </c>
      <c r="AG8" s="2" t="s">
        <v>15</v>
      </c>
      <c r="AH8" s="2" t="s">
        <v>25</v>
      </c>
    </row>
    <row r="9" spans="1:34" ht="12.75" customHeight="1">
      <c r="A9" s="2">
        <v>8</v>
      </c>
      <c r="B9" s="2" t="s">
        <v>78</v>
      </c>
      <c r="C9" s="2" t="s">
        <v>1623</v>
      </c>
      <c r="D9" s="2" t="s">
        <v>26</v>
      </c>
      <c r="E9" s="2" t="s">
        <v>12</v>
      </c>
      <c r="F9" s="4" t="s">
        <v>17</v>
      </c>
      <c r="G9" s="4">
        <f t="shared" si="1"/>
        <v>4</v>
      </c>
      <c r="H9" s="2" t="s">
        <v>485</v>
      </c>
      <c r="I9" s="2" t="s">
        <v>486</v>
      </c>
      <c r="J9" s="21">
        <f>IF(ISERROR(MATCH(H9,core_japan!M:M,0)),"",INDEX(core_japan!S:S,MATCH(H9,core_japan!M:M,0),1))</f>
        <v>0</v>
      </c>
      <c r="Q9" s="2" t="s">
        <v>40</v>
      </c>
      <c r="Z9" s="2" t="str">
        <f t="shared" si="0"/>
        <v>CI_ Document Context_ Parameter. Value. Text</v>
      </c>
      <c r="AA9" s="2" t="str">
        <f t="shared" si="2"/>
        <v>ram:Value</v>
      </c>
      <c r="AB9" s="3" t="str">
        <f>AB$6&amp;"/"&amp;AA9</f>
        <v>rsm:CIExchangedDocumentContextType/ram:BusinessProcessSpecifiedCIDocumentContextParameter/ram:Value</v>
      </c>
      <c r="AC9" s="4" t="s">
        <v>7</v>
      </c>
      <c r="AD9" s="2" t="s">
        <v>41</v>
      </c>
      <c r="AE9" s="2" t="s">
        <v>42</v>
      </c>
      <c r="AF9" s="2" t="s">
        <v>15</v>
      </c>
      <c r="AG9" s="2" t="s">
        <v>15</v>
      </c>
      <c r="AH9" s="2" t="s">
        <v>27</v>
      </c>
    </row>
    <row r="10" spans="1:34" ht="12.75" customHeight="1">
      <c r="A10" s="2">
        <v>9</v>
      </c>
      <c r="B10" s="2" t="s">
        <v>78</v>
      </c>
      <c r="C10" s="2" t="s">
        <v>1623</v>
      </c>
      <c r="D10" s="2" t="s">
        <v>28</v>
      </c>
      <c r="E10" s="2" t="s">
        <v>20</v>
      </c>
      <c r="F10" s="4" t="s">
        <v>22</v>
      </c>
      <c r="G10" s="4">
        <f t="shared" si="1"/>
        <v>4</v>
      </c>
      <c r="H10" s="2" t="s">
        <v>487</v>
      </c>
      <c r="I10" s="2" t="s">
        <v>488</v>
      </c>
      <c r="J10" s="21">
        <f>IF(ISERROR(MATCH(H10,core_japan!M:M,0)),"",INDEX(core_japan!S:S,MATCH(H10,core_japan!M:M,0),1))</f>
        <v>0</v>
      </c>
      <c r="Q10" s="2" t="s">
        <v>29</v>
      </c>
      <c r="Z10" s="2" t="str">
        <f t="shared" si="0"/>
        <v>CI_ Document Context_ Parameter. Specified. CI_ Document_ Version</v>
      </c>
      <c r="AA10" s="2" t="str">
        <f t="shared" si="2"/>
        <v>ram:SpecifiedCIDocumentVersion</v>
      </c>
      <c r="AB10" s="3" t="str">
        <f>AB$6&amp;"/"&amp;AA10</f>
        <v>rsm:CIExchangedDocumentContextType/ram:BusinessProcessSpecifiedCIDocumentContextParameter/ram:SpecifiedCIDocumentVersion</v>
      </c>
      <c r="AC10" s="4" t="s">
        <v>7</v>
      </c>
      <c r="AD10" s="2" t="s">
        <v>8</v>
      </c>
      <c r="AE10" s="2" t="s">
        <v>8</v>
      </c>
      <c r="AF10" s="2" t="s">
        <v>8</v>
      </c>
      <c r="AG10" s="2" t="s">
        <v>27</v>
      </c>
      <c r="AH10" s="2" t="s">
        <v>10</v>
      </c>
    </row>
    <row r="11" spans="1:34" ht="12.75" customHeight="1">
      <c r="A11" s="2">
        <v>10</v>
      </c>
      <c r="B11" s="2" t="s">
        <v>78</v>
      </c>
      <c r="C11" s="2" t="s">
        <v>1623</v>
      </c>
      <c r="D11" s="2" t="s">
        <v>30</v>
      </c>
      <c r="E11" s="2" t="s">
        <v>23</v>
      </c>
      <c r="F11" s="4" t="s">
        <v>491</v>
      </c>
      <c r="G11" s="4">
        <f t="shared" si="1"/>
        <v>5</v>
      </c>
      <c r="H11" s="2" t="s">
        <v>489</v>
      </c>
      <c r="I11" s="2" t="s">
        <v>490</v>
      </c>
      <c r="J11" s="21" t="str">
        <f>IF(ISERROR(MATCH(H11,core_japan!M:M,0)),"",INDEX(core_japan!S:S,MATCH(H11,core_japan!M:M,0),1))</f>
        <v/>
      </c>
      <c r="R11" s="2" t="s">
        <v>31</v>
      </c>
      <c r="Z11" s="2" t="str">
        <f t="shared" si="0"/>
        <v>CI_ Document_ Version. Details</v>
      </c>
      <c r="AA11" s="2" t="str">
        <f t="shared" si="2"/>
        <v>ram:CIDocumentVersionType</v>
      </c>
      <c r="AC11" s="4" t="s">
        <v>7</v>
      </c>
      <c r="AD11" s="2" t="s">
        <v>8</v>
      </c>
      <c r="AE11" s="2" t="s">
        <v>8</v>
      </c>
      <c r="AF11" s="2" t="s">
        <v>8</v>
      </c>
      <c r="AG11" s="2" t="s">
        <v>27</v>
      </c>
      <c r="AH11" s="2" t="s">
        <v>10</v>
      </c>
    </row>
    <row r="12" spans="1:34" ht="12.75" customHeight="1">
      <c r="A12" s="2">
        <v>11</v>
      </c>
      <c r="B12" s="2" t="s">
        <v>78</v>
      </c>
      <c r="C12" s="2" t="s">
        <v>1623</v>
      </c>
      <c r="D12" s="2" t="s">
        <v>32</v>
      </c>
      <c r="E12" s="2" t="s">
        <v>12</v>
      </c>
      <c r="F12" s="4" t="s">
        <v>22</v>
      </c>
      <c r="G12" s="4">
        <f t="shared" si="1"/>
        <v>6</v>
      </c>
      <c r="H12" s="2" t="s">
        <v>492</v>
      </c>
      <c r="I12" s="2" t="s">
        <v>493</v>
      </c>
      <c r="J12" s="21">
        <f>IF(ISERROR(MATCH(H12,core_japan!M:M,0)),"",INDEX(core_japan!S:S,MATCH(H12,core_japan!M:M,0),1))</f>
        <v>0</v>
      </c>
      <c r="S12" s="2" t="s">
        <v>33</v>
      </c>
      <c r="Z12" s="2" t="str">
        <f t="shared" si="0"/>
        <v>CI_ Document_ Version. Identification. Identifier</v>
      </c>
      <c r="AA12" s="2" t="str">
        <f t="shared" si="2"/>
        <v>ram:ID</v>
      </c>
      <c r="AB12" s="3" t="str">
        <f>AB10&amp;"/"&amp;AA12</f>
        <v>rsm:CIExchangedDocumentContextType/ram:BusinessProcessSpecifiedCIDocumentContextParameter/ram:SpecifiedCIDocumentVersion/ram:ID</v>
      </c>
      <c r="AC12" s="4" t="s">
        <v>7</v>
      </c>
      <c r="AD12" s="2" t="s">
        <v>34</v>
      </c>
      <c r="AE12" s="2" t="s">
        <v>35</v>
      </c>
      <c r="AF12" s="2" t="s">
        <v>15</v>
      </c>
      <c r="AG12" s="2" t="s">
        <v>15</v>
      </c>
      <c r="AH12" s="2" t="s">
        <v>10</v>
      </c>
    </row>
    <row r="13" spans="1:34" ht="12.75" customHeight="1">
      <c r="A13" s="2">
        <v>12</v>
      </c>
      <c r="B13" s="2" t="s">
        <v>78</v>
      </c>
      <c r="C13" s="2" t="s">
        <v>1623</v>
      </c>
      <c r="D13" s="2" t="s">
        <v>48</v>
      </c>
      <c r="E13" s="2" t="s">
        <v>12</v>
      </c>
      <c r="F13" s="4" t="s">
        <v>22</v>
      </c>
      <c r="G13" s="4">
        <f t="shared" si="1"/>
        <v>6</v>
      </c>
      <c r="H13" s="2" t="s">
        <v>494</v>
      </c>
      <c r="I13" s="2" t="s">
        <v>495</v>
      </c>
      <c r="J13" s="21">
        <f>IF(ISERROR(MATCH(H13,core_japan!M:M,0)),"",INDEX(core_japan!S:S,MATCH(H13,core_japan!M:M,0),1))</f>
        <v>0</v>
      </c>
      <c r="S13" s="2" t="s">
        <v>36</v>
      </c>
      <c r="Z13" s="2" t="str">
        <f t="shared" si="0"/>
        <v>CI_ Document_ Version. Issue. Date Time</v>
      </c>
      <c r="AA13" s="2" t="str">
        <f t="shared" si="2"/>
        <v>ram:IssueDateTime</v>
      </c>
      <c r="AB13" s="3" t="str">
        <f>AB10&amp;"/"&amp;AA13</f>
        <v>rsm:CIExchangedDocumentContextType/ram:BusinessProcessSpecifiedCIDocumentContextParameter/ram:SpecifiedCIDocumentVersion/ram:IssueDateTime</v>
      </c>
      <c r="AC13" s="4" t="s">
        <v>7</v>
      </c>
      <c r="AD13" s="2" t="s">
        <v>64</v>
      </c>
      <c r="AE13" s="2" t="s">
        <v>65</v>
      </c>
      <c r="AF13" s="2" t="s">
        <v>15</v>
      </c>
      <c r="AG13" s="2" t="s">
        <v>15</v>
      </c>
      <c r="AH13" s="2" t="s">
        <v>10</v>
      </c>
    </row>
    <row r="14" spans="1:34" ht="12.75" customHeight="1">
      <c r="A14" s="2">
        <v>13</v>
      </c>
      <c r="B14" s="2" t="s">
        <v>78</v>
      </c>
      <c r="C14" s="2" t="s">
        <v>1623</v>
      </c>
      <c r="D14" s="2" t="s">
        <v>496</v>
      </c>
      <c r="E14" s="2" t="s">
        <v>20</v>
      </c>
      <c r="F14" s="4" t="s">
        <v>17</v>
      </c>
      <c r="G14" s="4">
        <f t="shared" si="1"/>
        <v>2</v>
      </c>
      <c r="H14" s="2" t="s">
        <v>497</v>
      </c>
      <c r="I14" s="2" t="s">
        <v>498</v>
      </c>
      <c r="J14" s="21">
        <f>IF(ISERROR(MATCH(H14,core_japan!M:M,0)),"",INDEX(core_japan!S:S,MATCH(H14,core_japan!M:M,0),1))</f>
        <v>0</v>
      </c>
      <c r="O14" s="2" t="s">
        <v>1164</v>
      </c>
      <c r="Z14" s="2" t="str">
        <f t="shared" si="0"/>
        <v>CI_ Exchanged Document_ Context. Scenario_ Specified. CI_ Document Context_ Parameter</v>
      </c>
      <c r="AA14" s="2" t="str">
        <f t="shared" si="2"/>
        <v>ram:ScenarioSpecifiedCIDocumentContextParameter</v>
      </c>
      <c r="AB14" s="3" t="str">
        <f>AB$3&amp;"/"&amp;AA14</f>
        <v>rsm:CIExchangedDocumentContextType/ram:ScenarioSpecifiedCIDocumentContextParameter</v>
      </c>
      <c r="AC14" s="4" t="s">
        <v>7</v>
      </c>
      <c r="AD14" s="2" t="s">
        <v>8</v>
      </c>
      <c r="AE14" s="2" t="s">
        <v>8</v>
      </c>
      <c r="AF14" s="2" t="s">
        <v>8</v>
      </c>
      <c r="AG14" s="2" t="s">
        <v>27</v>
      </c>
      <c r="AH14" s="2" t="s">
        <v>10</v>
      </c>
    </row>
    <row r="15" spans="1:34" ht="12.75" customHeight="1">
      <c r="A15" s="2">
        <v>14</v>
      </c>
      <c r="B15" s="2" t="s">
        <v>78</v>
      </c>
      <c r="C15" s="2" t="s">
        <v>1623</v>
      </c>
      <c r="D15" s="2" t="s">
        <v>37</v>
      </c>
      <c r="E15" s="2" t="s">
        <v>23</v>
      </c>
      <c r="F15" s="4" t="s">
        <v>74</v>
      </c>
      <c r="G15" s="4">
        <f t="shared" si="1"/>
        <v>3</v>
      </c>
      <c r="H15" s="2" t="s">
        <v>499</v>
      </c>
      <c r="I15" s="2" t="s">
        <v>500</v>
      </c>
      <c r="J15" s="21" t="str">
        <f>IF(ISERROR(MATCH(H15,core_japan!M:M,0)),"",INDEX(core_japan!S:S,MATCH(H15,core_japan!M:M,0),1))</f>
        <v/>
      </c>
      <c r="P15" s="2" t="s">
        <v>24</v>
      </c>
      <c r="Z15" s="2" t="str">
        <f t="shared" si="0"/>
        <v>CI_ Document Context_ Parameter. Details</v>
      </c>
      <c r="AA15" s="2" t="str">
        <f t="shared" si="2"/>
        <v>ram:CIDocumentContextParameterType</v>
      </c>
      <c r="AC15" s="4" t="s">
        <v>7</v>
      </c>
      <c r="AD15" s="2" t="s">
        <v>8</v>
      </c>
      <c r="AE15" s="2" t="s">
        <v>8</v>
      </c>
      <c r="AF15" s="2" t="s">
        <v>8</v>
      </c>
      <c r="AG15" s="2" t="s">
        <v>27</v>
      </c>
      <c r="AH15" s="2" t="s">
        <v>10</v>
      </c>
    </row>
    <row r="16" spans="1:34" ht="12.75" customHeight="1">
      <c r="A16" s="2">
        <v>15</v>
      </c>
      <c r="B16" s="2" t="s">
        <v>78</v>
      </c>
      <c r="C16" s="2" t="s">
        <v>1623</v>
      </c>
      <c r="D16" s="2" t="s">
        <v>38</v>
      </c>
      <c r="E16" s="2" t="s">
        <v>12</v>
      </c>
      <c r="F16" s="4" t="s">
        <v>17</v>
      </c>
      <c r="G16" s="4">
        <f t="shared" si="1"/>
        <v>4</v>
      </c>
      <c r="H16" s="2" t="s">
        <v>501</v>
      </c>
      <c r="I16" s="2" t="s">
        <v>502</v>
      </c>
      <c r="J16" s="21">
        <f>IF(ISERROR(MATCH(H16,core_japan!M:M,0)),"",INDEX(core_japan!S:S,MATCH(H16,core_japan!M:M,0),1))</f>
        <v>0</v>
      </c>
      <c r="Q16" s="2" t="s">
        <v>39</v>
      </c>
      <c r="Z16" s="2" t="str">
        <f t="shared" si="0"/>
        <v>CI_ Document Context_ Parameter. Identification. Identifier</v>
      </c>
      <c r="AA16" s="2" t="str">
        <f t="shared" si="2"/>
        <v>ram:ID</v>
      </c>
      <c r="AB16" s="3" t="str">
        <f>AB14&amp;"/"&amp;AA16</f>
        <v>rsm:CIExchangedDocumentContextType/ram:ScenarioSpecifiedCIDocumentContextParameter/ram:ID</v>
      </c>
      <c r="AC16" s="4" t="s">
        <v>7</v>
      </c>
      <c r="AD16" s="2" t="s">
        <v>8</v>
      </c>
      <c r="AE16" s="2" t="s">
        <v>9</v>
      </c>
      <c r="AF16" s="2" t="s">
        <v>15</v>
      </c>
      <c r="AG16" s="2" t="s">
        <v>15</v>
      </c>
      <c r="AH16" s="2" t="s">
        <v>10</v>
      </c>
    </row>
    <row r="17" spans="1:34" ht="12.75" customHeight="1">
      <c r="A17" s="2">
        <v>16</v>
      </c>
      <c r="B17" s="2" t="s">
        <v>78</v>
      </c>
      <c r="C17" s="2" t="s">
        <v>1623</v>
      </c>
      <c r="D17" s="2" t="s">
        <v>26</v>
      </c>
      <c r="E17" s="2" t="s">
        <v>12</v>
      </c>
      <c r="F17" s="4" t="s">
        <v>17</v>
      </c>
      <c r="G17" s="4">
        <f t="shared" si="1"/>
        <v>4</v>
      </c>
      <c r="H17" s="2" t="s">
        <v>503</v>
      </c>
      <c r="I17" s="2" t="s">
        <v>504</v>
      </c>
      <c r="J17" s="21">
        <f>IF(ISERROR(MATCH(H17,core_japan!M:M,0)),"",INDEX(core_japan!S:S,MATCH(H17,core_japan!M:M,0),1))</f>
        <v>0</v>
      </c>
      <c r="Q17" s="2" t="s">
        <v>40</v>
      </c>
      <c r="Z17" s="2" t="str">
        <f t="shared" si="0"/>
        <v>CI_ Document Context_ Parameter. Value. Text</v>
      </c>
      <c r="AA17" s="2" t="str">
        <f t="shared" si="2"/>
        <v>ram:Value</v>
      </c>
      <c r="AB17" s="3" t="str">
        <f>AB14&amp;"/"&amp;AA17</f>
        <v>rsm:CIExchangedDocumentContextType/ram:ScenarioSpecifiedCIDocumentContextParameter/ram:Value</v>
      </c>
      <c r="AC17" s="4" t="s">
        <v>7</v>
      </c>
      <c r="AD17" s="2" t="s">
        <v>41</v>
      </c>
      <c r="AE17" s="2" t="s">
        <v>42</v>
      </c>
      <c r="AF17" s="2" t="s">
        <v>15</v>
      </c>
      <c r="AG17" s="2" t="s">
        <v>15</v>
      </c>
      <c r="AH17" s="2" t="s">
        <v>10</v>
      </c>
    </row>
    <row r="18" spans="1:34" ht="12.75" customHeight="1">
      <c r="A18" s="2">
        <v>17</v>
      </c>
      <c r="B18" s="2" t="s">
        <v>78</v>
      </c>
      <c r="C18" s="2" t="s">
        <v>1623</v>
      </c>
      <c r="D18" s="2" t="s">
        <v>43</v>
      </c>
      <c r="E18" s="2" t="s">
        <v>20</v>
      </c>
      <c r="F18" s="4" t="s">
        <v>17</v>
      </c>
      <c r="G18" s="4">
        <f t="shared" si="1"/>
        <v>2</v>
      </c>
      <c r="H18" s="2" t="s">
        <v>45</v>
      </c>
      <c r="I18" s="2" t="s">
        <v>505</v>
      </c>
      <c r="J18" s="21">
        <f>IF(ISERROR(MATCH(H18,core_japan!M:M,0)),"",INDEX(core_japan!S:S,MATCH(H18,core_japan!M:M,0),1))</f>
        <v>0</v>
      </c>
      <c r="O18" s="2" t="s">
        <v>44</v>
      </c>
      <c r="Z18" s="2" t="str">
        <f t="shared" si="0"/>
        <v>CI_ Exchanged Document_ Context. Application_ Specified. CI_ Document Context_ Parameter</v>
      </c>
      <c r="AA18" s="2" t="str">
        <f t="shared" si="2"/>
        <v>ram:ApplicationSpecifiedCIDocumentContextParameter</v>
      </c>
      <c r="AB18" s="3" t="str">
        <f>AB$3&amp;"/"&amp;AA18</f>
        <v>rsm:CIExchangedDocumentContextType/ram:ApplicationSpecifiedCIDocumentContextParameter</v>
      </c>
      <c r="AC18" s="4" t="s">
        <v>7</v>
      </c>
      <c r="AD18" s="2" t="s">
        <v>8</v>
      </c>
      <c r="AE18" s="2" t="s">
        <v>8</v>
      </c>
      <c r="AF18" s="2" t="s">
        <v>8</v>
      </c>
      <c r="AG18" s="2" t="s">
        <v>27</v>
      </c>
      <c r="AH18" s="2" t="s">
        <v>10</v>
      </c>
    </row>
    <row r="19" spans="1:34" ht="12.75" customHeight="1">
      <c r="A19" s="2">
        <v>18</v>
      </c>
      <c r="B19" s="2" t="s">
        <v>78</v>
      </c>
      <c r="C19" s="2" t="s">
        <v>1623</v>
      </c>
      <c r="D19" s="2" t="s">
        <v>37</v>
      </c>
      <c r="E19" s="2" t="s">
        <v>23</v>
      </c>
      <c r="F19" s="4" t="s">
        <v>74</v>
      </c>
      <c r="G19" s="4">
        <f t="shared" si="1"/>
        <v>3</v>
      </c>
      <c r="H19" s="2" t="s">
        <v>506</v>
      </c>
      <c r="I19" s="2" t="s">
        <v>507</v>
      </c>
      <c r="J19" s="21" t="str">
        <f>IF(ISERROR(MATCH(H19,core_japan!M:M,0)),"",INDEX(core_japan!S:S,MATCH(H19,core_japan!M:M,0),1))</f>
        <v/>
      </c>
      <c r="P19" s="2" t="s">
        <v>24</v>
      </c>
      <c r="Z19" s="2" t="str">
        <f t="shared" si="0"/>
        <v>CI_ Document Context_ Parameter. Details</v>
      </c>
      <c r="AA19" s="2" t="str">
        <f t="shared" si="2"/>
        <v>ram:CIDocumentContextParameterType</v>
      </c>
      <c r="AC19" s="4" t="s">
        <v>7</v>
      </c>
      <c r="AD19" s="2" t="s">
        <v>8</v>
      </c>
      <c r="AE19" s="2" t="s">
        <v>8</v>
      </c>
      <c r="AF19" s="2" t="s">
        <v>8</v>
      </c>
      <c r="AG19" s="2" t="s">
        <v>27</v>
      </c>
      <c r="AH19" s="2" t="s">
        <v>10</v>
      </c>
    </row>
    <row r="20" spans="1:34" ht="12.75" customHeight="1">
      <c r="A20" s="2">
        <v>19</v>
      </c>
      <c r="B20" s="2" t="s">
        <v>78</v>
      </c>
      <c r="C20" s="2" t="s">
        <v>1623</v>
      </c>
      <c r="D20" s="2" t="s">
        <v>38</v>
      </c>
      <c r="E20" s="2" t="s">
        <v>12</v>
      </c>
      <c r="F20" s="4" t="s">
        <v>17</v>
      </c>
      <c r="G20" s="4">
        <f t="shared" si="1"/>
        <v>4</v>
      </c>
      <c r="H20" s="2" t="s">
        <v>508</v>
      </c>
      <c r="I20" s="2" t="s">
        <v>509</v>
      </c>
      <c r="J20" s="21">
        <f>IF(ISERROR(MATCH(H20,core_japan!M:M,0)),"",INDEX(core_japan!S:S,MATCH(H20,core_japan!M:M,0),1))</f>
        <v>0</v>
      </c>
      <c r="Q20" s="2" t="s">
        <v>39</v>
      </c>
      <c r="Z20" s="2" t="str">
        <f t="shared" si="0"/>
        <v>CI_ Document Context_ Parameter. Identification. Identifier</v>
      </c>
      <c r="AA20" s="2" t="str">
        <f t="shared" si="2"/>
        <v>ram:ID</v>
      </c>
      <c r="AB20" s="3" t="str">
        <f>AB18&amp;"/"&amp;AA20</f>
        <v>rsm:CIExchangedDocumentContextType/ram:ApplicationSpecifiedCIDocumentContextParameter/ram:ID</v>
      </c>
      <c r="AC20" s="4" t="s">
        <v>7</v>
      </c>
      <c r="AD20" s="2" t="s">
        <v>8</v>
      </c>
      <c r="AE20" s="2" t="s">
        <v>9</v>
      </c>
      <c r="AF20" s="2" t="s">
        <v>15</v>
      </c>
      <c r="AG20" s="2" t="s">
        <v>15</v>
      </c>
      <c r="AH20" s="2" t="s">
        <v>10</v>
      </c>
    </row>
    <row r="21" spans="1:34" ht="12.75" customHeight="1">
      <c r="A21" s="2">
        <v>20</v>
      </c>
      <c r="B21" s="2" t="s">
        <v>78</v>
      </c>
      <c r="C21" s="2" t="s">
        <v>1623</v>
      </c>
      <c r="D21" s="2" t="s">
        <v>26</v>
      </c>
      <c r="E21" s="2" t="s">
        <v>12</v>
      </c>
      <c r="F21" s="4" t="s">
        <v>17</v>
      </c>
      <c r="G21" s="4">
        <f t="shared" si="1"/>
        <v>4</v>
      </c>
      <c r="H21" s="2" t="s">
        <v>510</v>
      </c>
      <c r="I21" s="2" t="s">
        <v>511</v>
      </c>
      <c r="J21" s="21">
        <f>IF(ISERROR(MATCH(H21,core_japan!M:M,0)),"",INDEX(core_japan!S:S,MATCH(H21,core_japan!M:M,0),1))</f>
        <v>0</v>
      </c>
      <c r="Q21" s="2" t="s">
        <v>40</v>
      </c>
      <c r="Z21" s="2" t="str">
        <f t="shared" si="0"/>
        <v>CI_ Document Context_ Parameter. Value. Text</v>
      </c>
      <c r="AA21" s="2" t="str">
        <f t="shared" si="2"/>
        <v>ram:Value</v>
      </c>
      <c r="AB21" s="3" t="str">
        <f>AB18&amp;"/"&amp;AA21</f>
        <v>rsm:CIExchangedDocumentContextType/ram:ApplicationSpecifiedCIDocumentContextParameter/ram:Value</v>
      </c>
      <c r="AC21" s="4" t="s">
        <v>7</v>
      </c>
      <c r="AD21" s="2" t="s">
        <v>41</v>
      </c>
      <c r="AE21" s="2" t="s">
        <v>42</v>
      </c>
      <c r="AF21" s="2" t="s">
        <v>15</v>
      </c>
      <c r="AG21" s="2" t="s">
        <v>15</v>
      </c>
      <c r="AH21" s="2" t="s">
        <v>10</v>
      </c>
    </row>
    <row r="22" spans="1:34" ht="12.75" customHeight="1">
      <c r="A22" s="2">
        <v>21</v>
      </c>
      <c r="B22" s="2" t="s">
        <v>78</v>
      </c>
      <c r="C22" s="2" t="s">
        <v>1623</v>
      </c>
      <c r="D22" s="2" t="s">
        <v>46</v>
      </c>
      <c r="E22" s="2" t="s">
        <v>20</v>
      </c>
      <c r="F22" s="4" t="s">
        <v>22</v>
      </c>
      <c r="G22" s="4">
        <f t="shared" si="1"/>
        <v>2</v>
      </c>
      <c r="H22" s="2" t="s">
        <v>512</v>
      </c>
      <c r="I22" s="2" t="s">
        <v>513</v>
      </c>
      <c r="J22" s="21">
        <f>IF(ISERROR(MATCH(H22,core_japan!M:M,0)),"",INDEX(core_japan!S:S,MATCH(H22,core_japan!M:M,0),1))</f>
        <v>0</v>
      </c>
      <c r="O22" s="2" t="s">
        <v>47</v>
      </c>
      <c r="Z22" s="2" t="str">
        <f t="shared" si="0"/>
        <v>CI_ Exchanged Document_ Context. Subset_ Specified. CI_ Document Context_ Parameter</v>
      </c>
      <c r="AA22" s="2" t="str">
        <f t="shared" si="2"/>
        <v>ram:SubsetSpecifiedCIDocumentContextParameter</v>
      </c>
      <c r="AB22" s="3" t="str">
        <f>AB$3&amp;"/"&amp;AA22</f>
        <v>rsm:CIExchangedDocumentContextType/ram:SubsetSpecifiedCIDocumentContextParameter</v>
      </c>
      <c r="AC22" s="4" t="s">
        <v>7</v>
      </c>
      <c r="AD22" s="2" t="s">
        <v>8</v>
      </c>
      <c r="AE22" s="2" t="s">
        <v>8</v>
      </c>
      <c r="AF22" s="2" t="s">
        <v>8</v>
      </c>
      <c r="AG22" s="2" t="s">
        <v>27</v>
      </c>
      <c r="AH22" s="2" t="s">
        <v>10</v>
      </c>
    </row>
    <row r="23" spans="1:34" ht="12.75" customHeight="1">
      <c r="A23" s="2">
        <v>22</v>
      </c>
      <c r="B23" s="2" t="s">
        <v>78</v>
      </c>
      <c r="C23" s="2" t="s">
        <v>1623</v>
      </c>
      <c r="D23" s="2" t="s">
        <v>37</v>
      </c>
      <c r="E23" s="2" t="s">
        <v>23</v>
      </c>
      <c r="F23" s="4" t="s">
        <v>74</v>
      </c>
      <c r="G23" s="4">
        <f t="shared" si="1"/>
        <v>3</v>
      </c>
      <c r="H23" s="2" t="s">
        <v>514</v>
      </c>
      <c r="I23" s="2" t="s">
        <v>515</v>
      </c>
      <c r="J23" s="21" t="str">
        <f>IF(ISERROR(MATCH(H23,core_japan!M:M,0)),"",INDEX(core_japan!S:S,MATCH(H23,core_japan!M:M,0),1))</f>
        <v/>
      </c>
      <c r="P23" s="2" t="s">
        <v>24</v>
      </c>
      <c r="Z23" s="2" t="str">
        <f t="shared" si="0"/>
        <v>CI_ Document Context_ Parameter. Details</v>
      </c>
      <c r="AA23" s="2" t="str">
        <f t="shared" si="2"/>
        <v>ram:CIDocumentContextParameterType</v>
      </c>
      <c r="AC23" s="4" t="s">
        <v>7</v>
      </c>
      <c r="AD23" s="2" t="s">
        <v>8</v>
      </c>
      <c r="AE23" s="2" t="s">
        <v>8</v>
      </c>
      <c r="AF23" s="2" t="s">
        <v>8</v>
      </c>
      <c r="AG23" s="2" t="s">
        <v>27</v>
      </c>
      <c r="AH23" s="2" t="s">
        <v>10</v>
      </c>
    </row>
    <row r="24" spans="1:34" ht="12.75" customHeight="1">
      <c r="A24" s="2">
        <v>23</v>
      </c>
      <c r="B24" s="2" t="s">
        <v>78</v>
      </c>
      <c r="C24" s="2" t="s">
        <v>1623</v>
      </c>
      <c r="D24" s="2" t="s">
        <v>38</v>
      </c>
      <c r="E24" s="2" t="s">
        <v>12</v>
      </c>
      <c r="F24" s="4" t="s">
        <v>22</v>
      </c>
      <c r="G24" s="4">
        <f t="shared" si="1"/>
        <v>4</v>
      </c>
      <c r="H24" s="2" t="s">
        <v>516</v>
      </c>
      <c r="I24" s="2" t="s">
        <v>517</v>
      </c>
      <c r="J24" s="21" t="str">
        <f>IF(ISERROR(MATCH(H24,core_japan!M:M,0)),"",INDEX(core_japan!S:S,MATCH(H24,core_japan!M:M,0),1))</f>
        <v>IBT-024</v>
      </c>
      <c r="Q24" s="2" t="s">
        <v>39</v>
      </c>
      <c r="Z24" s="2" t="str">
        <f t="shared" si="0"/>
        <v>CI_ Document Context_ Parameter. Identification. Identifier</v>
      </c>
      <c r="AA24" s="2" t="str">
        <f t="shared" si="2"/>
        <v>ram:ID</v>
      </c>
      <c r="AB24" s="3" t="str">
        <f>AB22&amp;"/"&amp;AA24</f>
        <v>rsm:CIExchangedDocumentContextType/ram:SubsetSpecifiedCIDocumentContextParameter/ram:ID</v>
      </c>
      <c r="AC24" s="4" t="s">
        <v>7</v>
      </c>
      <c r="AD24" s="2" t="s">
        <v>34</v>
      </c>
      <c r="AE24" s="2" t="s">
        <v>35</v>
      </c>
      <c r="AF24" s="2" t="s">
        <v>15</v>
      </c>
      <c r="AG24" s="2" t="s">
        <v>15</v>
      </c>
      <c r="AH24" s="2" t="s">
        <v>518</v>
      </c>
    </row>
    <row r="25" spans="1:34" ht="12.75" customHeight="1">
      <c r="A25" s="2">
        <v>24</v>
      </c>
      <c r="B25" s="2" t="s">
        <v>78</v>
      </c>
      <c r="C25" s="2" t="s">
        <v>1623</v>
      </c>
      <c r="D25" s="2" t="s">
        <v>26</v>
      </c>
      <c r="E25" s="2" t="s">
        <v>12</v>
      </c>
      <c r="F25" s="4" t="s">
        <v>17</v>
      </c>
      <c r="G25" s="4">
        <f t="shared" si="1"/>
        <v>4</v>
      </c>
      <c r="H25" s="2" t="s">
        <v>519</v>
      </c>
      <c r="I25" s="2" t="s">
        <v>520</v>
      </c>
      <c r="J25" s="21">
        <f>IF(ISERROR(MATCH(H25,core_japan!M:M,0)),"",INDEX(core_japan!S:S,MATCH(H25,core_japan!M:M,0),1))</f>
        <v>0</v>
      </c>
      <c r="Q25" s="2" t="s">
        <v>40</v>
      </c>
      <c r="Z25" s="2" t="str">
        <f t="shared" si="0"/>
        <v>CI_ Document Context_ Parameter. Value. Text</v>
      </c>
      <c r="AA25" s="2" t="str">
        <f t="shared" si="2"/>
        <v>ram:Value</v>
      </c>
      <c r="AB25" s="3" t="str">
        <f>AB22&amp;"/"&amp;AA25</f>
        <v>rsm:CIExchangedDocumentContextType/ram:SubsetSpecifiedCIDocumentContextParameter/ram:Value</v>
      </c>
      <c r="AC25" s="4" t="s">
        <v>7</v>
      </c>
      <c r="AD25" s="2" t="s">
        <v>41</v>
      </c>
      <c r="AE25" s="2" t="s">
        <v>42</v>
      </c>
      <c r="AF25" s="2" t="s">
        <v>15</v>
      </c>
      <c r="AG25" s="2" t="s">
        <v>15</v>
      </c>
      <c r="AH25" s="2" t="s">
        <v>10</v>
      </c>
    </row>
    <row r="26" spans="1:34" ht="12.75" customHeight="1">
      <c r="A26" s="2">
        <v>25</v>
      </c>
      <c r="B26" s="2" t="s">
        <v>78</v>
      </c>
      <c r="C26" s="2" t="s">
        <v>1623</v>
      </c>
      <c r="D26" s="2" t="s">
        <v>28</v>
      </c>
      <c r="E26" s="2" t="s">
        <v>20</v>
      </c>
      <c r="F26" s="4" t="s">
        <v>22</v>
      </c>
      <c r="G26" s="4">
        <f t="shared" si="1"/>
        <v>4</v>
      </c>
      <c r="H26" s="2" t="s">
        <v>521</v>
      </c>
      <c r="I26" s="2" t="s">
        <v>522</v>
      </c>
      <c r="J26" s="21">
        <f>IF(ISERROR(MATCH(H26,core_japan!M:M,0)),"",INDEX(core_japan!S:S,MATCH(H26,core_japan!M:M,0),1))</f>
        <v>0</v>
      </c>
      <c r="Q26" s="2" t="s">
        <v>29</v>
      </c>
      <c r="Z26" s="2" t="str">
        <f t="shared" si="0"/>
        <v>CI_ Document Context_ Parameter. Specified. CI_ Document_ Version</v>
      </c>
      <c r="AA26" s="2" t="str">
        <f t="shared" si="2"/>
        <v>ram:SpecifiedCIDocumentVersion</v>
      </c>
      <c r="AB26" s="3" t="str">
        <f>AB22&amp;"/"&amp;AA26</f>
        <v>rsm:CIExchangedDocumentContextType/ram:SubsetSpecifiedCIDocumentContextParameter/ram:SpecifiedCIDocumentVersion</v>
      </c>
      <c r="AC26" s="4" t="s">
        <v>7</v>
      </c>
      <c r="AD26" s="2" t="s">
        <v>8</v>
      </c>
      <c r="AE26" s="2" t="s">
        <v>8</v>
      </c>
      <c r="AF26" s="2" t="s">
        <v>8</v>
      </c>
      <c r="AG26" s="2" t="s">
        <v>27</v>
      </c>
      <c r="AH26" s="2" t="s">
        <v>10</v>
      </c>
    </row>
    <row r="27" spans="1:34" ht="12.75" customHeight="1">
      <c r="A27" s="2">
        <v>26</v>
      </c>
      <c r="B27" s="2" t="s">
        <v>78</v>
      </c>
      <c r="C27" s="2" t="s">
        <v>1623</v>
      </c>
      <c r="D27" s="2" t="s">
        <v>30</v>
      </c>
      <c r="E27" s="2" t="s">
        <v>23</v>
      </c>
      <c r="F27" s="4" t="s">
        <v>491</v>
      </c>
      <c r="G27" s="4">
        <f t="shared" si="1"/>
        <v>5</v>
      </c>
      <c r="H27" s="2" t="s">
        <v>489</v>
      </c>
      <c r="I27" s="2" t="s">
        <v>490</v>
      </c>
      <c r="J27" s="21" t="str">
        <f>IF(ISERROR(MATCH(H27,core_japan!M:M,0)),"",INDEX(core_japan!S:S,MATCH(H27,core_japan!M:M,0),1))</f>
        <v/>
      </c>
      <c r="R27" s="2" t="s">
        <v>31</v>
      </c>
      <c r="Z27" s="2" t="str">
        <f t="shared" si="0"/>
        <v>CI_ Document_ Version. Details</v>
      </c>
      <c r="AA27" s="2" t="str">
        <f t="shared" si="2"/>
        <v>ram:CIDocumentVersionType</v>
      </c>
      <c r="AC27" s="4" t="s">
        <v>7</v>
      </c>
      <c r="AD27" s="2" t="s">
        <v>8</v>
      </c>
      <c r="AE27" s="2" t="s">
        <v>8</v>
      </c>
      <c r="AF27" s="2" t="s">
        <v>8</v>
      </c>
      <c r="AG27" s="2" t="s">
        <v>27</v>
      </c>
      <c r="AH27" s="2" t="s">
        <v>10</v>
      </c>
    </row>
    <row r="28" spans="1:34" ht="12.75" customHeight="1">
      <c r="A28" s="2">
        <v>27</v>
      </c>
      <c r="B28" s="2" t="s">
        <v>78</v>
      </c>
      <c r="C28" s="2" t="s">
        <v>1623</v>
      </c>
      <c r="D28" s="2" t="s">
        <v>32</v>
      </c>
      <c r="E28" s="2" t="s">
        <v>12</v>
      </c>
      <c r="F28" s="4" t="s">
        <v>22</v>
      </c>
      <c r="G28" s="4">
        <f t="shared" si="1"/>
        <v>6</v>
      </c>
      <c r="H28" s="2" t="s">
        <v>492</v>
      </c>
      <c r="I28" s="2" t="s">
        <v>523</v>
      </c>
      <c r="J28" s="21">
        <f>IF(ISERROR(MATCH(H28,core_japan!M:M,0)),"",INDEX(core_japan!S:S,MATCH(H28,core_japan!M:M,0),1))</f>
        <v>0</v>
      </c>
      <c r="S28" s="2" t="s">
        <v>33</v>
      </c>
      <c r="Z28" s="2" t="str">
        <f t="shared" si="0"/>
        <v>CI_ Document_ Version. Identification. Identifier</v>
      </c>
      <c r="AA28" s="2" t="str">
        <f t="shared" si="2"/>
        <v>ram:ID</v>
      </c>
      <c r="AB28" s="3" t="str">
        <f>AB26&amp;"/"&amp;AA28</f>
        <v>rsm:CIExchangedDocumentContextType/ram:SubsetSpecifiedCIDocumentContextParameter/ram:SpecifiedCIDocumentVersion/ram:ID</v>
      </c>
      <c r="AC28" s="4" t="s">
        <v>7</v>
      </c>
      <c r="AD28" s="2" t="s">
        <v>8</v>
      </c>
      <c r="AE28" s="2" t="s">
        <v>9</v>
      </c>
      <c r="AF28" s="2" t="s">
        <v>15</v>
      </c>
      <c r="AG28" s="2" t="s">
        <v>15</v>
      </c>
      <c r="AH28" s="2" t="s">
        <v>10</v>
      </c>
    </row>
    <row r="29" spans="1:34" ht="12.75" customHeight="1">
      <c r="A29" s="2">
        <v>28</v>
      </c>
      <c r="B29" s="2" t="s">
        <v>78</v>
      </c>
      <c r="C29" s="2" t="s">
        <v>1623</v>
      </c>
      <c r="D29" s="2" t="s">
        <v>48</v>
      </c>
      <c r="E29" s="2" t="s">
        <v>12</v>
      </c>
      <c r="F29" s="4" t="s">
        <v>22</v>
      </c>
      <c r="G29" s="4">
        <f t="shared" si="1"/>
        <v>6</v>
      </c>
      <c r="H29" s="2" t="s">
        <v>494</v>
      </c>
      <c r="I29" s="2" t="s">
        <v>524</v>
      </c>
      <c r="J29" s="21">
        <f>IF(ISERROR(MATCH(H29,core_japan!M:M,0)),"",INDEX(core_japan!S:S,MATCH(H29,core_japan!M:M,0),1))</f>
        <v>0</v>
      </c>
      <c r="S29" s="2" t="s">
        <v>36</v>
      </c>
      <c r="Z29" s="2" t="str">
        <f t="shared" si="0"/>
        <v>CI_ Document_ Version. Issue. Date Time</v>
      </c>
      <c r="AA29" s="2" t="str">
        <f t="shared" si="2"/>
        <v>ram:IssueDateTime</v>
      </c>
      <c r="AB29" s="3" t="str">
        <f>AB26&amp;"/"&amp;AA29</f>
        <v>rsm:CIExchangedDocumentContextType/ram:SubsetSpecifiedCIDocumentContextParameter/ram:SpecifiedCIDocumentVersion/ram:IssueDateTime</v>
      </c>
      <c r="AC29" s="4" t="s">
        <v>7</v>
      </c>
      <c r="AD29" s="2" t="s">
        <v>64</v>
      </c>
      <c r="AE29" s="2" t="s">
        <v>65</v>
      </c>
      <c r="AF29" s="2" t="s">
        <v>15</v>
      </c>
      <c r="AG29" s="2" t="s">
        <v>15</v>
      </c>
      <c r="AH29" s="2" t="s">
        <v>10</v>
      </c>
    </row>
    <row r="30" spans="1:34" ht="12.75" customHeight="1">
      <c r="A30" s="2">
        <v>29</v>
      </c>
      <c r="B30" s="2" t="s">
        <v>78</v>
      </c>
      <c r="C30" s="2" t="s">
        <v>1623</v>
      </c>
      <c r="D30" s="2" t="s">
        <v>525</v>
      </c>
      <c r="E30" s="2" t="s">
        <v>49</v>
      </c>
      <c r="F30" s="4" t="s">
        <v>22</v>
      </c>
      <c r="G30" s="4">
        <f t="shared" si="1"/>
        <v>1</v>
      </c>
      <c r="H30" s="2" t="s">
        <v>526</v>
      </c>
      <c r="I30" s="2" t="s">
        <v>527</v>
      </c>
      <c r="J30" s="21">
        <f>IF(ISERROR(MATCH(H30,core_japan!M:M,0)),"",INDEX(core_japan!S:S,MATCH(H30,core_japan!M:M,0),1))</f>
        <v>0</v>
      </c>
      <c r="N30" s="2" t="s">
        <v>1165</v>
      </c>
      <c r="Z30" s="2" t="str">
        <f t="shared" si="0"/>
        <v>CIIH_ Exchanged_ Document. Details</v>
      </c>
      <c r="AA30" s="2" t="str">
        <f t="shared" si="2"/>
        <v>rsm:CIIHExchangedDocumentType</v>
      </c>
      <c r="AB30" s="3" t="str">
        <f>AA30</f>
        <v>rsm:CIIHExchangedDocumentType</v>
      </c>
      <c r="AC30" s="4" t="s">
        <v>4</v>
      </c>
      <c r="AD30" s="2" t="s">
        <v>8</v>
      </c>
      <c r="AE30" s="2" t="s">
        <v>8</v>
      </c>
      <c r="AF30" s="2" t="s">
        <v>50</v>
      </c>
      <c r="AG30" s="2" t="s">
        <v>27</v>
      </c>
      <c r="AH30" s="2" t="s">
        <v>10</v>
      </c>
    </row>
    <row r="31" spans="1:34" ht="12.75" customHeight="1">
      <c r="A31" s="2">
        <v>30</v>
      </c>
      <c r="B31" s="2" t="s">
        <v>78</v>
      </c>
      <c r="C31" s="2" t="s">
        <v>1623</v>
      </c>
      <c r="D31" s="2" t="s">
        <v>51</v>
      </c>
      <c r="E31" s="2" t="s">
        <v>12</v>
      </c>
      <c r="F31" s="4" t="s">
        <v>22</v>
      </c>
      <c r="G31" s="4">
        <f t="shared" si="1"/>
        <v>2</v>
      </c>
      <c r="H31" s="2" t="s">
        <v>528</v>
      </c>
      <c r="I31" s="2" t="s">
        <v>529</v>
      </c>
      <c r="J31" s="21" t="str">
        <f>IF(ISERROR(MATCH(H31,core_japan!M:M,0)),"",INDEX(core_japan!S:S,MATCH(H31,core_japan!M:M,0),1))</f>
        <v>IBT-001</v>
      </c>
      <c r="O31" s="2" t="s">
        <v>52</v>
      </c>
      <c r="Z31" s="2" t="str">
        <f t="shared" si="0"/>
        <v>CIIH_ Exchanged_ Document. Identification. Identifier</v>
      </c>
      <c r="AA31" s="2" t="str">
        <f t="shared" si="2"/>
        <v>ram:ID</v>
      </c>
      <c r="AB31" s="3" t="str">
        <f t="shared" ref="AB31:AB38" si="3">AB$30&amp;"/"&amp;AA31</f>
        <v>rsm:CIIHExchangedDocumentType/ram:ID</v>
      </c>
      <c r="AC31" s="4" t="s">
        <v>4</v>
      </c>
      <c r="AD31" s="2" t="s">
        <v>8</v>
      </c>
      <c r="AE31" s="2" t="s">
        <v>9</v>
      </c>
      <c r="AF31" s="2" t="s">
        <v>53</v>
      </c>
      <c r="AG31" s="2" t="s">
        <v>53</v>
      </c>
      <c r="AH31" s="2" t="s">
        <v>25</v>
      </c>
    </row>
    <row r="32" spans="1:34" ht="12.75" customHeight="1">
      <c r="A32" s="2">
        <v>31</v>
      </c>
      <c r="B32" s="2" t="s">
        <v>78</v>
      </c>
      <c r="C32" s="2" t="s">
        <v>1623</v>
      </c>
      <c r="D32" s="2" t="s">
        <v>54</v>
      </c>
      <c r="E32" s="2" t="s">
        <v>12</v>
      </c>
      <c r="F32" s="4" t="s">
        <v>17</v>
      </c>
      <c r="G32" s="4">
        <f t="shared" si="1"/>
        <v>2</v>
      </c>
      <c r="H32" s="2" t="s">
        <v>530</v>
      </c>
      <c r="I32" s="2" t="s">
        <v>531</v>
      </c>
      <c r="J32" s="21">
        <f>IF(ISERROR(MATCH(H32,core_japan!M:M,0)),"",INDEX(core_japan!S:S,MATCH(H32,core_japan!M:M,0),1))</f>
        <v>0</v>
      </c>
      <c r="O32" s="2" t="s">
        <v>55</v>
      </c>
      <c r="Z32" s="2" t="str">
        <f t="shared" si="0"/>
        <v>CIIH_ Exchanged_ Document. Name. Text</v>
      </c>
      <c r="AA32" s="2" t="str">
        <f t="shared" si="2"/>
        <v>ram:Name</v>
      </c>
      <c r="AB32" s="3" t="str">
        <f t="shared" si="3"/>
        <v>rsm:CIIHExchangedDocumentType/ram:Name</v>
      </c>
      <c r="AC32" s="4" t="s">
        <v>4</v>
      </c>
      <c r="AD32" s="2" t="s">
        <v>41</v>
      </c>
      <c r="AE32" s="2" t="s">
        <v>42</v>
      </c>
      <c r="AF32" s="2" t="s">
        <v>56</v>
      </c>
      <c r="AG32" s="2" t="s">
        <v>56</v>
      </c>
      <c r="AH32" s="2" t="s">
        <v>8</v>
      </c>
    </row>
    <row r="33" spans="1:34" ht="12.75" customHeight="1">
      <c r="A33" s="2">
        <v>32</v>
      </c>
      <c r="B33" s="2" t="s">
        <v>78</v>
      </c>
      <c r="C33" s="2" t="s">
        <v>1623</v>
      </c>
      <c r="D33" s="2" t="s">
        <v>532</v>
      </c>
      <c r="E33" s="2" t="s">
        <v>12</v>
      </c>
      <c r="F33" s="4" t="s">
        <v>22</v>
      </c>
      <c r="G33" s="4">
        <f t="shared" si="1"/>
        <v>2</v>
      </c>
      <c r="H33" s="2" t="s">
        <v>533</v>
      </c>
      <c r="I33" s="2" t="s">
        <v>58</v>
      </c>
      <c r="J33" s="21" t="str">
        <f>IF(ISERROR(MATCH(H33,core_japan!M:M,0)),"",INDEX(core_japan!S:S,MATCH(H33,core_japan!M:M,0),1))</f>
        <v>IBT-003</v>
      </c>
      <c r="O33" s="2" t="s">
        <v>57</v>
      </c>
      <c r="Z33" s="2" t="str">
        <f t="shared" si="0"/>
        <v>CIIH_ Exchanged_ Document. Type. Code</v>
      </c>
      <c r="AA33" s="2" t="str">
        <f t="shared" si="2"/>
        <v>ram:TypeCode</v>
      </c>
      <c r="AB33" s="3" t="str">
        <f t="shared" si="3"/>
        <v>rsm:CIIHExchangedDocumentType/ram:TypeCode</v>
      </c>
      <c r="AC33" s="4" t="s">
        <v>4</v>
      </c>
      <c r="AD33" s="2" t="s">
        <v>91</v>
      </c>
      <c r="AE33" s="2" t="s">
        <v>59</v>
      </c>
      <c r="AF33" s="2" t="s">
        <v>60</v>
      </c>
      <c r="AG33" s="2" t="s">
        <v>60</v>
      </c>
      <c r="AH33" s="2" t="s">
        <v>25</v>
      </c>
    </row>
    <row r="34" spans="1:34" ht="12.75" customHeight="1">
      <c r="A34" s="2">
        <v>33</v>
      </c>
      <c r="B34" s="2" t="s">
        <v>78</v>
      </c>
      <c r="C34" s="2" t="s">
        <v>1623</v>
      </c>
      <c r="D34" s="2" t="s">
        <v>61</v>
      </c>
      <c r="E34" s="2" t="s">
        <v>12</v>
      </c>
      <c r="F34" s="4" t="s">
        <v>22</v>
      </c>
      <c r="G34" s="4">
        <f t="shared" si="1"/>
        <v>2</v>
      </c>
      <c r="H34" s="2" t="s">
        <v>63</v>
      </c>
      <c r="I34" s="2" t="s">
        <v>534</v>
      </c>
      <c r="J34" s="21" t="str">
        <f>IF(ISERROR(MATCH(H34,core_japan!M:M,0)),"",INDEX(core_japan!S:S,MATCH(H34,core_japan!M:M,0),1))</f>
        <v>IBT-002</v>
      </c>
      <c r="O34" s="2" t="s">
        <v>62</v>
      </c>
      <c r="Z34" s="2" t="str">
        <f t="shared" si="0"/>
        <v>CIIH_ Exchanged_ Document. Issue. Date Time</v>
      </c>
      <c r="AA34" s="2" t="str">
        <f t="shared" si="2"/>
        <v>ram:IssueDateTime</v>
      </c>
      <c r="AB34" s="3" t="str">
        <f t="shared" si="3"/>
        <v>rsm:CIIHExchangedDocumentType/ram:IssueDateTime</v>
      </c>
      <c r="AC34" s="4" t="s">
        <v>4</v>
      </c>
      <c r="AD34" s="2" t="s">
        <v>64</v>
      </c>
      <c r="AE34" s="2" t="s">
        <v>65</v>
      </c>
      <c r="AF34" s="2" t="s">
        <v>53</v>
      </c>
      <c r="AG34" s="2" t="s">
        <v>53</v>
      </c>
      <c r="AH34" s="2" t="s">
        <v>25</v>
      </c>
    </row>
    <row r="35" spans="1:34" ht="12.75" customHeight="1">
      <c r="A35" s="2">
        <v>34</v>
      </c>
      <c r="B35" s="2" t="s">
        <v>78</v>
      </c>
      <c r="C35" s="2" t="s">
        <v>1623</v>
      </c>
      <c r="D35" s="2" t="s">
        <v>66</v>
      </c>
      <c r="E35" s="2" t="s">
        <v>12</v>
      </c>
      <c r="F35" s="4" t="s">
        <v>17</v>
      </c>
      <c r="G35" s="4">
        <f t="shared" si="1"/>
        <v>2</v>
      </c>
      <c r="H35" s="2" t="s">
        <v>1166</v>
      </c>
      <c r="I35" s="2" t="s">
        <v>1167</v>
      </c>
      <c r="J35" s="21">
        <f>IF(ISERROR(MATCH(H35,core_japan!M:M,0)),"",INDEX(core_japan!S:S,MATCH(H35,core_japan!M:M,0),1))</f>
        <v>0</v>
      </c>
      <c r="K35" s="2" t="s">
        <v>10</v>
      </c>
      <c r="O35" s="2" t="s">
        <v>67</v>
      </c>
      <c r="Z35" s="2" t="str">
        <f t="shared" si="0"/>
        <v>CIIH_ Exchanged_ Document. Previous Revision_ Identification. Identifier</v>
      </c>
      <c r="AA35" s="2" t="str">
        <f t="shared" si="2"/>
        <v>ram:PreviousRevisionID</v>
      </c>
      <c r="AB35" s="3" t="str">
        <f t="shared" si="3"/>
        <v>rsm:CIIHExchangedDocumentType/ram:PreviousRevisionID</v>
      </c>
      <c r="AC35" s="4" t="s">
        <v>4</v>
      </c>
      <c r="AF35" s="2" t="s">
        <v>60</v>
      </c>
      <c r="AG35" s="2" t="s">
        <v>60</v>
      </c>
    </row>
    <row r="36" spans="1:34" ht="12.75" customHeight="1">
      <c r="A36" s="2">
        <v>35</v>
      </c>
      <c r="B36" s="2" t="s">
        <v>78</v>
      </c>
      <c r="C36" s="2" t="s">
        <v>1623</v>
      </c>
      <c r="D36" s="2" t="s">
        <v>535</v>
      </c>
      <c r="E36" s="2" t="s">
        <v>12</v>
      </c>
      <c r="F36" s="4" t="s">
        <v>22</v>
      </c>
      <c r="G36" s="4">
        <f t="shared" si="1"/>
        <v>2</v>
      </c>
      <c r="H36" s="2" t="s">
        <v>536</v>
      </c>
      <c r="I36" s="2" t="s">
        <v>537</v>
      </c>
      <c r="J36" s="21">
        <f>IF(ISERROR(MATCH(H36,core_japan!M:M,0)),"",INDEX(core_japan!S:S,MATCH(H36,core_japan!M:M,0),1))</f>
        <v>0</v>
      </c>
      <c r="O36" s="2" t="s">
        <v>1168</v>
      </c>
      <c r="Z36" s="2" t="str">
        <f t="shared" si="0"/>
        <v>CIIH_ Exchanged_ Document. Category. Code</v>
      </c>
      <c r="AA36" s="2" t="str">
        <f t="shared" si="2"/>
        <v>ram:CategoryCode</v>
      </c>
      <c r="AB36" s="3" t="str">
        <f t="shared" si="3"/>
        <v>rsm:CIIHExchangedDocumentType/ram:CategoryCode</v>
      </c>
      <c r="AC36" s="4" t="s">
        <v>4</v>
      </c>
      <c r="AD36" s="2" t="s">
        <v>34</v>
      </c>
      <c r="AE36" s="2" t="s">
        <v>35</v>
      </c>
      <c r="AF36" s="2" t="s">
        <v>60</v>
      </c>
      <c r="AH36" s="2" t="s">
        <v>8</v>
      </c>
    </row>
    <row r="37" spans="1:34" ht="12.75" customHeight="1">
      <c r="A37" s="2">
        <v>36</v>
      </c>
      <c r="B37" s="2" t="s">
        <v>78</v>
      </c>
      <c r="C37" s="2" t="s">
        <v>1623</v>
      </c>
      <c r="D37" s="2" t="s">
        <v>538</v>
      </c>
      <c r="E37" s="2" t="s">
        <v>12</v>
      </c>
      <c r="F37" s="4" t="s">
        <v>22</v>
      </c>
      <c r="G37" s="4">
        <f t="shared" si="1"/>
        <v>2</v>
      </c>
      <c r="H37" s="2" t="s">
        <v>68</v>
      </c>
      <c r="I37" s="2" t="s">
        <v>539</v>
      </c>
      <c r="J37" s="21">
        <f>IF(ISERROR(MATCH(H37,core_japan!M:M,0)),"",INDEX(core_japan!S:S,MATCH(H37,core_japan!M:M,0),1))</f>
        <v>0</v>
      </c>
      <c r="O37" s="2" t="s">
        <v>1169</v>
      </c>
      <c r="Z37" s="2" t="str">
        <f t="shared" si="0"/>
        <v>CIIH_ Exchanged_ Document. Subtype. Code</v>
      </c>
      <c r="AA37" s="2" t="str">
        <f t="shared" si="2"/>
        <v>ram:SubtypeCode</v>
      </c>
      <c r="AB37" s="3" t="str">
        <f t="shared" si="3"/>
        <v>rsm:CIIHExchangedDocumentType/ram:SubtypeCode</v>
      </c>
      <c r="AC37" s="4" t="s">
        <v>4</v>
      </c>
      <c r="AD37" s="2" t="s">
        <v>34</v>
      </c>
      <c r="AE37" s="2" t="s">
        <v>35</v>
      </c>
      <c r="AF37" s="2" t="s">
        <v>60</v>
      </c>
      <c r="AG37" s="2" t="s">
        <v>60</v>
      </c>
      <c r="AH37" s="2" t="s">
        <v>8</v>
      </c>
    </row>
    <row r="38" spans="1:34" ht="12.75" customHeight="1">
      <c r="A38" s="2">
        <v>37</v>
      </c>
      <c r="B38" s="2" t="s">
        <v>78</v>
      </c>
      <c r="C38" s="2" t="s">
        <v>1623</v>
      </c>
      <c r="D38" s="2" t="s">
        <v>69</v>
      </c>
      <c r="E38" s="2" t="s">
        <v>20</v>
      </c>
      <c r="F38" s="4" t="s">
        <v>71</v>
      </c>
      <c r="G38" s="4">
        <f t="shared" si="1"/>
        <v>2</v>
      </c>
      <c r="H38" s="2" t="s">
        <v>540</v>
      </c>
      <c r="I38" s="2" t="s">
        <v>541</v>
      </c>
      <c r="J38" s="21">
        <f>IF(ISERROR(MATCH(H38,core_japan!M:M,0)),"",INDEX(core_japan!S:S,MATCH(H38,core_japan!M:M,0),1))</f>
        <v>0</v>
      </c>
      <c r="O38" s="2" t="s">
        <v>70</v>
      </c>
      <c r="Z38" s="2" t="str">
        <f t="shared" si="0"/>
        <v>CIIH_ Exchanged_ Document. Included. CI_ Note</v>
      </c>
      <c r="AA38" s="2" t="str">
        <f t="shared" si="2"/>
        <v>ram:IncludedCINote</v>
      </c>
      <c r="AB38" s="3" t="str">
        <f t="shared" si="3"/>
        <v>rsm:CIIHExchangedDocumentType/ram:IncludedCINote</v>
      </c>
      <c r="AC38" s="4" t="s">
        <v>4</v>
      </c>
      <c r="AD38" s="2" t="s">
        <v>8</v>
      </c>
      <c r="AE38" s="2" t="s">
        <v>8</v>
      </c>
      <c r="AF38" s="2" t="s">
        <v>50</v>
      </c>
      <c r="AG38" s="2" t="s">
        <v>8</v>
      </c>
      <c r="AH38" s="2" t="s">
        <v>542</v>
      </c>
    </row>
    <row r="39" spans="1:34" ht="12.75" customHeight="1">
      <c r="A39" s="2">
        <v>38</v>
      </c>
      <c r="B39" s="2" t="s">
        <v>78</v>
      </c>
      <c r="C39" s="2" t="s">
        <v>1623</v>
      </c>
      <c r="D39" s="2" t="s">
        <v>72</v>
      </c>
      <c r="E39" s="2" t="s">
        <v>23</v>
      </c>
      <c r="F39" s="4" t="s">
        <v>74</v>
      </c>
      <c r="G39" s="4">
        <f t="shared" si="1"/>
        <v>3</v>
      </c>
      <c r="H39" s="2" t="s">
        <v>543</v>
      </c>
      <c r="I39" s="2" t="s">
        <v>544</v>
      </c>
      <c r="J39" s="21" t="str">
        <f>IF(ISERROR(MATCH(H39,core_japan!M:M,0)),"",INDEX(core_japan!S:S,MATCH(H39,core_japan!M:M,0),1))</f>
        <v/>
      </c>
      <c r="P39" s="2" t="s">
        <v>73</v>
      </c>
      <c r="Z39" s="2" t="str">
        <f t="shared" si="0"/>
        <v>CI_ Note. Details</v>
      </c>
      <c r="AA39" s="2" t="str">
        <f t="shared" si="2"/>
        <v>ram:CINoteType</v>
      </c>
      <c r="AC39" s="4" t="s">
        <v>4</v>
      </c>
      <c r="AD39" s="2" t="s">
        <v>8</v>
      </c>
      <c r="AE39" s="2" t="s">
        <v>8</v>
      </c>
      <c r="AF39" s="2" t="s">
        <v>27</v>
      </c>
      <c r="AG39" s="2" t="s">
        <v>8</v>
      </c>
      <c r="AH39" s="2" t="s">
        <v>8</v>
      </c>
    </row>
    <row r="40" spans="1:34" ht="12.75" customHeight="1">
      <c r="A40" s="2">
        <v>39</v>
      </c>
      <c r="B40" s="2" t="s">
        <v>78</v>
      </c>
      <c r="C40" s="2" t="s">
        <v>1623</v>
      </c>
      <c r="D40" s="2" t="s">
        <v>75</v>
      </c>
      <c r="E40" s="2" t="s">
        <v>12</v>
      </c>
      <c r="F40" s="4" t="s">
        <v>17</v>
      </c>
      <c r="G40" s="4">
        <f t="shared" si="1"/>
        <v>4</v>
      </c>
      <c r="H40" s="2" t="s">
        <v>545</v>
      </c>
      <c r="I40" s="2" t="s">
        <v>546</v>
      </c>
      <c r="J40" s="21">
        <f>IF(ISERROR(MATCH(H40,core_japan!M:M,0)),"",INDEX(core_japan!S:S,MATCH(H40,core_japan!M:M,0),1))</f>
        <v>0</v>
      </c>
      <c r="Q40" s="2" t="s">
        <v>340</v>
      </c>
      <c r="Z40" s="2" t="str">
        <f t="shared" si="0"/>
        <v>CI_ Note. Subject. Text</v>
      </c>
      <c r="AA40" s="2" t="str">
        <f t="shared" si="2"/>
        <v>ram:Subject</v>
      </c>
      <c r="AB40" s="3" t="str">
        <f>AB38&amp;"/"&amp;AA40</f>
        <v>rsm:CIIHExchangedDocumentType/ram:IncludedCINote/ram:Subject</v>
      </c>
      <c r="AC40" s="4" t="s">
        <v>4</v>
      </c>
      <c r="AD40" s="2" t="s">
        <v>41</v>
      </c>
      <c r="AE40" s="2" t="s">
        <v>42</v>
      </c>
      <c r="AF40" s="2" t="s">
        <v>56</v>
      </c>
      <c r="AG40" s="2" t="s">
        <v>56</v>
      </c>
      <c r="AH40" s="2" t="s">
        <v>8</v>
      </c>
    </row>
    <row r="41" spans="1:34" ht="12.75" customHeight="1">
      <c r="A41" s="2">
        <v>40</v>
      </c>
      <c r="B41" s="2" t="s">
        <v>78</v>
      </c>
      <c r="C41" s="2" t="s">
        <v>1623</v>
      </c>
      <c r="D41" s="2" t="s">
        <v>76</v>
      </c>
      <c r="E41" s="2" t="s">
        <v>12</v>
      </c>
      <c r="F41" s="4" t="s">
        <v>17</v>
      </c>
      <c r="G41" s="4">
        <f t="shared" si="1"/>
        <v>4</v>
      </c>
      <c r="H41" s="2" t="s">
        <v>547</v>
      </c>
      <c r="I41" s="2" t="s">
        <v>548</v>
      </c>
      <c r="J41" s="21" t="str">
        <f>IF(ISERROR(MATCH(H41,core_japan!M:M,0)),"",INDEX(core_japan!S:S,MATCH(H41,core_japan!M:M,0),1))</f>
        <v>IBT-022</v>
      </c>
      <c r="Q41" s="2" t="s">
        <v>341</v>
      </c>
      <c r="Z41" s="2" t="str">
        <f t="shared" si="0"/>
        <v>CI_ Note. Content. Text</v>
      </c>
      <c r="AA41" s="2" t="str">
        <f t="shared" si="2"/>
        <v>ram:Content</v>
      </c>
      <c r="AB41" s="3" t="str">
        <f>AB38&amp;"/"&amp;AA41</f>
        <v>rsm:CIIHExchangedDocumentType/ram:IncludedCINote/ram:Content</v>
      </c>
      <c r="AC41" s="4" t="s">
        <v>4</v>
      </c>
      <c r="AD41" s="2" t="s">
        <v>41</v>
      </c>
      <c r="AE41" s="2" t="s">
        <v>42</v>
      </c>
      <c r="AF41" s="2" t="s">
        <v>56</v>
      </c>
      <c r="AG41" s="2" t="s">
        <v>56</v>
      </c>
      <c r="AH41" s="2" t="s">
        <v>542</v>
      </c>
    </row>
    <row r="42" spans="1:34" ht="12.75" customHeight="1">
      <c r="A42" s="2">
        <v>41</v>
      </c>
      <c r="B42" s="2" t="s">
        <v>78</v>
      </c>
      <c r="C42" s="2" t="s">
        <v>1623</v>
      </c>
      <c r="D42" s="2" t="s">
        <v>77</v>
      </c>
      <c r="E42" s="2" t="s">
        <v>12</v>
      </c>
      <c r="F42" s="4" t="s">
        <v>17</v>
      </c>
      <c r="G42" s="4">
        <f t="shared" si="1"/>
        <v>4</v>
      </c>
      <c r="H42" s="2" t="s">
        <v>549</v>
      </c>
      <c r="I42" s="2" t="s">
        <v>550</v>
      </c>
      <c r="J42" s="21">
        <f>IF(ISERROR(MATCH(H42,core_japan!M:M,0)),"",INDEX(core_japan!S:S,MATCH(H42,core_japan!M:M,0),1))</f>
        <v>0</v>
      </c>
      <c r="Q42" s="2" t="s">
        <v>342</v>
      </c>
      <c r="Z42" s="2" t="str">
        <f t="shared" si="0"/>
        <v>CI_ Note. Identification. Identifier</v>
      </c>
      <c r="AA42" s="2" t="str">
        <f t="shared" si="2"/>
        <v>ram:ID</v>
      </c>
      <c r="AB42" s="3" t="str">
        <f>AB38&amp;"/"&amp;AA42</f>
        <v>rsm:CIIHExchangedDocumentType/ram:IncludedCINote/ram:ID</v>
      </c>
      <c r="AC42" s="4" t="s">
        <v>4</v>
      </c>
      <c r="AD42" s="2" t="s">
        <v>8</v>
      </c>
      <c r="AE42" s="2" t="s">
        <v>9</v>
      </c>
      <c r="AF42" s="2" t="s">
        <v>15</v>
      </c>
      <c r="AG42" s="2" t="s">
        <v>15</v>
      </c>
      <c r="AH42" s="2" t="s">
        <v>542</v>
      </c>
    </row>
    <row r="43" spans="1:34" ht="12.75" customHeight="1">
      <c r="A43" s="2">
        <v>42</v>
      </c>
      <c r="B43" s="2" t="s">
        <v>78</v>
      </c>
      <c r="C43" s="2" t="s">
        <v>1623</v>
      </c>
      <c r="D43" s="2" t="s">
        <v>551</v>
      </c>
      <c r="E43" s="2" t="s">
        <v>20</v>
      </c>
      <c r="F43" s="4" t="s">
        <v>71</v>
      </c>
      <c r="G43" s="4">
        <f t="shared" si="1"/>
        <v>2</v>
      </c>
      <c r="H43" s="2" t="s">
        <v>552</v>
      </c>
      <c r="I43" s="2" t="s">
        <v>553</v>
      </c>
      <c r="J43" s="21" t="str">
        <f>IF(ISERROR(MATCH(H43,core_japan!M:M,0)),"",INDEX(core_japan!S:S,MATCH(H43,core_japan!M:M,0),1))</f>
        <v>IBG-24</v>
      </c>
      <c r="O43" s="2" t="s">
        <v>1170</v>
      </c>
      <c r="Z43" s="2" t="str">
        <f t="shared" si="0"/>
        <v>CIIH_ Exchanged_ Document. Reference. CI_ Referenced_ Document</v>
      </c>
      <c r="AA43" s="2" t="str">
        <f t="shared" si="2"/>
        <v>ram:ReferenceCIReferencedDocument</v>
      </c>
      <c r="AB43" s="3" t="str">
        <f>AB$30&amp;"/"&amp;AA43</f>
        <v>rsm:CIIHExchangedDocumentType/ram:ReferenceCIReferencedDocument</v>
      </c>
      <c r="AC43" s="4" t="s">
        <v>4</v>
      </c>
      <c r="AD43" s="2" t="s">
        <v>8</v>
      </c>
      <c r="AE43" s="2" t="s">
        <v>8</v>
      </c>
      <c r="AF43" s="2" t="s">
        <v>50</v>
      </c>
      <c r="AG43" s="2" t="s">
        <v>8</v>
      </c>
      <c r="AH43" s="2" t="s">
        <v>542</v>
      </c>
    </row>
    <row r="44" spans="1:34" ht="12.75" customHeight="1">
      <c r="A44" s="2">
        <v>43</v>
      </c>
      <c r="B44" s="2" t="s">
        <v>78</v>
      </c>
      <c r="C44" s="2" t="s">
        <v>1623</v>
      </c>
      <c r="D44" s="2" t="s">
        <v>416</v>
      </c>
      <c r="E44" s="2" t="s">
        <v>23</v>
      </c>
      <c r="F44" s="4" t="s">
        <v>3</v>
      </c>
      <c r="G44" s="4">
        <f t="shared" si="1"/>
        <v>3</v>
      </c>
      <c r="H44" s="2" t="s">
        <v>554</v>
      </c>
      <c r="I44" s="2" t="s">
        <v>555</v>
      </c>
      <c r="J44" s="21" t="str">
        <f>IF(ISERROR(MATCH(H44,core_japan!M:M,0)),"",INDEX(core_japan!S:S,MATCH(H44,core_japan!M:M,0),1))</f>
        <v/>
      </c>
      <c r="P44" s="2" t="s">
        <v>79</v>
      </c>
      <c r="Z44" s="2" t="str">
        <f t="shared" si="0"/>
        <v>CI_ Referenced_ Document. Details</v>
      </c>
      <c r="AA44" s="2" t="str">
        <f t="shared" si="2"/>
        <v>ram:CIReferencedDocumentType</v>
      </c>
      <c r="AC44" s="4" t="s">
        <v>4</v>
      </c>
      <c r="AD44" s="2" t="s">
        <v>8</v>
      </c>
      <c r="AE44" s="2" t="s">
        <v>8</v>
      </c>
      <c r="AF44" s="2" t="s">
        <v>27</v>
      </c>
      <c r="AG44" s="2" t="s">
        <v>8</v>
      </c>
      <c r="AH44" s="2" t="s">
        <v>8</v>
      </c>
    </row>
    <row r="45" spans="1:34" ht="12.75" customHeight="1">
      <c r="A45" s="2">
        <v>44</v>
      </c>
      <c r="B45" s="2" t="s">
        <v>78</v>
      </c>
      <c r="C45" s="2" t="s">
        <v>1623</v>
      </c>
      <c r="D45" s="2" t="s">
        <v>80</v>
      </c>
      <c r="E45" s="2" t="s">
        <v>12</v>
      </c>
      <c r="F45" s="4" t="s">
        <v>22</v>
      </c>
      <c r="G45" s="4">
        <f t="shared" si="1"/>
        <v>4</v>
      </c>
      <c r="H45" s="2" t="s">
        <v>556</v>
      </c>
      <c r="I45" s="2" t="s">
        <v>557</v>
      </c>
      <c r="J45" s="21" t="str">
        <f>IF(ISERROR(MATCH(H45,core_japan!M:M,0)),"",INDEX(core_japan!S:S,MATCH(H45,core_japan!M:M,0),1))</f>
        <v/>
      </c>
      <c r="Q45" s="2" t="s">
        <v>81</v>
      </c>
      <c r="Z45" s="2" t="str">
        <f t="shared" si="0"/>
        <v>CI_ Referenced_ Document. Issuer Assigned_ Identification. Identifier</v>
      </c>
      <c r="AA45" s="2" t="str">
        <f t="shared" si="2"/>
        <v>ram:IssuerAssignedID</v>
      </c>
      <c r="AB45" s="3" t="str">
        <f>AB43&amp;"/"&amp;AA45</f>
        <v>rsm:CIIHExchangedDocumentType/ram:ReferenceCIReferencedDocument/ram:IssuerAssignedID</v>
      </c>
      <c r="AC45" s="4" t="s">
        <v>4</v>
      </c>
      <c r="AD45" s="2" t="s">
        <v>8</v>
      </c>
      <c r="AE45" s="2" t="s">
        <v>9</v>
      </c>
      <c r="AF45" s="2" t="s">
        <v>60</v>
      </c>
      <c r="AG45" s="2" t="s">
        <v>8</v>
      </c>
      <c r="AH45" s="2" t="s">
        <v>542</v>
      </c>
    </row>
    <row r="46" spans="1:34" ht="12.75" customHeight="1">
      <c r="A46" s="2">
        <v>45</v>
      </c>
      <c r="B46" s="2" t="s">
        <v>78</v>
      </c>
      <c r="C46" s="2" t="s">
        <v>1623</v>
      </c>
      <c r="D46" s="2" t="s">
        <v>82</v>
      </c>
      <c r="E46" s="2" t="s">
        <v>12</v>
      </c>
      <c r="F46" s="4" t="s">
        <v>17</v>
      </c>
      <c r="G46" s="4">
        <f t="shared" si="1"/>
        <v>4</v>
      </c>
      <c r="H46" s="2" t="s">
        <v>558</v>
      </c>
      <c r="I46" s="2" t="s">
        <v>559</v>
      </c>
      <c r="J46" s="21" t="str">
        <f>IF(ISERROR(MATCH(H46,core_japan!M:M,0)),"",INDEX(core_japan!S:S,MATCH(H46,core_japan!M:M,0),1))</f>
        <v/>
      </c>
      <c r="Q46" s="2" t="s">
        <v>83</v>
      </c>
      <c r="Z46" s="2" t="str">
        <f t="shared" si="0"/>
        <v>CI_ Referenced_ Document. Issue. Date Time</v>
      </c>
      <c r="AA46" s="2" t="str">
        <f t="shared" si="2"/>
        <v>ram:IssueDateTime</v>
      </c>
      <c r="AB46" s="3" t="str">
        <f t="shared" ref="AB46:AB51" si="4">AB$43&amp;"/"&amp;AA46</f>
        <v>rsm:CIIHExchangedDocumentType/ram:ReferenceCIReferencedDocument/ram:IssueDateTime</v>
      </c>
      <c r="AC46" s="4" t="s">
        <v>4</v>
      </c>
      <c r="AD46" s="2" t="s">
        <v>84</v>
      </c>
      <c r="AE46" s="2" t="s">
        <v>9</v>
      </c>
      <c r="AF46" s="2" t="s">
        <v>56</v>
      </c>
      <c r="AG46" s="2" t="s">
        <v>8</v>
      </c>
      <c r="AH46" s="2" t="s">
        <v>542</v>
      </c>
    </row>
    <row r="47" spans="1:34" ht="12.75" customHeight="1">
      <c r="A47" s="2">
        <v>46</v>
      </c>
      <c r="B47" s="2" t="s">
        <v>78</v>
      </c>
      <c r="C47" s="2" t="s">
        <v>1623</v>
      </c>
      <c r="D47" s="2" t="s">
        <v>85</v>
      </c>
      <c r="E47" s="2" t="s">
        <v>12</v>
      </c>
      <c r="F47" s="4" t="s">
        <v>17</v>
      </c>
      <c r="G47" s="4">
        <f t="shared" si="1"/>
        <v>4</v>
      </c>
      <c r="H47" s="2" t="s">
        <v>1171</v>
      </c>
      <c r="I47" s="2" t="s">
        <v>1172</v>
      </c>
      <c r="J47" s="21" t="str">
        <f>IF(ISERROR(MATCH(H47,core_japan!M:M,0)),"",INDEX(core_japan!S:S,MATCH(H47,core_japan!M:M,0),1))</f>
        <v/>
      </c>
      <c r="Q47" s="2" t="s">
        <v>86</v>
      </c>
      <c r="Z47" s="2" t="str">
        <f t="shared" si="0"/>
        <v>CI_ Referenced_ Document. Revision_ Identification. Identifier</v>
      </c>
      <c r="AA47" s="2" t="str">
        <f t="shared" si="2"/>
        <v>ram:RevisionID</v>
      </c>
      <c r="AB47" s="3" t="str">
        <f t="shared" si="4"/>
        <v>rsm:CIIHExchangedDocumentType/ram:ReferenceCIReferencedDocument/ram:RevisionID</v>
      </c>
      <c r="AC47" s="4" t="s">
        <v>444</v>
      </c>
      <c r="AF47" s="2" t="s">
        <v>56</v>
      </c>
      <c r="AG47" s="2" t="s">
        <v>8</v>
      </c>
      <c r="AH47" s="2" t="s">
        <v>8</v>
      </c>
    </row>
    <row r="48" spans="1:34" ht="12.75" customHeight="1">
      <c r="A48" s="2">
        <v>47</v>
      </c>
      <c r="B48" s="2" t="s">
        <v>78</v>
      </c>
      <c r="C48" s="2" t="s">
        <v>1623</v>
      </c>
      <c r="D48" s="2" t="s">
        <v>87</v>
      </c>
      <c r="E48" s="2" t="s">
        <v>12</v>
      </c>
      <c r="F48" s="4" t="s">
        <v>17</v>
      </c>
      <c r="G48" s="4">
        <f t="shared" si="1"/>
        <v>4</v>
      </c>
      <c r="H48" s="2" t="s">
        <v>560</v>
      </c>
      <c r="I48" s="2" t="s">
        <v>561</v>
      </c>
      <c r="J48" s="21" t="str">
        <f>IF(ISERROR(MATCH(H48,core_japan!M:M,0)),"",INDEX(core_japan!S:S,MATCH(H48,core_japan!M:M,0),1))</f>
        <v/>
      </c>
      <c r="Q48" s="2" t="s">
        <v>88</v>
      </c>
      <c r="Z48" s="2" t="str">
        <f t="shared" si="0"/>
        <v>CI_ Referenced_ Document. Information. Text</v>
      </c>
      <c r="AA48" s="2" t="str">
        <f t="shared" si="2"/>
        <v>ram:Information</v>
      </c>
      <c r="AB48" s="3" t="str">
        <f t="shared" si="4"/>
        <v>rsm:CIIHExchangedDocumentType/ram:ReferenceCIReferencedDocument/ram:Information</v>
      </c>
      <c r="AC48" s="4" t="s">
        <v>4</v>
      </c>
      <c r="AD48" s="2" t="s">
        <v>41</v>
      </c>
      <c r="AE48" s="2" t="s">
        <v>42</v>
      </c>
      <c r="AF48" s="2" t="s">
        <v>56</v>
      </c>
      <c r="AG48" s="2" t="s">
        <v>8</v>
      </c>
      <c r="AH48" s="2" t="s">
        <v>542</v>
      </c>
    </row>
    <row r="49" spans="1:34" ht="12.75" customHeight="1">
      <c r="A49" s="2">
        <v>48</v>
      </c>
      <c r="B49" s="2" t="s">
        <v>78</v>
      </c>
      <c r="C49" s="2" t="s">
        <v>1623</v>
      </c>
      <c r="D49" s="2" t="s">
        <v>89</v>
      </c>
      <c r="E49" s="2" t="s">
        <v>12</v>
      </c>
      <c r="F49" s="4" t="s">
        <v>22</v>
      </c>
      <c r="G49" s="4">
        <f t="shared" si="1"/>
        <v>4</v>
      </c>
      <c r="H49" s="2" t="s">
        <v>562</v>
      </c>
      <c r="I49" s="2" t="s">
        <v>563</v>
      </c>
      <c r="J49" s="21" t="str">
        <f>IF(ISERROR(MATCH(H49,core_japan!M:M,0)),"",INDEX(core_japan!S:S,MATCH(H49,core_japan!M:M,0),1))</f>
        <v/>
      </c>
      <c r="Q49" s="2" t="s">
        <v>90</v>
      </c>
      <c r="Z49" s="2" t="str">
        <f t="shared" si="0"/>
        <v>CI_ Referenced_ Document. Type. Code</v>
      </c>
      <c r="AA49" s="2" t="str">
        <f t="shared" si="2"/>
        <v>ram:TypeCode</v>
      </c>
      <c r="AB49" s="3" t="str">
        <f t="shared" si="4"/>
        <v>rsm:CIIHExchangedDocumentType/ram:ReferenceCIReferencedDocument/ram:TypeCode</v>
      </c>
      <c r="AC49" s="4" t="s">
        <v>4</v>
      </c>
      <c r="AD49" s="2" t="s">
        <v>91</v>
      </c>
      <c r="AE49" s="2" t="s">
        <v>59</v>
      </c>
      <c r="AF49" s="2" t="s">
        <v>60</v>
      </c>
      <c r="AG49" s="2" t="s">
        <v>8</v>
      </c>
      <c r="AH49" s="2" t="s">
        <v>8</v>
      </c>
    </row>
    <row r="50" spans="1:34" ht="12.75" customHeight="1">
      <c r="A50" s="2">
        <v>49</v>
      </c>
      <c r="B50" s="2" t="s">
        <v>78</v>
      </c>
      <c r="C50" s="2" t="s">
        <v>1623</v>
      </c>
      <c r="D50" s="2" t="s">
        <v>92</v>
      </c>
      <c r="E50" s="2" t="s">
        <v>12</v>
      </c>
      <c r="F50" s="4" t="s">
        <v>17</v>
      </c>
      <c r="G50" s="4">
        <f t="shared" si="1"/>
        <v>4</v>
      </c>
      <c r="H50" s="2" t="s">
        <v>94</v>
      </c>
      <c r="I50" s="2" t="s">
        <v>95</v>
      </c>
      <c r="J50" s="21" t="str">
        <f>IF(ISERROR(MATCH(H50,core_japan!M:M,0)),"",INDEX(core_japan!S:S,MATCH(H50,core_japan!M:M,0),1))</f>
        <v/>
      </c>
      <c r="Q50" s="2" t="s">
        <v>93</v>
      </c>
      <c r="Z50" s="2" t="str">
        <f t="shared" si="0"/>
        <v>CI_ Referenced_ Document. Attachment. Binary Object</v>
      </c>
      <c r="AA50" s="2" t="str">
        <f t="shared" si="2"/>
        <v>ram:AttachmentBinaryObject</v>
      </c>
      <c r="AB50" s="3" t="str">
        <f t="shared" si="4"/>
        <v>rsm:CIIHExchangedDocumentType/ram:ReferenceCIReferencedDocument/ram:AttachmentBinaryObject</v>
      </c>
      <c r="AC50" s="4" t="s">
        <v>4</v>
      </c>
      <c r="AD50" s="2" t="s">
        <v>34</v>
      </c>
      <c r="AE50" s="2" t="s">
        <v>35</v>
      </c>
      <c r="AF50" s="2" t="s">
        <v>56</v>
      </c>
      <c r="AG50" s="2" t="s">
        <v>8</v>
      </c>
      <c r="AH50" s="2" t="s">
        <v>542</v>
      </c>
    </row>
    <row r="51" spans="1:34" ht="12.75" customHeight="1">
      <c r="A51" s="2">
        <v>50</v>
      </c>
      <c r="B51" s="2" t="s">
        <v>78</v>
      </c>
      <c r="C51" s="2" t="s">
        <v>1623</v>
      </c>
      <c r="D51" s="2" t="s">
        <v>96</v>
      </c>
      <c r="E51" s="2" t="s">
        <v>12</v>
      </c>
      <c r="F51" s="4" t="s">
        <v>17</v>
      </c>
      <c r="G51" s="4">
        <f t="shared" si="1"/>
        <v>4</v>
      </c>
      <c r="H51" s="2" t="s">
        <v>564</v>
      </c>
      <c r="I51" s="2" t="s">
        <v>565</v>
      </c>
      <c r="J51" s="21" t="str">
        <f>IF(ISERROR(MATCH(H51,core_japan!M:M,0)),"",INDEX(core_japan!S:S,MATCH(H51,core_japan!M:M,0),1))</f>
        <v/>
      </c>
      <c r="Q51" s="2" t="s">
        <v>97</v>
      </c>
      <c r="Z51" s="2" t="str">
        <f t="shared" si="0"/>
        <v>CI_ Referenced_ Document. Subtype. Code</v>
      </c>
      <c r="AA51" s="2" t="str">
        <f t="shared" si="2"/>
        <v>ram:SubtypeCode</v>
      </c>
      <c r="AB51" s="3" t="str">
        <f t="shared" si="4"/>
        <v>rsm:CIIHExchangedDocumentType/ram:ReferenceCIReferencedDocument/ram:SubtypeCode</v>
      </c>
      <c r="AC51" s="4" t="s">
        <v>4</v>
      </c>
      <c r="AD51" s="2" t="s">
        <v>34</v>
      </c>
      <c r="AE51" s="2" t="s">
        <v>35</v>
      </c>
      <c r="AF51" s="2" t="s">
        <v>60</v>
      </c>
      <c r="AG51" s="2" t="s">
        <v>8</v>
      </c>
      <c r="AH51" s="2" t="s">
        <v>8</v>
      </c>
    </row>
    <row r="52" spans="1:34" ht="12.75" customHeight="1">
      <c r="A52" s="2">
        <v>51</v>
      </c>
      <c r="B52" s="2" t="s">
        <v>78</v>
      </c>
      <c r="C52" s="2" t="s">
        <v>1623</v>
      </c>
      <c r="D52" s="2" t="s">
        <v>1173</v>
      </c>
      <c r="E52" s="2" t="s">
        <v>20</v>
      </c>
      <c r="F52" s="4" t="s">
        <v>71</v>
      </c>
      <c r="G52" s="4">
        <f t="shared" si="1"/>
        <v>2</v>
      </c>
      <c r="H52" s="2" t="s">
        <v>566</v>
      </c>
      <c r="I52" s="2" t="s">
        <v>567</v>
      </c>
      <c r="J52" s="21">
        <f>IF(ISERROR(MATCH(H52,core_japan!M:M,0)),"",INDEX(core_japan!S:S,MATCH(H52,core_japan!M:M,0),1))</f>
        <v>0</v>
      </c>
      <c r="O52" s="2" t="s">
        <v>1174</v>
      </c>
      <c r="Z52" s="2" t="str">
        <f t="shared" si="0"/>
        <v>CIIH_ Exchanged_ Document. Attached. Specified_ Binary File</v>
      </c>
      <c r="AA52" s="2" t="str">
        <f t="shared" si="2"/>
        <v>ram:AttachedSpecifiedBinaryFile</v>
      </c>
      <c r="AB52" s="3" t="str">
        <f>AB$30&amp;"/"&amp;AA52</f>
        <v>rsm:CIIHExchangedDocumentType/ram:AttachedSpecifiedBinaryFile</v>
      </c>
      <c r="AC52" s="4" t="s">
        <v>4</v>
      </c>
      <c r="AD52" s="2" t="s">
        <v>8</v>
      </c>
      <c r="AE52" s="2" t="s">
        <v>9</v>
      </c>
      <c r="AF52" s="2" t="s">
        <v>50</v>
      </c>
      <c r="AG52" s="2" t="s">
        <v>8</v>
      </c>
      <c r="AH52" s="2" t="s">
        <v>8</v>
      </c>
    </row>
    <row r="53" spans="1:34" ht="12.75" customHeight="1">
      <c r="A53" s="2">
        <v>52</v>
      </c>
      <c r="B53" s="2" t="s">
        <v>78</v>
      </c>
      <c r="C53" s="2" t="s">
        <v>1623</v>
      </c>
      <c r="D53" s="2" t="s">
        <v>98</v>
      </c>
      <c r="E53" s="2" t="s">
        <v>23</v>
      </c>
      <c r="F53" s="4" t="s">
        <v>3</v>
      </c>
      <c r="G53" s="4">
        <f t="shared" si="1"/>
        <v>3</v>
      </c>
      <c r="H53" s="2" t="s">
        <v>568</v>
      </c>
      <c r="I53" s="2" t="s">
        <v>569</v>
      </c>
      <c r="J53" s="21" t="str">
        <f>IF(ISERROR(MATCH(H53,core_japan!M:M,0)),"",INDEX(core_japan!S:S,MATCH(H53,core_japan!M:M,0),1))</f>
        <v/>
      </c>
      <c r="P53" s="2" t="s">
        <v>99</v>
      </c>
      <c r="Z53" s="2" t="str">
        <f t="shared" si="0"/>
        <v>Specified_ Binary File. Details</v>
      </c>
      <c r="AA53" s="2" t="str">
        <f t="shared" si="2"/>
        <v>ram:SpecifiedBinaryFileType</v>
      </c>
      <c r="AC53" s="4" t="s">
        <v>4</v>
      </c>
      <c r="AD53" s="2" t="s">
        <v>8</v>
      </c>
      <c r="AE53" s="2" t="s">
        <v>9</v>
      </c>
      <c r="AF53" s="2" t="s">
        <v>27</v>
      </c>
      <c r="AG53" s="2" t="s">
        <v>8</v>
      </c>
      <c r="AH53" s="2" t="s">
        <v>8</v>
      </c>
    </row>
    <row r="54" spans="1:34" ht="12.75" customHeight="1">
      <c r="A54" s="2">
        <v>53</v>
      </c>
      <c r="B54" s="2" t="s">
        <v>78</v>
      </c>
      <c r="C54" s="2" t="s">
        <v>1623</v>
      </c>
      <c r="D54" s="2" t="s">
        <v>100</v>
      </c>
      <c r="E54" s="2" t="s">
        <v>12</v>
      </c>
      <c r="F54" s="4" t="s">
        <v>17</v>
      </c>
      <c r="G54" s="4">
        <f t="shared" si="1"/>
        <v>4</v>
      </c>
      <c r="H54" s="2" t="s">
        <v>570</v>
      </c>
      <c r="I54" s="2" t="s">
        <v>571</v>
      </c>
      <c r="J54" s="21">
        <f>IF(ISERROR(MATCH(H54,core_japan!M:M,0)),"",INDEX(core_japan!S:S,MATCH(H54,core_japan!M:M,0),1))</f>
        <v>0</v>
      </c>
      <c r="Q54" s="2" t="s">
        <v>101</v>
      </c>
      <c r="Z54" s="2" t="str">
        <f t="shared" si="0"/>
        <v>Specified_ Binary File. Identification. Identifier</v>
      </c>
      <c r="AA54" s="2" t="str">
        <f t="shared" si="2"/>
        <v>ram:ID</v>
      </c>
      <c r="AB54" s="3" t="str">
        <f>AB52&amp;"/"&amp;AA54</f>
        <v>rsm:CIIHExchangedDocumentType/ram:AttachedSpecifiedBinaryFile/ram:ID</v>
      </c>
      <c r="AC54" s="4" t="s">
        <v>4</v>
      </c>
      <c r="AD54" s="2" t="s">
        <v>8</v>
      </c>
      <c r="AE54" s="2" t="s">
        <v>9</v>
      </c>
      <c r="AF54" s="2" t="s">
        <v>56</v>
      </c>
      <c r="AG54" s="2" t="s">
        <v>8</v>
      </c>
      <c r="AH54" s="2" t="s">
        <v>8</v>
      </c>
    </row>
    <row r="55" spans="1:34" ht="12.75" customHeight="1">
      <c r="A55" s="2">
        <v>54</v>
      </c>
      <c r="B55" s="2" t="s">
        <v>78</v>
      </c>
      <c r="C55" s="2" t="s">
        <v>1623</v>
      </c>
      <c r="D55" s="2" t="s">
        <v>102</v>
      </c>
      <c r="E55" s="2" t="s">
        <v>12</v>
      </c>
      <c r="F55" s="4" t="s">
        <v>17</v>
      </c>
      <c r="G55" s="4">
        <f t="shared" si="1"/>
        <v>4</v>
      </c>
      <c r="H55" s="2" t="s">
        <v>572</v>
      </c>
      <c r="I55" s="2" t="s">
        <v>573</v>
      </c>
      <c r="J55" s="21" t="str">
        <f>IF(ISERROR(MATCH(H55,core_japan!M:M,0)),"",INDEX(core_japan!S:S,MATCH(H55,core_japan!M:M,0),1))</f>
        <v>ibt-125-2</v>
      </c>
      <c r="Q55" s="2" t="s">
        <v>103</v>
      </c>
      <c r="Z55" s="2" t="str">
        <f t="shared" si="0"/>
        <v>Specified_ Binary File. File Name. Text</v>
      </c>
      <c r="AA55" s="2" t="str">
        <f t="shared" si="2"/>
        <v>ram:FileName</v>
      </c>
      <c r="AB55" s="3" t="str">
        <f>AB$52&amp;"/"&amp;AA55</f>
        <v>rsm:CIIHExchangedDocumentType/ram:AttachedSpecifiedBinaryFile/ram:FileName</v>
      </c>
      <c r="AC55" s="4" t="s">
        <v>4</v>
      </c>
      <c r="AD55" s="2" t="s">
        <v>41</v>
      </c>
      <c r="AE55" s="2" t="s">
        <v>42</v>
      </c>
      <c r="AF55" s="2" t="s">
        <v>56</v>
      </c>
      <c r="AG55" s="2" t="s">
        <v>8</v>
      </c>
      <c r="AH55" s="2" t="s">
        <v>542</v>
      </c>
    </row>
    <row r="56" spans="1:34" ht="12.75" customHeight="1">
      <c r="A56" s="2">
        <v>55</v>
      </c>
      <c r="B56" s="2" t="s">
        <v>78</v>
      </c>
      <c r="C56" s="2" t="s">
        <v>1623</v>
      </c>
      <c r="D56" s="2" t="s">
        <v>104</v>
      </c>
      <c r="E56" s="2" t="s">
        <v>12</v>
      </c>
      <c r="F56" s="4" t="s">
        <v>17</v>
      </c>
      <c r="G56" s="4">
        <f t="shared" si="1"/>
        <v>4</v>
      </c>
      <c r="H56" s="2" t="s">
        <v>574</v>
      </c>
      <c r="I56" s="2" t="s">
        <v>575</v>
      </c>
      <c r="J56" s="21" t="str">
        <f>IF(ISERROR(MATCH(H56,core_japan!M:M,0)),"",INDEX(core_japan!S:S,MATCH(H56,core_japan!M:M,0),1))</f>
        <v>IBT-124</v>
      </c>
      <c r="Q56" s="2" t="s">
        <v>105</v>
      </c>
      <c r="Z56" s="2" t="str">
        <f t="shared" si="0"/>
        <v>Specified_ Binary File. URI. Identifier</v>
      </c>
      <c r="AA56" s="2" t="str">
        <f t="shared" si="2"/>
        <v>ram:URIID</v>
      </c>
      <c r="AB56" s="3" t="str">
        <f>AB$52&amp;"/"&amp;AA56</f>
        <v>rsm:CIIHExchangedDocumentType/ram:AttachedSpecifiedBinaryFile/ram:URIID</v>
      </c>
      <c r="AC56" s="4" t="s">
        <v>4</v>
      </c>
      <c r="AD56" s="2" t="s">
        <v>8</v>
      </c>
      <c r="AE56" s="2" t="s">
        <v>9</v>
      </c>
      <c r="AF56" s="2" t="s">
        <v>56</v>
      </c>
      <c r="AG56" s="2" t="s">
        <v>8</v>
      </c>
      <c r="AH56" s="2" t="s">
        <v>542</v>
      </c>
    </row>
    <row r="57" spans="1:34" ht="12.75" customHeight="1">
      <c r="A57" s="2">
        <v>56</v>
      </c>
      <c r="B57" s="2" t="s">
        <v>78</v>
      </c>
      <c r="C57" s="2" t="s">
        <v>1623</v>
      </c>
      <c r="D57" s="2" t="s">
        <v>106</v>
      </c>
      <c r="E57" s="2" t="s">
        <v>12</v>
      </c>
      <c r="F57" s="4" t="s">
        <v>22</v>
      </c>
      <c r="G57" s="4">
        <f t="shared" si="1"/>
        <v>4</v>
      </c>
      <c r="H57" s="2" t="s">
        <v>576</v>
      </c>
      <c r="I57" s="2" t="s">
        <v>576</v>
      </c>
      <c r="J57" s="21" t="str">
        <f>IF(ISERROR(MATCH(H57,core_japan!M:M,0)),"",INDEX(core_japan!S:S,MATCH(H57,core_japan!M:M,0),1))</f>
        <v>ibt-125-1</v>
      </c>
      <c r="Q57" s="2" t="s">
        <v>107</v>
      </c>
      <c r="Z57" s="2" t="str">
        <f t="shared" si="0"/>
        <v>Specified_ Binary File. MIME. Code</v>
      </c>
      <c r="AA57" s="2" t="str">
        <f t="shared" si="2"/>
        <v>ram:MIMECode</v>
      </c>
      <c r="AB57" s="3" t="str">
        <f>AB$52&amp;"/"&amp;AA57</f>
        <v>rsm:CIIHExchangedDocumentType/ram:AttachedSpecifiedBinaryFile/ram:MIMECode</v>
      </c>
      <c r="AC57" s="4" t="s">
        <v>4</v>
      </c>
      <c r="AD57" s="2" t="s">
        <v>577</v>
      </c>
      <c r="AE57" s="2" t="s">
        <v>578</v>
      </c>
      <c r="AF57" s="2" t="s">
        <v>56</v>
      </c>
      <c r="AG57" s="2" t="s">
        <v>8</v>
      </c>
      <c r="AH57" s="2" t="s">
        <v>542</v>
      </c>
    </row>
    <row r="58" spans="1:34" ht="12.75" customHeight="1">
      <c r="A58" s="2">
        <v>57</v>
      </c>
      <c r="B58" s="2" t="s">
        <v>78</v>
      </c>
      <c r="C58" s="2" t="s">
        <v>1623</v>
      </c>
      <c r="D58" s="2" t="s">
        <v>108</v>
      </c>
      <c r="E58" s="2" t="s">
        <v>12</v>
      </c>
      <c r="F58" s="4" t="s">
        <v>17</v>
      </c>
      <c r="G58" s="4">
        <f t="shared" si="1"/>
        <v>4</v>
      </c>
      <c r="H58" s="2" t="s">
        <v>579</v>
      </c>
      <c r="I58" s="2" t="s">
        <v>579</v>
      </c>
      <c r="J58" s="21">
        <f>IF(ISERROR(MATCH(H58,core_japan!M:M,0)),"",INDEX(core_japan!S:S,MATCH(H58,core_japan!M:M,0),1))</f>
        <v>0</v>
      </c>
      <c r="Q58" s="2" t="s">
        <v>109</v>
      </c>
      <c r="Z58" s="2" t="str">
        <f t="shared" si="0"/>
        <v>Specified_ Binary File. Description. Text</v>
      </c>
      <c r="AA58" s="2" t="str">
        <f t="shared" si="2"/>
        <v>ram:Description</v>
      </c>
      <c r="AB58" s="3" t="str">
        <f>AB$52&amp;"/"&amp;AA58</f>
        <v>rsm:CIIHExchangedDocumentType/ram:AttachedSpecifiedBinaryFile/ram:Description</v>
      </c>
      <c r="AC58" s="4" t="s">
        <v>4</v>
      </c>
      <c r="AD58" s="2" t="s">
        <v>41</v>
      </c>
      <c r="AE58" s="2" t="s">
        <v>42</v>
      </c>
      <c r="AF58" s="2" t="s">
        <v>56</v>
      </c>
      <c r="AG58" s="2" t="s">
        <v>8</v>
      </c>
      <c r="AH58" s="2" t="s">
        <v>542</v>
      </c>
    </row>
    <row r="59" spans="1:34" ht="12.75" customHeight="1">
      <c r="A59" s="2">
        <v>58</v>
      </c>
      <c r="B59" s="2" t="s">
        <v>78</v>
      </c>
      <c r="C59" s="2" t="s">
        <v>1623</v>
      </c>
      <c r="D59" s="2" t="s">
        <v>580</v>
      </c>
      <c r="E59" s="2" t="s">
        <v>49</v>
      </c>
      <c r="F59" s="4" t="s">
        <v>22</v>
      </c>
      <c r="G59" s="4">
        <f t="shared" si="1"/>
        <v>1</v>
      </c>
      <c r="H59" s="2" t="s">
        <v>581</v>
      </c>
      <c r="I59" s="2" t="s">
        <v>111</v>
      </c>
      <c r="J59" s="21" t="str">
        <f>IF(ISERROR(MATCH(H59,core_japan!M:M,0)),"",INDEX(core_japan!S:S,MATCH(H59,core_japan!M:M,0),1))</f>
        <v/>
      </c>
      <c r="N59" s="2" t="s">
        <v>110</v>
      </c>
      <c r="Z59" s="2" t="str">
        <f t="shared" si="0"/>
        <v>CIIH_ Supply Chain_ Trade Transaction. Details</v>
      </c>
      <c r="AA59" s="2" t="str">
        <f t="shared" si="2"/>
        <v>rsm:CIIHSupplyChainTradeTransactionType</v>
      </c>
      <c r="AB59" s="3" t="str">
        <f>AA59</f>
        <v>rsm:CIIHSupplyChainTradeTransactionType</v>
      </c>
      <c r="AC59" s="4" t="s">
        <v>4</v>
      </c>
      <c r="AD59" s="2" t="s">
        <v>8</v>
      </c>
      <c r="AE59" s="2" t="s">
        <v>9</v>
      </c>
      <c r="AF59" s="2" t="s">
        <v>8</v>
      </c>
      <c r="AG59" s="2" t="s">
        <v>8</v>
      </c>
      <c r="AH59" s="2" t="s">
        <v>8</v>
      </c>
    </row>
    <row r="60" spans="1:34" ht="12.75" customHeight="1">
      <c r="A60" s="2">
        <v>59</v>
      </c>
      <c r="B60" s="2" t="s">
        <v>78</v>
      </c>
      <c r="C60" s="2" t="s">
        <v>1623</v>
      </c>
      <c r="D60" s="2" t="s">
        <v>112</v>
      </c>
      <c r="E60" s="2" t="s">
        <v>20</v>
      </c>
      <c r="F60" s="4" t="s">
        <v>22</v>
      </c>
      <c r="G60" s="4">
        <f t="shared" si="1"/>
        <v>2</v>
      </c>
      <c r="H60" s="2" t="s">
        <v>114</v>
      </c>
      <c r="I60" s="2" t="s">
        <v>582</v>
      </c>
      <c r="J60" s="21" t="str">
        <f>IF(ISERROR(MATCH(H60,core_japan!M:M,0)),"",INDEX(core_japan!S:S,MATCH(H60,core_japan!M:M,0),1))</f>
        <v/>
      </c>
      <c r="O60" s="2" t="s">
        <v>113</v>
      </c>
      <c r="Z60" s="2" t="str">
        <f t="shared" si="0"/>
        <v>CIIH_ Supply Chain_ Trade Transaction. Applicable. CIIH_ Supply Chain_ Trade Agreement</v>
      </c>
      <c r="AA60" s="2" t="str">
        <f t="shared" si="2"/>
        <v>ram:ApplicableCIIHSupplyChainTradeAgreement</v>
      </c>
      <c r="AB60" s="3" t="str">
        <f>AB$59&amp;"/"&amp;AA60</f>
        <v>rsm:CIIHSupplyChainTradeTransactionType/ram:ApplicableCIIHSupplyChainTradeAgreement</v>
      </c>
      <c r="AC60" s="4" t="s">
        <v>4</v>
      </c>
      <c r="AD60" s="2" t="s">
        <v>8</v>
      </c>
      <c r="AE60" s="2" t="s">
        <v>9</v>
      </c>
      <c r="AF60" s="2" t="s">
        <v>8</v>
      </c>
      <c r="AG60" s="2" t="s">
        <v>8</v>
      </c>
      <c r="AH60" s="2" t="s">
        <v>8</v>
      </c>
    </row>
    <row r="61" spans="1:34" ht="12.75" customHeight="1">
      <c r="A61" s="2">
        <v>60</v>
      </c>
      <c r="B61" s="2" t="s">
        <v>78</v>
      </c>
      <c r="C61" s="2" t="s">
        <v>1623</v>
      </c>
      <c r="D61" s="2" t="s">
        <v>115</v>
      </c>
      <c r="E61" s="2" t="s">
        <v>23</v>
      </c>
      <c r="F61" s="4" t="s">
        <v>3</v>
      </c>
      <c r="G61" s="4">
        <f t="shared" si="1"/>
        <v>3</v>
      </c>
      <c r="H61" s="2" t="s">
        <v>583</v>
      </c>
      <c r="I61" s="2" t="s">
        <v>584</v>
      </c>
      <c r="J61" s="21" t="str">
        <f>IF(ISERROR(MATCH(H61,core_japan!M:M,0)),"",INDEX(core_japan!S:S,MATCH(H61,core_japan!M:M,0),1))</f>
        <v/>
      </c>
      <c r="P61" s="2" t="s">
        <v>116</v>
      </c>
      <c r="Z61" s="2" t="str">
        <f t="shared" si="0"/>
        <v>CIIH_ Supply Chain_ Trade Agreement. Details</v>
      </c>
      <c r="AA61" s="2" t="str">
        <f t="shared" si="2"/>
        <v>ram:CIIHSupplyChainTradeAgreementType</v>
      </c>
      <c r="AC61" s="4" t="s">
        <v>4</v>
      </c>
      <c r="AD61" s="2" t="s">
        <v>8</v>
      </c>
      <c r="AE61" s="2" t="s">
        <v>9</v>
      </c>
      <c r="AF61" s="2" t="s">
        <v>8</v>
      </c>
      <c r="AG61" s="2" t="s">
        <v>8</v>
      </c>
      <c r="AH61" s="2" t="s">
        <v>8</v>
      </c>
    </row>
    <row r="62" spans="1:34" ht="12.75" customHeight="1">
      <c r="A62" s="2">
        <v>61</v>
      </c>
      <c r="B62" s="2" t="s">
        <v>78</v>
      </c>
      <c r="C62" s="2" t="s">
        <v>1623</v>
      </c>
      <c r="D62" s="2" t="s">
        <v>117</v>
      </c>
      <c r="E62" s="2" t="s">
        <v>20</v>
      </c>
      <c r="F62" s="4" t="s">
        <v>22</v>
      </c>
      <c r="G62" s="4">
        <f t="shared" si="1"/>
        <v>4</v>
      </c>
      <c r="H62" s="2" t="s">
        <v>119</v>
      </c>
      <c r="I62" s="2" t="s">
        <v>585</v>
      </c>
      <c r="J62" s="21" t="str">
        <f>IF(ISERROR(MATCH(H62,core_japan!M:M,0)),"",INDEX(core_japan!S:S,MATCH(H62,core_japan!M:M,0),1))</f>
        <v>IBG-04</v>
      </c>
      <c r="Q62" s="2" t="s">
        <v>118</v>
      </c>
      <c r="Z62" s="2" t="str">
        <f t="shared" si="0"/>
        <v>CIIH_ Supply Chain_ Trade Agreement. Seller. CI_ Trade_ Party</v>
      </c>
      <c r="AA62" s="2" t="str">
        <f t="shared" si="2"/>
        <v>ram:SellerCITradeParty</v>
      </c>
      <c r="AB62" s="3" t="str">
        <f>AB$60&amp;"/"&amp;AA62</f>
        <v>rsm:CIIHSupplyChainTradeTransactionType/ram:ApplicableCIIHSupplyChainTradeAgreement/ram:SellerCITradeParty</v>
      </c>
      <c r="AC62" s="4" t="s">
        <v>4</v>
      </c>
      <c r="AD62" s="2" t="s">
        <v>8</v>
      </c>
      <c r="AE62" s="2" t="s">
        <v>9</v>
      </c>
      <c r="AF62" s="2" t="s">
        <v>8</v>
      </c>
      <c r="AG62" s="2" t="s">
        <v>8</v>
      </c>
      <c r="AH62" s="2" t="s">
        <v>25</v>
      </c>
    </row>
    <row r="63" spans="1:34" ht="12.75" customHeight="1">
      <c r="A63" s="2">
        <v>62</v>
      </c>
      <c r="B63" s="2" t="s">
        <v>78</v>
      </c>
      <c r="C63" s="2" t="s">
        <v>1623</v>
      </c>
      <c r="D63" s="2" t="s">
        <v>120</v>
      </c>
      <c r="E63" s="2" t="s">
        <v>23</v>
      </c>
      <c r="F63" s="4" t="s">
        <v>3</v>
      </c>
      <c r="G63" s="4">
        <f t="shared" si="1"/>
        <v>5</v>
      </c>
      <c r="H63" s="2" t="s">
        <v>122</v>
      </c>
      <c r="I63" s="2" t="s">
        <v>586</v>
      </c>
      <c r="J63" s="21" t="str">
        <f>IF(ISERROR(MATCH(H63,core_japan!M:M,0)),"",INDEX(core_japan!S:S,MATCH(H63,core_japan!M:M,0),1))</f>
        <v/>
      </c>
      <c r="R63" s="2" t="s">
        <v>121</v>
      </c>
      <c r="Z63" s="2" t="str">
        <f t="shared" si="0"/>
        <v>CI_ Trade_ Party. Details</v>
      </c>
      <c r="AA63" s="2" t="str">
        <f t="shared" si="2"/>
        <v>ram:CITradePartyType</v>
      </c>
      <c r="AC63" s="4" t="s">
        <v>4</v>
      </c>
      <c r="AD63" s="2" t="s">
        <v>8</v>
      </c>
      <c r="AE63" s="2" t="s">
        <v>9</v>
      </c>
      <c r="AF63" s="2" t="s">
        <v>27</v>
      </c>
      <c r="AG63" s="2" t="s">
        <v>8</v>
      </c>
      <c r="AH63" s="2" t="s">
        <v>8</v>
      </c>
    </row>
    <row r="64" spans="1:34" ht="12.75" customHeight="1">
      <c r="A64" s="2">
        <v>63</v>
      </c>
      <c r="B64" s="2" t="s">
        <v>78</v>
      </c>
      <c r="C64" s="2" t="s">
        <v>1623</v>
      </c>
      <c r="D64" s="2" t="s">
        <v>123</v>
      </c>
      <c r="E64" s="2" t="s">
        <v>12</v>
      </c>
      <c r="F64" s="4" t="s">
        <v>22</v>
      </c>
      <c r="G64" s="4">
        <f t="shared" si="1"/>
        <v>6</v>
      </c>
      <c r="H64" s="2" t="s">
        <v>587</v>
      </c>
      <c r="I64" s="2" t="s">
        <v>588</v>
      </c>
      <c r="J64" s="21" t="str">
        <f>IF(ISERROR(MATCH(H64,core_japan!M:M,0)),"",INDEX(core_japan!S:S,MATCH(H64,core_japan!M:M,0),1))</f>
        <v/>
      </c>
      <c r="S64" s="2" t="s">
        <v>124</v>
      </c>
      <c r="Z64" s="2" t="str">
        <f t="shared" si="0"/>
        <v>CI_ Trade_ Party. Identification. Identifier</v>
      </c>
      <c r="AA64" s="2" t="str">
        <f t="shared" si="2"/>
        <v>ram:ID</v>
      </c>
      <c r="AB64" s="3" t="str">
        <f>AB62&amp;"/"&amp;AA64</f>
        <v>rsm:CIIHSupplyChainTradeTransactionType/ram:ApplicableCIIHSupplyChainTradeAgreement/ram:SellerCITradeParty/ram:ID</v>
      </c>
      <c r="AC64" s="4" t="s">
        <v>4</v>
      </c>
      <c r="AD64" s="2" t="s">
        <v>8</v>
      </c>
      <c r="AE64" s="2" t="s">
        <v>9</v>
      </c>
      <c r="AF64" s="2" t="s">
        <v>125</v>
      </c>
      <c r="AG64" s="2" t="s">
        <v>589</v>
      </c>
      <c r="AH64" s="2" t="s">
        <v>542</v>
      </c>
    </row>
    <row r="65" spans="1:34" ht="12.75" customHeight="1">
      <c r="A65" s="2">
        <v>64</v>
      </c>
      <c r="B65" s="2" t="s">
        <v>78</v>
      </c>
      <c r="C65" s="2" t="s">
        <v>1623</v>
      </c>
      <c r="D65" s="2" t="s">
        <v>126</v>
      </c>
      <c r="E65" s="2" t="s">
        <v>12</v>
      </c>
      <c r="F65" s="4" t="s">
        <v>17</v>
      </c>
      <c r="G65" s="4">
        <f t="shared" si="1"/>
        <v>6</v>
      </c>
      <c r="H65" s="2" t="s">
        <v>590</v>
      </c>
      <c r="I65" s="2" t="s">
        <v>591</v>
      </c>
      <c r="J65" s="21" t="str">
        <f>IF(ISERROR(MATCH(H65,core_japan!M:M,0)),"",INDEX(core_japan!S:S,MATCH(H65,core_japan!M:M,0),1))</f>
        <v/>
      </c>
      <c r="S65" s="2" t="s">
        <v>127</v>
      </c>
      <c r="Z65" s="2" t="str">
        <f t="shared" si="0"/>
        <v>CI_ Trade_ Party. Global_ Identification. Identifier</v>
      </c>
      <c r="AA65" s="2" t="str">
        <f t="shared" si="2"/>
        <v>ram:GlobalID</v>
      </c>
      <c r="AB65" s="3" t="str">
        <f>AB$62&amp;"/"&amp;AA65</f>
        <v>rsm:CIIHSupplyChainTradeTransactionType/ram:ApplicableCIIHSupplyChainTradeAgreement/ram:SellerCITradeParty/ram:GlobalID</v>
      </c>
      <c r="AC65" s="4" t="s">
        <v>4</v>
      </c>
      <c r="AD65" s="2" t="s">
        <v>0</v>
      </c>
      <c r="AE65" s="2" t="s">
        <v>128</v>
      </c>
      <c r="AF65" s="2" t="s">
        <v>56</v>
      </c>
      <c r="AG65" s="2" t="s">
        <v>8</v>
      </c>
      <c r="AH65" s="2" t="s">
        <v>542</v>
      </c>
    </row>
    <row r="66" spans="1:34" ht="12.75" customHeight="1">
      <c r="A66" s="2">
        <v>65</v>
      </c>
      <c r="B66" s="2" t="s">
        <v>78</v>
      </c>
      <c r="C66" s="2" t="s">
        <v>1623</v>
      </c>
      <c r="D66" s="2" t="s">
        <v>129</v>
      </c>
      <c r="E66" s="2" t="s">
        <v>12</v>
      </c>
      <c r="F66" s="4" t="s">
        <v>22</v>
      </c>
      <c r="G66" s="4">
        <f t="shared" si="1"/>
        <v>6</v>
      </c>
      <c r="H66" s="2" t="s">
        <v>592</v>
      </c>
      <c r="I66" s="2" t="s">
        <v>593</v>
      </c>
      <c r="J66" s="21" t="str">
        <f>IF(ISERROR(MATCH(H66,core_japan!M:M,0)),"",INDEX(core_japan!S:S,MATCH(H66,core_japan!M:M,0),1))</f>
        <v>IBT-027</v>
      </c>
      <c r="S66" s="2" t="s">
        <v>164</v>
      </c>
      <c r="Z66" s="2" t="str">
        <f t="shared" ref="Z66:Z129" si="5">N66&amp;O66&amp;P66&amp;Q66&amp;R66&amp;S66&amp;T66&amp;U66&amp;V66&amp;W66</f>
        <v>CI_ Trade_ Party. Name. Text</v>
      </c>
      <c r="AA66" s="2" t="str">
        <f t="shared" si="2"/>
        <v>ram:Name</v>
      </c>
      <c r="AB66" s="3" t="str">
        <f>AB$62&amp;"/"&amp;AA66</f>
        <v>rsm:CIIHSupplyChainTradeTransactionType/ram:ApplicableCIIHSupplyChainTradeAgreement/ram:SellerCITradeParty/ram:Name</v>
      </c>
      <c r="AC66" s="4" t="s">
        <v>4</v>
      </c>
      <c r="AD66" s="2" t="s">
        <v>41</v>
      </c>
      <c r="AE66" s="2" t="s">
        <v>42</v>
      </c>
      <c r="AF66" s="2" t="s">
        <v>130</v>
      </c>
      <c r="AG66" s="2" t="s">
        <v>130</v>
      </c>
      <c r="AH66" s="2" t="s">
        <v>25</v>
      </c>
    </row>
    <row r="67" spans="1:34" ht="12.75" customHeight="1">
      <c r="A67" s="2">
        <v>66</v>
      </c>
      <c r="B67" s="2" t="s">
        <v>78</v>
      </c>
      <c r="C67" s="2" t="s">
        <v>1623</v>
      </c>
      <c r="D67" s="2" t="s">
        <v>594</v>
      </c>
      <c r="E67" s="2" t="s">
        <v>12</v>
      </c>
      <c r="F67" s="4" t="s">
        <v>22</v>
      </c>
      <c r="G67" s="4">
        <f t="shared" ref="G67:G130" si="6">IF(LEN(N67)&gt;0,1,
  IF(LEN(O67)&gt;0,2,
    IF(LEN(P67)&gt;0,3,
      IF(LEN(Q67)&gt;0,4,
        IF(LEN(R67)&gt;0,5,
          IF(LEN(S67)&gt;0,6,
            IF(LEN(T67)&gt;0,7,
              IF(LEN(U67)&gt;0,8,
                IF(LEN(V67)&gt;0,9,
                  IF(LEN(W67)&gt;0,10,"")
)))))))))</f>
        <v>6</v>
      </c>
      <c r="H67" s="2" t="s">
        <v>595</v>
      </c>
      <c r="I67" s="2" t="s">
        <v>596</v>
      </c>
      <c r="J67" s="21" t="str">
        <f>IF(ISERROR(MATCH(H67,core_japan!M:M,0)),"",INDEX(core_japan!S:S,MATCH(H67,core_japan!M:M,0),1))</f>
        <v>IBT-031</v>
      </c>
      <c r="S67" s="2" t="s">
        <v>1175</v>
      </c>
      <c r="Z67" s="2" t="str">
        <f t="shared" si="5"/>
        <v>CI_ Trade_ Party. Registered_ Identification. Identifier</v>
      </c>
      <c r="AA67" s="2" t="str">
        <f t="shared" ref="AA67:AA130" si="7">IF(OR("ASMA"=E67,"MA"=E67),"rsm:","ram:")&amp;
IF(OR("ASMA"=E67,"ABIE"=E67),
  SUBSTITUTE(
    SUBSTITUTE(
      SUBSTITUTE(Z67,". Details","Type"),
      "_",""
    ),
    " ",""
  ),
  SUBSTITUTE(
    SUBSTITUTE(
      SUBSTITUTE(
        SUBSTITUTE(
          SUBSTITUTE(
            SUBSTITUTE(
              MID(Z67,FIND(".",Z67)+2,LEN(Z67)-FIND(".",Z67)-1),
              "_",""
            ),
            "Identification",""
          ),
          "Text",""
        ),
        ".",""
      ),
      " ",""
    ),
    "Identifier","ID"
  )
)</f>
        <v>ram:RegisteredID</v>
      </c>
      <c r="AB67" s="3" t="str">
        <f>AB$62&amp;"/"&amp;AA67</f>
        <v>rsm:CIIHSupplyChainTradeTransactionType/ram:ApplicableCIIHSupplyChainTradeAgreement/ram:SellerCITradeParty/ram:RegisteredID</v>
      </c>
      <c r="AC67" s="4" t="s">
        <v>4</v>
      </c>
      <c r="AD67" s="2" t="s">
        <v>0</v>
      </c>
      <c r="AE67" s="2" t="s">
        <v>597</v>
      </c>
      <c r="AF67" s="2" t="s">
        <v>130</v>
      </c>
      <c r="AG67" s="2" t="s">
        <v>130</v>
      </c>
      <c r="AH67" s="2" t="s">
        <v>542</v>
      </c>
    </row>
    <row r="68" spans="1:34" ht="12.75" customHeight="1">
      <c r="A68" s="2">
        <v>67</v>
      </c>
      <c r="B68" s="2" t="s">
        <v>78</v>
      </c>
      <c r="C68" s="2" t="s">
        <v>1623</v>
      </c>
      <c r="D68" s="2" t="s">
        <v>131</v>
      </c>
      <c r="E68" s="2" t="s">
        <v>20</v>
      </c>
      <c r="F68" s="4" t="s">
        <v>17</v>
      </c>
      <c r="G68" s="4">
        <f t="shared" si="6"/>
        <v>6</v>
      </c>
      <c r="H68" s="2" t="s">
        <v>598</v>
      </c>
      <c r="I68" s="2" t="s">
        <v>133</v>
      </c>
      <c r="J68" s="21" t="str">
        <f>IF(ISERROR(MATCH(H68,core_japan!M:M,0)),"",INDEX(core_japan!S:S,MATCH(H68,core_japan!M:M,0),1))</f>
        <v>IBG-06</v>
      </c>
      <c r="S68" s="2" t="s">
        <v>132</v>
      </c>
      <c r="Z68" s="2" t="str">
        <f t="shared" si="5"/>
        <v>CI_ Trade_ Party. Defined. CI_ Trade_ Contact</v>
      </c>
      <c r="AA68" s="2" t="str">
        <f t="shared" si="7"/>
        <v>ram:DefinedCITradeContact</v>
      </c>
      <c r="AB68" s="3" t="str">
        <f>AB$62&amp;"/"&amp;AA68</f>
        <v>rsm:CIIHSupplyChainTradeTransactionType/ram:ApplicableCIIHSupplyChainTradeAgreement/ram:SellerCITradeParty/ram:DefinedCITradeContact</v>
      </c>
      <c r="AC68" s="4" t="s">
        <v>4</v>
      </c>
      <c r="AD68" s="2" t="s">
        <v>27</v>
      </c>
      <c r="AE68" s="2" t="s">
        <v>9</v>
      </c>
      <c r="AF68" s="2" t="s">
        <v>8</v>
      </c>
      <c r="AG68" s="2" t="s">
        <v>8</v>
      </c>
      <c r="AH68" s="2" t="s">
        <v>542</v>
      </c>
    </row>
    <row r="69" spans="1:34" ht="12.75" customHeight="1">
      <c r="A69" s="2">
        <v>68</v>
      </c>
      <c r="B69" s="2" t="s">
        <v>78</v>
      </c>
      <c r="C69" s="2" t="s">
        <v>1623</v>
      </c>
      <c r="D69" s="2" t="s">
        <v>134</v>
      </c>
      <c r="E69" s="2" t="s">
        <v>23</v>
      </c>
      <c r="F69" s="4" t="s">
        <v>3</v>
      </c>
      <c r="G69" s="4">
        <f t="shared" si="6"/>
        <v>7</v>
      </c>
      <c r="H69" s="2" t="s">
        <v>599</v>
      </c>
      <c r="I69" s="2" t="s">
        <v>600</v>
      </c>
      <c r="J69" s="21" t="str">
        <f>IF(ISERROR(MATCH(H69,core_japan!M:M,0)),"",INDEX(core_japan!S:S,MATCH(H69,core_japan!M:M,0),1))</f>
        <v/>
      </c>
      <c r="T69" s="2" t="s">
        <v>135</v>
      </c>
      <c r="Z69" s="2" t="str">
        <f t="shared" si="5"/>
        <v>CI_ Trade_ Contact. Details</v>
      </c>
      <c r="AA69" s="2" t="str">
        <f t="shared" si="7"/>
        <v>ram:CITradeContactType</v>
      </c>
      <c r="AB69" s="2"/>
      <c r="AC69" s="4" t="s">
        <v>4</v>
      </c>
      <c r="AD69" s="2" t="s">
        <v>27</v>
      </c>
      <c r="AE69" s="2" t="s">
        <v>9</v>
      </c>
      <c r="AF69" s="2" t="s">
        <v>8</v>
      </c>
      <c r="AG69" s="2" t="s">
        <v>8</v>
      </c>
      <c r="AH69" s="2" t="s">
        <v>27</v>
      </c>
    </row>
    <row r="70" spans="1:34" ht="12.75" customHeight="1">
      <c r="A70" s="2">
        <v>69</v>
      </c>
      <c r="B70" s="2" t="s">
        <v>78</v>
      </c>
      <c r="C70" s="2" t="s">
        <v>1623</v>
      </c>
      <c r="D70" s="2" t="s">
        <v>136</v>
      </c>
      <c r="E70" s="2" t="s">
        <v>12</v>
      </c>
      <c r="F70" s="4" t="s">
        <v>17</v>
      </c>
      <c r="G70" s="4">
        <f t="shared" si="6"/>
        <v>8</v>
      </c>
      <c r="H70" s="2" t="s">
        <v>601</v>
      </c>
      <c r="I70" s="2" t="s">
        <v>602</v>
      </c>
      <c r="J70" s="21">
        <f>IF(ISERROR(MATCH(H70,core_japan!M:M,0)),"",INDEX(core_japan!S:S,MATCH(H70,core_japan!M:M,0),1))</f>
        <v>0</v>
      </c>
      <c r="U70" s="2" t="s">
        <v>137</v>
      </c>
      <c r="Z70" s="2" t="str">
        <f t="shared" si="5"/>
        <v>CI_ Trade_ Contact. Identification. Identifier</v>
      </c>
      <c r="AA70" s="2" t="str">
        <f t="shared" si="7"/>
        <v>ram:ID</v>
      </c>
      <c r="AB70" s="3" t="str">
        <f>AB$68&amp;"/"&amp;AA70</f>
        <v>rsm:CIIHSupplyChainTradeTransactionType/ram:ApplicableCIIHSupplyChainTradeAgreement/ram:SellerCITradeParty/ram:DefinedCITradeContact/ram:ID</v>
      </c>
      <c r="AC70" s="4" t="s">
        <v>4</v>
      </c>
      <c r="AD70" s="2" t="s">
        <v>27</v>
      </c>
      <c r="AE70" s="2" t="s">
        <v>9</v>
      </c>
      <c r="AF70" s="2" t="s">
        <v>56</v>
      </c>
      <c r="AG70" s="2" t="s">
        <v>8</v>
      </c>
      <c r="AH70" s="2" t="s">
        <v>230</v>
      </c>
    </row>
    <row r="71" spans="1:34" ht="12.75" customHeight="1">
      <c r="A71" s="2">
        <v>70</v>
      </c>
      <c r="B71" s="2" t="s">
        <v>78</v>
      </c>
      <c r="C71" s="2" t="s">
        <v>1623</v>
      </c>
      <c r="D71" s="2" t="s">
        <v>138</v>
      </c>
      <c r="E71" s="2" t="s">
        <v>12</v>
      </c>
      <c r="F71" s="4" t="s">
        <v>17</v>
      </c>
      <c r="G71" s="4">
        <f t="shared" si="6"/>
        <v>8</v>
      </c>
      <c r="H71" s="2" t="s">
        <v>603</v>
      </c>
      <c r="I71" s="2" t="s">
        <v>604</v>
      </c>
      <c r="J71" s="21" t="str">
        <f>IF(ISERROR(MATCH(H71,core_japan!M:M,0)),"",INDEX(core_japan!S:S,MATCH(H71,core_japan!M:M,0),1))</f>
        <v>IBT-041</v>
      </c>
      <c r="U71" s="2" t="s">
        <v>139</v>
      </c>
      <c r="Z71" s="2" t="str">
        <f t="shared" si="5"/>
        <v>CI_ Trade_ Contact. Person Name. Text</v>
      </c>
      <c r="AA71" s="2" t="str">
        <f t="shared" si="7"/>
        <v>ram:PersonName</v>
      </c>
      <c r="AB71" s="3" t="str">
        <f>AB$68&amp;"/"&amp;AA71</f>
        <v>rsm:CIIHSupplyChainTradeTransactionType/ram:ApplicableCIIHSupplyChainTradeAgreement/ram:SellerCITradeParty/ram:DefinedCITradeContact/ram:PersonName</v>
      </c>
      <c r="AC71" s="4" t="s">
        <v>4</v>
      </c>
      <c r="AD71" s="2" t="s">
        <v>41</v>
      </c>
      <c r="AE71" s="2" t="s">
        <v>42</v>
      </c>
      <c r="AF71" s="2" t="s">
        <v>56</v>
      </c>
      <c r="AG71" s="2" t="s">
        <v>56</v>
      </c>
      <c r="AH71" s="2" t="s">
        <v>140</v>
      </c>
    </row>
    <row r="72" spans="1:34" ht="12.75" customHeight="1">
      <c r="A72" s="2">
        <v>71</v>
      </c>
      <c r="B72" s="2" t="s">
        <v>78</v>
      </c>
      <c r="C72" s="2" t="s">
        <v>1623</v>
      </c>
      <c r="D72" s="2" t="s">
        <v>141</v>
      </c>
      <c r="E72" s="2" t="s">
        <v>12</v>
      </c>
      <c r="F72" s="4" t="s">
        <v>17</v>
      </c>
      <c r="G72" s="4">
        <f t="shared" si="6"/>
        <v>8</v>
      </c>
      <c r="H72" s="2" t="s">
        <v>605</v>
      </c>
      <c r="I72" s="2" t="s">
        <v>606</v>
      </c>
      <c r="J72" s="21" t="str">
        <f>IF(ISERROR(MATCH(H72,core_japan!M:M,0)),"",INDEX(core_japan!S:S,MATCH(H72,core_japan!M:M,0),1))</f>
        <v>IBT-041</v>
      </c>
      <c r="U72" s="2" t="s">
        <v>142</v>
      </c>
      <c r="Z72" s="2" t="str">
        <f t="shared" si="5"/>
        <v>CI_ Trade_ Contact. Department Name. Text</v>
      </c>
      <c r="AA72" s="2" t="str">
        <f t="shared" si="7"/>
        <v>ram:DepartmentName</v>
      </c>
      <c r="AB72" s="3" t="str">
        <f>AB$68&amp;"/"&amp;AA72</f>
        <v>rsm:CIIHSupplyChainTradeTransactionType/ram:ApplicableCIIHSupplyChainTradeAgreement/ram:SellerCITradeParty/ram:DefinedCITradeContact/ram:DepartmentName</v>
      </c>
      <c r="AC72" s="4" t="s">
        <v>4</v>
      </c>
      <c r="AD72" s="2" t="s">
        <v>41</v>
      </c>
      <c r="AE72" s="2" t="s">
        <v>42</v>
      </c>
      <c r="AF72" s="2" t="s">
        <v>56</v>
      </c>
      <c r="AG72" s="2" t="s">
        <v>8</v>
      </c>
      <c r="AH72" s="2" t="s">
        <v>140</v>
      </c>
    </row>
    <row r="73" spans="1:34" ht="12.75" customHeight="1">
      <c r="A73" s="2">
        <v>72</v>
      </c>
      <c r="B73" s="2" t="s">
        <v>78</v>
      </c>
      <c r="C73" s="2" t="s">
        <v>1623</v>
      </c>
      <c r="D73" s="2" t="s">
        <v>143</v>
      </c>
      <c r="E73" s="2" t="s">
        <v>12</v>
      </c>
      <c r="F73" s="4" t="s">
        <v>17</v>
      </c>
      <c r="G73" s="4">
        <f t="shared" si="6"/>
        <v>8</v>
      </c>
      <c r="H73" s="2" t="s">
        <v>607</v>
      </c>
      <c r="I73" s="2" t="s">
        <v>608</v>
      </c>
      <c r="J73" s="21">
        <f>IF(ISERROR(MATCH(H73,core_japan!M:M,0)),"",INDEX(core_japan!S:S,MATCH(H73,core_japan!M:M,0),1))</f>
        <v>0</v>
      </c>
      <c r="U73" s="2" t="s">
        <v>144</v>
      </c>
      <c r="Z73" s="2" t="str">
        <f t="shared" si="5"/>
        <v>CI_ Trade_ Contact. Person_ Identification. Identifier</v>
      </c>
      <c r="AA73" s="2" t="str">
        <f t="shared" si="7"/>
        <v>ram:PersonID</v>
      </c>
      <c r="AB73" s="3" t="str">
        <f>AB$68&amp;"/"&amp;AA73</f>
        <v>rsm:CIIHSupplyChainTradeTransactionType/ram:ApplicableCIIHSupplyChainTradeAgreement/ram:SellerCITradeParty/ram:DefinedCITradeContact/ram:PersonID</v>
      </c>
      <c r="AC73" s="4" t="s">
        <v>4</v>
      </c>
      <c r="AD73" s="2" t="s">
        <v>27</v>
      </c>
      <c r="AE73" s="2" t="s">
        <v>9</v>
      </c>
      <c r="AF73" s="2" t="s">
        <v>56</v>
      </c>
      <c r="AG73" s="2" t="s">
        <v>8</v>
      </c>
      <c r="AH73" s="2" t="s">
        <v>27</v>
      </c>
    </row>
    <row r="74" spans="1:34" ht="12.75" customHeight="1">
      <c r="A74" s="2">
        <v>73</v>
      </c>
      <c r="B74" s="2" t="s">
        <v>78</v>
      </c>
      <c r="C74" s="2" t="s">
        <v>1623</v>
      </c>
      <c r="D74" s="2" t="s">
        <v>145</v>
      </c>
      <c r="E74" s="2" t="s">
        <v>20</v>
      </c>
      <c r="F74" s="4" t="s">
        <v>17</v>
      </c>
      <c r="G74" s="4">
        <f t="shared" si="6"/>
        <v>8</v>
      </c>
      <c r="H74" s="2" t="s">
        <v>609</v>
      </c>
      <c r="I74" s="2" t="s">
        <v>610</v>
      </c>
      <c r="J74" s="21" t="str">
        <f>IF(ISERROR(MATCH(H74,core_japan!M:M,0)),"",INDEX(core_japan!S:S,MATCH(H74,core_japan!M:M,0),1))</f>
        <v/>
      </c>
      <c r="U74" s="2" t="s">
        <v>1176</v>
      </c>
      <c r="Z74" s="2" t="str">
        <f t="shared" si="5"/>
        <v>CI_ Trade_ Contact. Telephone. CI_ Universal_ Communication</v>
      </c>
      <c r="AA74" s="2" t="str">
        <f t="shared" si="7"/>
        <v>ram:TelephoneCIUniversalCommunication</v>
      </c>
      <c r="AB74" s="3" t="str">
        <f>AB$68&amp;"/"&amp;AA74</f>
        <v>rsm:CIIHSupplyChainTradeTransactionType/ram:ApplicableCIIHSupplyChainTradeAgreement/ram:SellerCITradeParty/ram:DefinedCITradeContact/ram:TelephoneCIUniversalCommunication</v>
      </c>
      <c r="AC74" s="4" t="s">
        <v>4</v>
      </c>
      <c r="AD74" s="2" t="s">
        <v>27</v>
      </c>
      <c r="AE74" s="2" t="s">
        <v>9</v>
      </c>
      <c r="AF74" s="2" t="s">
        <v>8</v>
      </c>
      <c r="AG74" s="2" t="s">
        <v>8</v>
      </c>
      <c r="AH74" s="2" t="s">
        <v>27</v>
      </c>
    </row>
    <row r="75" spans="1:34" ht="12.75" customHeight="1">
      <c r="A75" s="2">
        <v>74</v>
      </c>
      <c r="B75" s="2" t="s">
        <v>78</v>
      </c>
      <c r="C75" s="2" t="s">
        <v>1623</v>
      </c>
      <c r="D75" s="2" t="s">
        <v>146</v>
      </c>
      <c r="E75" s="2" t="s">
        <v>23</v>
      </c>
      <c r="F75" s="4" t="s">
        <v>3</v>
      </c>
      <c r="G75" s="4">
        <f t="shared" si="6"/>
        <v>9</v>
      </c>
      <c r="H75" s="2" t="s">
        <v>611</v>
      </c>
      <c r="I75" s="2" t="s">
        <v>612</v>
      </c>
      <c r="J75" s="21" t="str">
        <f>IF(ISERROR(MATCH(H75,core_japan!M:M,0)),"",INDEX(core_japan!S:S,MATCH(H75,core_japan!M:M,0),1))</f>
        <v/>
      </c>
      <c r="V75" s="2" t="s">
        <v>1177</v>
      </c>
      <c r="Z75" s="2" t="str">
        <f t="shared" si="5"/>
        <v>CI_ Universal_ Communication. Details</v>
      </c>
      <c r="AA75" s="2" t="str">
        <f t="shared" si="7"/>
        <v>ram:CIUniversalCommunicationType</v>
      </c>
      <c r="AB75" s="2"/>
      <c r="AC75" s="4" t="s">
        <v>4</v>
      </c>
      <c r="AD75" s="2" t="s">
        <v>27</v>
      </c>
      <c r="AE75" s="2" t="s">
        <v>9</v>
      </c>
      <c r="AF75" s="2" t="s">
        <v>8</v>
      </c>
      <c r="AG75" s="2" t="s">
        <v>8</v>
      </c>
      <c r="AH75" s="2" t="s">
        <v>27</v>
      </c>
    </row>
    <row r="76" spans="1:34" ht="12.75" customHeight="1">
      <c r="A76" s="2">
        <v>75</v>
      </c>
      <c r="B76" s="2" t="s">
        <v>78</v>
      </c>
      <c r="C76" s="2" t="s">
        <v>1623</v>
      </c>
      <c r="D76" s="2" t="s">
        <v>147</v>
      </c>
      <c r="E76" s="2" t="s">
        <v>12</v>
      </c>
      <c r="F76" s="4" t="s">
        <v>17</v>
      </c>
      <c r="G76" s="4">
        <f t="shared" si="6"/>
        <v>10</v>
      </c>
      <c r="H76" s="2" t="s">
        <v>613</v>
      </c>
      <c r="I76" s="2" t="s">
        <v>614</v>
      </c>
      <c r="J76" s="21" t="str">
        <f>IF(ISERROR(MATCH(H76,core_japan!M:M,0)),"",INDEX(core_japan!S:S,MATCH(H76,core_japan!M:M,0),1))</f>
        <v>IBT-042</v>
      </c>
      <c r="W76" s="2" t="s">
        <v>1178</v>
      </c>
      <c r="Z76" s="2" t="str">
        <f t="shared" si="5"/>
        <v>CI_ Universal_ Communication. Complete Number. Text</v>
      </c>
      <c r="AA76" s="2" t="str">
        <f t="shared" si="7"/>
        <v>ram:CompleteNumber</v>
      </c>
      <c r="AB76" s="3" t="str">
        <f>AB74&amp;"/"&amp;AA76</f>
        <v>rsm:CIIHSupplyChainTradeTransactionType/ram:ApplicableCIIHSupplyChainTradeAgreement/ram:SellerCITradeParty/ram:DefinedCITradeContact/ram:TelephoneCIUniversalCommunication/ram:CompleteNumber</v>
      </c>
      <c r="AC76" s="4" t="s">
        <v>4</v>
      </c>
      <c r="AD76" s="2" t="s">
        <v>27</v>
      </c>
      <c r="AE76" s="2" t="s">
        <v>9</v>
      </c>
      <c r="AF76" s="2" t="s">
        <v>56</v>
      </c>
      <c r="AG76" s="2" t="s">
        <v>56</v>
      </c>
      <c r="AH76" s="2" t="s">
        <v>542</v>
      </c>
    </row>
    <row r="77" spans="1:34" ht="12.75" customHeight="1">
      <c r="A77" s="2">
        <v>76</v>
      </c>
      <c r="B77" s="2" t="s">
        <v>78</v>
      </c>
      <c r="C77" s="2" t="s">
        <v>1623</v>
      </c>
      <c r="D77" s="2" t="s">
        <v>148</v>
      </c>
      <c r="E77" s="2" t="s">
        <v>20</v>
      </c>
      <c r="F77" s="4" t="s">
        <v>17</v>
      </c>
      <c r="G77" s="4">
        <f t="shared" si="6"/>
        <v>8</v>
      </c>
      <c r="H77" s="2" t="s">
        <v>615</v>
      </c>
      <c r="I77" s="2" t="s">
        <v>616</v>
      </c>
      <c r="J77" s="21" t="str">
        <f>IF(ISERROR(MATCH(H77,core_japan!M:M,0)),"",INDEX(core_japan!S:S,MATCH(H77,core_japan!M:M,0),1))</f>
        <v/>
      </c>
      <c r="U77" s="2" t="s">
        <v>1179</v>
      </c>
      <c r="Z77" s="2" t="str">
        <f t="shared" si="5"/>
        <v>CI_ Trade_ Contact. Fax. CI_ Universal_ Communication</v>
      </c>
      <c r="AA77" s="2" t="str">
        <f t="shared" si="7"/>
        <v>ram:FaxCIUniversalCommunication</v>
      </c>
      <c r="AB77" s="3" t="str">
        <f>AB$68&amp;"/"&amp;AA77</f>
        <v>rsm:CIIHSupplyChainTradeTransactionType/ram:ApplicableCIIHSupplyChainTradeAgreement/ram:SellerCITradeParty/ram:DefinedCITradeContact/ram:FaxCIUniversalCommunication</v>
      </c>
      <c r="AC77" s="4" t="s">
        <v>4</v>
      </c>
      <c r="AD77" s="2" t="s">
        <v>230</v>
      </c>
      <c r="AE77" s="2" t="s">
        <v>9</v>
      </c>
      <c r="AF77" s="2" t="s">
        <v>50</v>
      </c>
      <c r="AG77" s="2" t="s">
        <v>8</v>
      </c>
      <c r="AH77" s="2" t="s">
        <v>230</v>
      </c>
    </row>
    <row r="78" spans="1:34" ht="12.75" customHeight="1">
      <c r="A78" s="2">
        <v>77</v>
      </c>
      <c r="B78" s="2" t="s">
        <v>78</v>
      </c>
      <c r="C78" s="2" t="s">
        <v>1623</v>
      </c>
      <c r="D78" s="2" t="s">
        <v>146</v>
      </c>
      <c r="E78" s="2" t="s">
        <v>23</v>
      </c>
      <c r="F78" s="4" t="s">
        <v>3</v>
      </c>
      <c r="G78" s="4">
        <f t="shared" si="6"/>
        <v>9</v>
      </c>
      <c r="H78" s="2" t="s">
        <v>617</v>
      </c>
      <c r="I78" s="2" t="s">
        <v>618</v>
      </c>
      <c r="J78" s="21" t="str">
        <f>IF(ISERROR(MATCH(H78,core_japan!M:M,0)),"",INDEX(core_japan!S:S,MATCH(H78,core_japan!M:M,0),1))</f>
        <v/>
      </c>
      <c r="V78" s="2" t="s">
        <v>1177</v>
      </c>
      <c r="Z78" s="2" t="str">
        <f t="shared" si="5"/>
        <v>CI_ Universal_ Communication. Details</v>
      </c>
      <c r="AA78" s="2" t="str">
        <f t="shared" si="7"/>
        <v>ram:CIUniversalCommunicationType</v>
      </c>
      <c r="AB78" s="2"/>
      <c r="AC78" s="4" t="s">
        <v>4</v>
      </c>
      <c r="AD78" s="2" t="s">
        <v>230</v>
      </c>
      <c r="AE78" s="2" t="s">
        <v>9</v>
      </c>
      <c r="AF78" s="2" t="s">
        <v>27</v>
      </c>
      <c r="AG78" s="2" t="s">
        <v>8</v>
      </c>
      <c r="AH78" s="2" t="s">
        <v>230</v>
      </c>
    </row>
    <row r="79" spans="1:34" ht="12.75" customHeight="1">
      <c r="A79" s="2">
        <v>78</v>
      </c>
      <c r="B79" s="2" t="s">
        <v>78</v>
      </c>
      <c r="C79" s="2" t="s">
        <v>1623</v>
      </c>
      <c r="D79" s="2" t="s">
        <v>147</v>
      </c>
      <c r="E79" s="2" t="s">
        <v>12</v>
      </c>
      <c r="F79" s="4" t="s">
        <v>17</v>
      </c>
      <c r="G79" s="4">
        <f t="shared" si="6"/>
        <v>10</v>
      </c>
      <c r="H79" s="2" t="s">
        <v>619</v>
      </c>
      <c r="I79" s="2" t="s">
        <v>620</v>
      </c>
      <c r="J79" s="21">
        <f>IF(ISERROR(MATCH(H79,core_japan!M:M,0)),"",INDEX(core_japan!S:S,MATCH(H79,core_japan!M:M,0),1))</f>
        <v>0</v>
      </c>
      <c r="W79" s="2" t="s">
        <v>1178</v>
      </c>
      <c r="Z79" s="2" t="str">
        <f t="shared" si="5"/>
        <v>CI_ Universal_ Communication. Complete Number. Text</v>
      </c>
      <c r="AA79" s="2" t="str">
        <f t="shared" si="7"/>
        <v>ram:CompleteNumber</v>
      </c>
      <c r="AB79" s="3" t="str">
        <f>AB77&amp;"/"&amp;AA79</f>
        <v>rsm:CIIHSupplyChainTradeTransactionType/ram:ApplicableCIIHSupplyChainTradeAgreement/ram:SellerCITradeParty/ram:DefinedCITradeContact/ram:FaxCIUniversalCommunication/ram:CompleteNumber</v>
      </c>
      <c r="AC79" s="4" t="s">
        <v>4</v>
      </c>
      <c r="AD79" s="2" t="s">
        <v>230</v>
      </c>
      <c r="AE79" s="2" t="s">
        <v>9</v>
      </c>
      <c r="AF79" s="2" t="s">
        <v>56</v>
      </c>
      <c r="AG79" s="2" t="s">
        <v>56</v>
      </c>
      <c r="AH79" s="2" t="s">
        <v>230</v>
      </c>
    </row>
    <row r="80" spans="1:34" ht="12.75" customHeight="1">
      <c r="A80" s="2">
        <v>79</v>
      </c>
      <c r="B80" s="2" t="s">
        <v>78</v>
      </c>
      <c r="C80" s="2" t="s">
        <v>1623</v>
      </c>
      <c r="D80" s="2" t="s">
        <v>149</v>
      </c>
      <c r="E80" s="2" t="s">
        <v>20</v>
      </c>
      <c r="F80" s="4" t="s">
        <v>17</v>
      </c>
      <c r="G80" s="4">
        <f t="shared" si="6"/>
        <v>8</v>
      </c>
      <c r="H80" s="2" t="s">
        <v>621</v>
      </c>
      <c r="I80" s="2" t="s">
        <v>622</v>
      </c>
      <c r="J80" s="21" t="str">
        <f>IF(ISERROR(MATCH(H80,core_japan!M:M,0)),"",INDEX(core_japan!S:S,MATCH(H80,core_japan!M:M,0),1))</f>
        <v/>
      </c>
      <c r="U80" s="2" t="s">
        <v>1181</v>
      </c>
      <c r="Z80" s="2" t="str">
        <f t="shared" si="5"/>
        <v>CI_ Trade_ Contact. Email_ URI. CI_ Universal_ Communication</v>
      </c>
      <c r="AA80" s="2" t="str">
        <f t="shared" si="7"/>
        <v>ram:EmailURICIUniversalCommunication</v>
      </c>
      <c r="AB80" s="3" t="str">
        <f>AB$68&amp;"/"&amp;AA80</f>
        <v>rsm:CIIHSupplyChainTradeTransactionType/ram:ApplicableCIIHSupplyChainTradeAgreement/ram:SellerCITradeParty/ram:DefinedCITradeContact/ram:EmailURICIUniversalCommunication</v>
      </c>
      <c r="AC80" s="4" t="s">
        <v>4</v>
      </c>
      <c r="AD80" s="2" t="s">
        <v>27</v>
      </c>
      <c r="AE80" s="2" t="s">
        <v>9</v>
      </c>
      <c r="AF80" s="2" t="s">
        <v>50</v>
      </c>
      <c r="AG80" s="2" t="s">
        <v>8</v>
      </c>
      <c r="AH80" s="2" t="s">
        <v>27</v>
      </c>
    </row>
    <row r="81" spans="1:34" ht="12.75" customHeight="1">
      <c r="A81" s="2">
        <v>80</v>
      </c>
      <c r="B81" s="2" t="s">
        <v>78</v>
      </c>
      <c r="C81" s="2" t="s">
        <v>1623</v>
      </c>
      <c r="D81" s="2" t="s">
        <v>146</v>
      </c>
      <c r="E81" s="2" t="s">
        <v>23</v>
      </c>
      <c r="F81" s="4" t="s">
        <v>3</v>
      </c>
      <c r="G81" s="4">
        <f t="shared" si="6"/>
        <v>9</v>
      </c>
      <c r="H81" s="2" t="s">
        <v>623</v>
      </c>
      <c r="I81" s="2" t="s">
        <v>624</v>
      </c>
      <c r="J81" s="21" t="str">
        <f>IF(ISERROR(MATCH(H81,core_japan!M:M,0)),"",INDEX(core_japan!S:S,MATCH(H81,core_japan!M:M,0),1))</f>
        <v/>
      </c>
      <c r="V81" s="2" t="s">
        <v>1177</v>
      </c>
      <c r="Z81" s="2" t="str">
        <f t="shared" si="5"/>
        <v>CI_ Universal_ Communication. Details</v>
      </c>
      <c r="AA81" s="2" t="str">
        <f t="shared" si="7"/>
        <v>ram:CIUniversalCommunicationType</v>
      </c>
      <c r="AB81" s="2"/>
      <c r="AC81" s="4" t="s">
        <v>4</v>
      </c>
      <c r="AD81" s="2" t="s">
        <v>27</v>
      </c>
      <c r="AE81" s="2" t="s">
        <v>9</v>
      </c>
      <c r="AF81" s="2" t="s">
        <v>8</v>
      </c>
      <c r="AG81" s="2" t="s">
        <v>8</v>
      </c>
      <c r="AH81" s="2" t="s">
        <v>27</v>
      </c>
    </row>
    <row r="82" spans="1:34" ht="12.75" customHeight="1">
      <c r="A82" s="2">
        <v>81</v>
      </c>
      <c r="B82" s="2" t="s">
        <v>78</v>
      </c>
      <c r="C82" s="2" t="s">
        <v>1623</v>
      </c>
      <c r="D82" s="2" t="s">
        <v>150</v>
      </c>
      <c r="E82" s="2" t="s">
        <v>12</v>
      </c>
      <c r="F82" s="4" t="s">
        <v>17</v>
      </c>
      <c r="G82" s="4">
        <f t="shared" si="6"/>
        <v>10</v>
      </c>
      <c r="H82" s="2" t="s">
        <v>625</v>
      </c>
      <c r="I82" s="2" t="s">
        <v>626</v>
      </c>
      <c r="J82" s="21" t="str">
        <f>IF(ISERROR(MATCH(H82,core_japan!M:M,0)),"",INDEX(core_japan!S:S,MATCH(H82,core_japan!M:M,0),1))</f>
        <v>IBT-043</v>
      </c>
      <c r="W82" s="2" t="s">
        <v>1182</v>
      </c>
      <c r="Z82" s="2" t="str">
        <f t="shared" si="5"/>
        <v>CI_ Universal_ Communication. URI. Identifier</v>
      </c>
      <c r="AA82" s="2" t="str">
        <f t="shared" si="7"/>
        <v>ram:URIID</v>
      </c>
      <c r="AB82" s="3" t="str">
        <f>AB80&amp;"/"&amp;AA82</f>
        <v>rsm:CIIHSupplyChainTradeTransactionType/ram:ApplicableCIIHSupplyChainTradeAgreement/ram:SellerCITradeParty/ram:DefinedCITradeContact/ram:EmailURICIUniversalCommunication/ram:URIID</v>
      </c>
      <c r="AC82" s="4" t="s">
        <v>4</v>
      </c>
      <c r="AD82" s="2" t="s">
        <v>27</v>
      </c>
      <c r="AE82" s="2" t="s">
        <v>9</v>
      </c>
      <c r="AF82" s="2" t="s">
        <v>56</v>
      </c>
      <c r="AG82" s="2" t="s">
        <v>56</v>
      </c>
      <c r="AH82" s="2" t="s">
        <v>542</v>
      </c>
    </row>
    <row r="83" spans="1:34" ht="12.75" customHeight="1">
      <c r="A83" s="2">
        <v>82</v>
      </c>
      <c r="B83" s="2" t="s">
        <v>78</v>
      </c>
      <c r="C83" s="2" t="s">
        <v>1623</v>
      </c>
      <c r="D83" s="2" t="s">
        <v>151</v>
      </c>
      <c r="E83" s="2" t="s">
        <v>20</v>
      </c>
      <c r="F83" s="4" t="s">
        <v>17</v>
      </c>
      <c r="G83" s="4">
        <f t="shared" si="6"/>
        <v>6</v>
      </c>
      <c r="H83" s="2" t="s">
        <v>627</v>
      </c>
      <c r="I83" s="2" t="s">
        <v>628</v>
      </c>
      <c r="J83" s="21" t="str">
        <f>IF(ISERROR(MATCH(H83,core_japan!M:M,0)),"",INDEX(core_japan!S:S,MATCH(H83,core_japan!M:M,0),1))</f>
        <v>IBG-05</v>
      </c>
      <c r="S83" s="2" t="s">
        <v>358</v>
      </c>
      <c r="Z83" s="2" t="str">
        <f t="shared" si="5"/>
        <v>CI_ Trade_ Party. Postal. CI_ Trade_ Address</v>
      </c>
      <c r="AA83" s="2" t="str">
        <f t="shared" si="7"/>
        <v>ram:PostalCITradeAddress</v>
      </c>
      <c r="AB83" s="3" t="str">
        <f>AB$62&amp;"/"&amp;AA83</f>
        <v>rsm:CIIHSupplyChainTradeTransactionType/ram:ApplicableCIIHSupplyChainTradeAgreement/ram:SellerCITradeParty/ram:PostalCITradeAddress</v>
      </c>
      <c r="AC83" s="4" t="s">
        <v>4</v>
      </c>
      <c r="AD83" s="2" t="s">
        <v>27</v>
      </c>
      <c r="AE83" s="2" t="s">
        <v>9</v>
      </c>
      <c r="AF83" s="2" t="s">
        <v>50</v>
      </c>
      <c r="AG83" s="2" t="s">
        <v>8</v>
      </c>
      <c r="AH83" s="2" t="s">
        <v>25</v>
      </c>
    </row>
    <row r="84" spans="1:34" ht="12.75" customHeight="1">
      <c r="A84" s="2">
        <v>83</v>
      </c>
      <c r="B84" s="2" t="s">
        <v>78</v>
      </c>
      <c r="C84" s="2" t="s">
        <v>1623</v>
      </c>
      <c r="D84" s="2" t="s">
        <v>167</v>
      </c>
      <c r="E84" s="2" t="s">
        <v>23</v>
      </c>
      <c r="F84" s="4" t="s">
        <v>3</v>
      </c>
      <c r="G84" s="4">
        <f t="shared" si="6"/>
        <v>7</v>
      </c>
      <c r="H84" s="2" t="s">
        <v>629</v>
      </c>
      <c r="I84" s="2" t="s">
        <v>630</v>
      </c>
      <c r="J84" s="21" t="str">
        <f>IF(ISERROR(MATCH(H84,core_japan!M:M,0)),"",INDEX(core_japan!S:S,MATCH(H84,core_japan!M:M,0),1))</f>
        <v/>
      </c>
      <c r="T84" s="2" t="s">
        <v>359</v>
      </c>
      <c r="Z84" s="2" t="str">
        <f t="shared" si="5"/>
        <v>CI_ Trade_ Address. Details</v>
      </c>
      <c r="AA84" s="2" t="str">
        <f t="shared" si="7"/>
        <v>ram:CITradeAddressType</v>
      </c>
      <c r="AB84" s="2"/>
      <c r="AC84" s="4" t="s">
        <v>4</v>
      </c>
      <c r="AD84" s="2" t="s">
        <v>27</v>
      </c>
      <c r="AE84" s="2" t="s">
        <v>9</v>
      </c>
      <c r="AF84" s="2" t="s">
        <v>27</v>
      </c>
      <c r="AG84" s="2" t="s">
        <v>8</v>
      </c>
      <c r="AH84" s="2" t="s">
        <v>27</v>
      </c>
    </row>
    <row r="85" spans="1:34" ht="12.75" customHeight="1">
      <c r="A85" s="2">
        <v>84</v>
      </c>
      <c r="B85" s="2" t="s">
        <v>78</v>
      </c>
      <c r="C85" s="2" t="s">
        <v>1623</v>
      </c>
      <c r="D85" s="2" t="s">
        <v>152</v>
      </c>
      <c r="E85" s="2" t="s">
        <v>12</v>
      </c>
      <c r="F85" s="4" t="s">
        <v>17</v>
      </c>
      <c r="G85" s="4">
        <f t="shared" si="6"/>
        <v>8</v>
      </c>
      <c r="H85" s="2" t="s">
        <v>631</v>
      </c>
      <c r="I85" s="2" t="s">
        <v>632</v>
      </c>
      <c r="J85" s="21" t="str">
        <f>IF(ISERROR(MATCH(H85,core_japan!M:M,0)),"",INDEX(core_japan!S:S,MATCH(H85,core_japan!M:M,0),1))</f>
        <v>IBT-038</v>
      </c>
      <c r="U85" s="2" t="s">
        <v>361</v>
      </c>
      <c r="Z85" s="2" t="str">
        <f t="shared" si="5"/>
        <v>CI_ Trade_ Address. Postcode. Code</v>
      </c>
      <c r="AA85" s="2" t="str">
        <f t="shared" si="7"/>
        <v>ram:PostcodeCode</v>
      </c>
      <c r="AB85" s="3" t="str">
        <f>AB$83&amp;"/"&amp;AA85</f>
        <v>rsm:CIIHSupplyChainTradeTransactionType/ram:ApplicableCIIHSupplyChainTradeAgreement/ram:SellerCITradeParty/ram:PostalCITradeAddress/ram:PostcodeCode</v>
      </c>
      <c r="AC85" s="4" t="s">
        <v>4</v>
      </c>
      <c r="AD85" s="2" t="s">
        <v>27</v>
      </c>
      <c r="AE85" s="2" t="s">
        <v>9</v>
      </c>
      <c r="AF85" s="2" t="s">
        <v>56</v>
      </c>
      <c r="AG85" s="2" t="s">
        <v>56</v>
      </c>
      <c r="AH85" s="2" t="s">
        <v>542</v>
      </c>
    </row>
    <row r="86" spans="1:34" ht="12.75" customHeight="1">
      <c r="A86" s="2">
        <v>85</v>
      </c>
      <c r="B86" s="2" t="s">
        <v>78</v>
      </c>
      <c r="C86" s="2" t="s">
        <v>1623</v>
      </c>
      <c r="D86" s="2" t="s">
        <v>153</v>
      </c>
      <c r="E86" s="2" t="s">
        <v>12</v>
      </c>
      <c r="F86" s="4" t="s">
        <v>17</v>
      </c>
      <c r="G86" s="4">
        <f t="shared" si="6"/>
        <v>8</v>
      </c>
      <c r="H86" s="2" t="s">
        <v>633</v>
      </c>
      <c r="I86" s="2" t="s">
        <v>634</v>
      </c>
      <c r="J86" s="21" t="str">
        <f>IF(ISERROR(MATCH(H86,core_japan!M:M,0)),"",INDEX(core_japan!S:S,MATCH(H86,core_japan!M:M,0),1))</f>
        <v>IBT-035</v>
      </c>
      <c r="U86" s="2" t="s">
        <v>362</v>
      </c>
      <c r="Z86" s="2" t="str">
        <f t="shared" si="5"/>
        <v>CI_ Trade_ Address. Line One. Text</v>
      </c>
      <c r="AA86" s="2" t="str">
        <f t="shared" si="7"/>
        <v>ram:LineOne</v>
      </c>
      <c r="AB86" s="3" t="str">
        <f>AB$83&amp;"/"&amp;AA86</f>
        <v>rsm:CIIHSupplyChainTradeTransactionType/ram:ApplicableCIIHSupplyChainTradeAgreement/ram:SellerCITradeParty/ram:PostalCITradeAddress/ram:LineOne</v>
      </c>
      <c r="AC86" s="4" t="s">
        <v>4</v>
      </c>
      <c r="AD86" s="2" t="s">
        <v>41</v>
      </c>
      <c r="AE86" s="2" t="s">
        <v>42</v>
      </c>
      <c r="AF86" s="2" t="s">
        <v>56</v>
      </c>
      <c r="AG86" s="2" t="s">
        <v>56</v>
      </c>
      <c r="AH86" s="2" t="s">
        <v>542</v>
      </c>
    </row>
    <row r="87" spans="1:34" ht="12.75" customHeight="1">
      <c r="A87" s="2">
        <v>86</v>
      </c>
      <c r="B87" s="2" t="s">
        <v>78</v>
      </c>
      <c r="C87" s="2" t="s">
        <v>1623</v>
      </c>
      <c r="D87" s="2" t="s">
        <v>154</v>
      </c>
      <c r="E87" s="2" t="s">
        <v>12</v>
      </c>
      <c r="F87" s="4" t="s">
        <v>17</v>
      </c>
      <c r="G87" s="4">
        <f t="shared" si="6"/>
        <v>8</v>
      </c>
      <c r="H87" s="2" t="s">
        <v>635</v>
      </c>
      <c r="I87" s="2" t="s">
        <v>636</v>
      </c>
      <c r="J87" s="21" t="str">
        <f>IF(ISERROR(MATCH(H87,core_japan!M:M,0)),"",INDEX(core_japan!S:S,MATCH(H87,core_japan!M:M,0),1))</f>
        <v>IBT-036</v>
      </c>
      <c r="U87" s="2" t="s">
        <v>155</v>
      </c>
      <c r="Z87" s="2" t="str">
        <f t="shared" si="5"/>
        <v>CI_ Trade_ Address. Line Two. Text</v>
      </c>
      <c r="AA87" s="2" t="str">
        <f t="shared" si="7"/>
        <v>ram:LineTwo</v>
      </c>
      <c r="AB87" s="3" t="str">
        <f>AB$83&amp;"/"&amp;AA87</f>
        <v>rsm:CIIHSupplyChainTradeTransactionType/ram:ApplicableCIIHSupplyChainTradeAgreement/ram:SellerCITradeParty/ram:PostalCITradeAddress/ram:LineTwo</v>
      </c>
      <c r="AC87" s="4" t="s">
        <v>4</v>
      </c>
      <c r="AD87" s="2" t="s">
        <v>41</v>
      </c>
      <c r="AE87" s="2" t="s">
        <v>42</v>
      </c>
      <c r="AF87" s="2" t="s">
        <v>56</v>
      </c>
      <c r="AG87" s="2" t="s">
        <v>8</v>
      </c>
      <c r="AH87" s="2" t="s">
        <v>542</v>
      </c>
    </row>
    <row r="88" spans="1:34" ht="12.75" customHeight="1">
      <c r="A88" s="2">
        <v>87</v>
      </c>
      <c r="B88" s="2" t="s">
        <v>78</v>
      </c>
      <c r="C88" s="2" t="s">
        <v>1623</v>
      </c>
      <c r="D88" s="2" t="s">
        <v>156</v>
      </c>
      <c r="E88" s="2" t="s">
        <v>12</v>
      </c>
      <c r="F88" s="4" t="s">
        <v>17</v>
      </c>
      <c r="G88" s="4">
        <f t="shared" si="6"/>
        <v>8</v>
      </c>
      <c r="H88" s="2" t="s">
        <v>637</v>
      </c>
      <c r="I88" s="2" t="s">
        <v>638</v>
      </c>
      <c r="J88" s="21" t="str">
        <f>IF(ISERROR(MATCH(H88,core_japan!M:M,0)),"",INDEX(core_japan!S:S,MATCH(H88,core_japan!M:M,0),1))</f>
        <v>IBT-162</v>
      </c>
      <c r="U88" s="2" t="s">
        <v>157</v>
      </c>
      <c r="Z88" s="2" t="str">
        <f t="shared" si="5"/>
        <v>CI_ Trade_ Address. Line Three. Text</v>
      </c>
      <c r="AA88" s="2" t="str">
        <f t="shared" si="7"/>
        <v>ram:LineThree</v>
      </c>
      <c r="AB88" s="3" t="str">
        <f>AB$83&amp;"/"&amp;AA88</f>
        <v>rsm:CIIHSupplyChainTradeTransactionType/ram:ApplicableCIIHSupplyChainTradeAgreement/ram:SellerCITradeParty/ram:PostalCITradeAddress/ram:LineThree</v>
      </c>
      <c r="AC88" s="4" t="s">
        <v>4</v>
      </c>
      <c r="AD88" s="2" t="s">
        <v>41</v>
      </c>
      <c r="AE88" s="2" t="s">
        <v>42</v>
      </c>
      <c r="AF88" s="2" t="s">
        <v>56</v>
      </c>
      <c r="AG88" s="2" t="s">
        <v>8</v>
      </c>
      <c r="AH88" s="2" t="s">
        <v>542</v>
      </c>
    </row>
    <row r="89" spans="1:34" ht="12.75" customHeight="1">
      <c r="A89" s="2">
        <v>88</v>
      </c>
      <c r="B89" s="2" t="s">
        <v>78</v>
      </c>
      <c r="C89" s="2" t="s">
        <v>1623</v>
      </c>
      <c r="D89" s="2" t="s">
        <v>158</v>
      </c>
      <c r="E89" s="2" t="s">
        <v>12</v>
      </c>
      <c r="F89" s="4" t="s">
        <v>22</v>
      </c>
      <c r="G89" s="4">
        <f t="shared" si="6"/>
        <v>8</v>
      </c>
      <c r="H89" s="2" t="s">
        <v>639</v>
      </c>
      <c r="I89" s="2" t="s">
        <v>640</v>
      </c>
      <c r="J89" s="21" t="str">
        <f>IF(ISERROR(MATCH(H89,core_japan!M:M,0)),"",INDEX(core_japan!S:S,MATCH(H89,core_japan!M:M,0),1))</f>
        <v>IBT-040</v>
      </c>
      <c r="U89" s="2" t="s">
        <v>159</v>
      </c>
      <c r="Z89" s="2" t="str">
        <f t="shared" si="5"/>
        <v>CI_ Trade_ Address. Country. Identifier</v>
      </c>
      <c r="AA89" s="2" t="str">
        <f t="shared" si="7"/>
        <v>ram:CountryID</v>
      </c>
      <c r="AB89" s="3" t="str">
        <f>AB$83&amp;"/"&amp;AA89</f>
        <v>rsm:CIIHSupplyChainTradeTransactionType/ram:ApplicableCIIHSupplyChainTradeAgreement/ram:SellerCITradeParty/ram:PostalCITradeAddress/ram:CountryID</v>
      </c>
      <c r="AC89" s="4" t="s">
        <v>4</v>
      </c>
      <c r="AD89" s="2" t="s">
        <v>168</v>
      </c>
      <c r="AE89" s="2" t="s">
        <v>42</v>
      </c>
      <c r="AF89" s="2" t="s">
        <v>60</v>
      </c>
      <c r="AG89" s="2" t="s">
        <v>8</v>
      </c>
      <c r="AH89" s="2" t="s">
        <v>25</v>
      </c>
    </row>
    <row r="90" spans="1:34" ht="12.75" customHeight="1">
      <c r="A90" s="2">
        <v>89</v>
      </c>
      <c r="B90" s="2" t="s">
        <v>78</v>
      </c>
      <c r="C90" s="2" t="s">
        <v>1623</v>
      </c>
      <c r="D90" s="2" t="s">
        <v>160</v>
      </c>
      <c r="E90" s="2" t="s">
        <v>20</v>
      </c>
      <c r="F90" s="4" t="s">
        <v>22</v>
      </c>
      <c r="G90" s="4">
        <f t="shared" si="6"/>
        <v>4</v>
      </c>
      <c r="H90" s="2" t="s">
        <v>162</v>
      </c>
      <c r="I90" s="2" t="s">
        <v>641</v>
      </c>
      <c r="J90" s="21" t="str">
        <f>IF(ISERROR(MATCH(H90,core_japan!M:M,0)),"",INDEX(core_japan!S:S,MATCH(H90,core_japan!M:M,0),1))</f>
        <v>IBG-07</v>
      </c>
      <c r="Q90" s="2" t="s">
        <v>161</v>
      </c>
      <c r="Z90" s="2" t="str">
        <f t="shared" si="5"/>
        <v>CIIH_ Supply Chain_ Trade Agreement. Buyer. CI_ Trade_ Party</v>
      </c>
      <c r="AA90" s="2" t="str">
        <f t="shared" si="7"/>
        <v>ram:BuyerCITradeParty</v>
      </c>
      <c r="AB90" s="3" t="str">
        <f>AB$60&amp;"/"&amp;AA90</f>
        <v>rsm:CIIHSupplyChainTradeTransactionType/ram:ApplicableCIIHSupplyChainTradeAgreement/ram:BuyerCITradeParty</v>
      </c>
      <c r="AC90" s="4" t="s">
        <v>4</v>
      </c>
      <c r="AD90" s="2" t="s">
        <v>27</v>
      </c>
      <c r="AE90" s="2" t="s">
        <v>9</v>
      </c>
      <c r="AF90" s="2" t="s">
        <v>50</v>
      </c>
      <c r="AG90" s="2" t="s">
        <v>8</v>
      </c>
      <c r="AH90" s="2" t="s">
        <v>25</v>
      </c>
    </row>
    <row r="91" spans="1:34" ht="12.75" customHeight="1">
      <c r="A91" s="2">
        <v>90</v>
      </c>
      <c r="B91" s="2" t="s">
        <v>78</v>
      </c>
      <c r="C91" s="2" t="s">
        <v>1623</v>
      </c>
      <c r="D91" s="2" t="s">
        <v>120</v>
      </c>
      <c r="E91" s="2" t="s">
        <v>23</v>
      </c>
      <c r="F91" s="4" t="s">
        <v>3</v>
      </c>
      <c r="G91" s="4">
        <f t="shared" si="6"/>
        <v>5</v>
      </c>
      <c r="H91" s="2" t="s">
        <v>163</v>
      </c>
      <c r="I91" s="2" t="s">
        <v>642</v>
      </c>
      <c r="J91" s="21" t="str">
        <f>IF(ISERROR(MATCH(H91,core_japan!M:M,0)),"",INDEX(core_japan!S:S,MATCH(H91,core_japan!M:M,0),1))</f>
        <v/>
      </c>
      <c r="R91" s="2" t="s">
        <v>121</v>
      </c>
      <c r="Z91" s="2" t="str">
        <f t="shared" si="5"/>
        <v>CI_ Trade_ Party. Details</v>
      </c>
      <c r="AA91" s="2" t="str">
        <f t="shared" si="7"/>
        <v>ram:CITradePartyType</v>
      </c>
      <c r="AC91" s="4" t="s">
        <v>4</v>
      </c>
      <c r="AD91" s="2" t="s">
        <v>27</v>
      </c>
      <c r="AE91" s="2" t="s">
        <v>9</v>
      </c>
      <c r="AF91" s="2" t="s">
        <v>8</v>
      </c>
      <c r="AG91" s="2" t="s">
        <v>8</v>
      </c>
      <c r="AH91" s="2" t="s">
        <v>27</v>
      </c>
    </row>
    <row r="92" spans="1:34" ht="12.75" customHeight="1">
      <c r="A92" s="2">
        <v>91</v>
      </c>
      <c r="B92" s="2" t="s">
        <v>78</v>
      </c>
      <c r="C92" s="2" t="s">
        <v>1623</v>
      </c>
      <c r="D92" s="2" t="s">
        <v>123</v>
      </c>
      <c r="E92" s="2" t="s">
        <v>12</v>
      </c>
      <c r="F92" s="4" t="s">
        <v>22</v>
      </c>
      <c r="G92" s="4">
        <f t="shared" si="6"/>
        <v>6</v>
      </c>
      <c r="H92" s="2" t="s">
        <v>643</v>
      </c>
      <c r="I92" s="2" t="s">
        <v>644</v>
      </c>
      <c r="J92" s="21" t="str">
        <f>IF(ISERROR(MATCH(H92,core_japan!M:M,0)),"",INDEX(core_japan!S:S,MATCH(H92,core_japan!M:M,0),1))</f>
        <v>IBT-046</v>
      </c>
      <c r="S92" s="2" t="s">
        <v>124</v>
      </c>
      <c r="Z92" s="2" t="str">
        <f t="shared" si="5"/>
        <v>CI_ Trade_ Party. Identification. Identifier</v>
      </c>
      <c r="AA92" s="2" t="str">
        <f t="shared" si="7"/>
        <v>ram:ID</v>
      </c>
      <c r="AB92" s="3" t="str">
        <f>AB90&amp;"/"&amp;AA92</f>
        <v>rsm:CIIHSupplyChainTradeTransactionType/ram:ApplicableCIIHSupplyChainTradeAgreement/ram:BuyerCITradeParty/ram:ID</v>
      </c>
      <c r="AC92" s="4" t="s">
        <v>4</v>
      </c>
      <c r="AD92" s="2" t="s">
        <v>27</v>
      </c>
      <c r="AE92" s="2" t="s">
        <v>9</v>
      </c>
      <c r="AF92" s="2" t="s">
        <v>125</v>
      </c>
      <c r="AG92" s="2" t="s">
        <v>645</v>
      </c>
      <c r="AH92" s="2" t="s">
        <v>542</v>
      </c>
    </row>
    <row r="93" spans="1:34" ht="12.75" customHeight="1">
      <c r="A93" s="2">
        <v>92</v>
      </c>
      <c r="B93" s="2" t="s">
        <v>78</v>
      </c>
      <c r="C93" s="2" t="s">
        <v>1623</v>
      </c>
      <c r="D93" s="2" t="s">
        <v>126</v>
      </c>
      <c r="E93" s="2" t="s">
        <v>12</v>
      </c>
      <c r="F93" s="4" t="s">
        <v>17</v>
      </c>
      <c r="G93" s="4">
        <f t="shared" si="6"/>
        <v>6</v>
      </c>
      <c r="H93" s="2" t="s">
        <v>646</v>
      </c>
      <c r="I93" s="2" t="s">
        <v>647</v>
      </c>
      <c r="J93" s="21" t="str">
        <f>IF(ISERROR(MATCH(H93,core_japan!M:M,0)),"",INDEX(core_japan!S:S,MATCH(H93,core_japan!M:M,0),1))</f>
        <v>IBT-047</v>
      </c>
      <c r="S93" s="2" t="s">
        <v>127</v>
      </c>
      <c r="Z93" s="2" t="str">
        <f t="shared" si="5"/>
        <v>CI_ Trade_ Party. Global_ Identification. Identifier</v>
      </c>
      <c r="AA93" s="2" t="str">
        <f t="shared" si="7"/>
        <v>ram:GlobalID</v>
      </c>
      <c r="AB93" s="3" t="str">
        <f>AB$90&amp;"/"&amp;AA93</f>
        <v>rsm:CIIHSupplyChainTradeTransactionType/ram:ApplicableCIIHSupplyChainTradeAgreement/ram:BuyerCITradeParty/ram:GlobalID</v>
      </c>
      <c r="AC93" s="4" t="s">
        <v>4</v>
      </c>
      <c r="AD93" s="2" t="s">
        <v>0</v>
      </c>
      <c r="AE93" s="2" t="s">
        <v>128</v>
      </c>
      <c r="AF93" s="2" t="s">
        <v>56</v>
      </c>
      <c r="AG93" s="2" t="s">
        <v>8</v>
      </c>
      <c r="AH93" s="2" t="s">
        <v>542</v>
      </c>
    </row>
    <row r="94" spans="1:34" ht="12.75" customHeight="1">
      <c r="A94" s="2">
        <v>93</v>
      </c>
      <c r="B94" s="2" t="s">
        <v>78</v>
      </c>
      <c r="C94" s="2" t="s">
        <v>1623</v>
      </c>
      <c r="D94" s="2" t="s">
        <v>129</v>
      </c>
      <c r="E94" s="2" t="s">
        <v>12</v>
      </c>
      <c r="F94" s="4" t="s">
        <v>22</v>
      </c>
      <c r="G94" s="4">
        <f t="shared" si="6"/>
        <v>6</v>
      </c>
      <c r="H94" s="2" t="s">
        <v>648</v>
      </c>
      <c r="I94" s="2" t="s">
        <v>649</v>
      </c>
      <c r="J94" s="21" t="str">
        <f>IF(ISERROR(MATCH(H94,core_japan!M:M,0)),"",INDEX(core_japan!S:S,MATCH(H94,core_japan!M:M,0),1))</f>
        <v>IBT-044</v>
      </c>
      <c r="S94" s="2" t="s">
        <v>164</v>
      </c>
      <c r="Z94" s="2" t="str">
        <f t="shared" si="5"/>
        <v>CI_ Trade_ Party. Name. Text</v>
      </c>
      <c r="AA94" s="2" t="str">
        <f t="shared" si="7"/>
        <v>ram:Name</v>
      </c>
      <c r="AB94" s="3" t="str">
        <f>AB$90&amp;"/"&amp;AA94</f>
        <v>rsm:CIIHSupplyChainTradeTransactionType/ram:ApplicableCIIHSupplyChainTradeAgreement/ram:BuyerCITradeParty/ram:Name</v>
      </c>
      <c r="AC94" s="4" t="s">
        <v>4</v>
      </c>
      <c r="AD94" s="2" t="s">
        <v>41</v>
      </c>
      <c r="AE94" s="2" t="s">
        <v>42</v>
      </c>
      <c r="AF94" s="2" t="s">
        <v>130</v>
      </c>
      <c r="AG94" s="2" t="s">
        <v>130</v>
      </c>
      <c r="AH94" s="2" t="s">
        <v>25</v>
      </c>
    </row>
    <row r="95" spans="1:34" ht="12.75" customHeight="1">
      <c r="A95" s="2">
        <v>94</v>
      </c>
      <c r="B95" s="2" t="s">
        <v>78</v>
      </c>
      <c r="C95" s="2" t="s">
        <v>1623</v>
      </c>
      <c r="D95" s="2" t="s">
        <v>594</v>
      </c>
      <c r="E95" s="2" t="s">
        <v>12</v>
      </c>
      <c r="F95" s="4" t="s">
        <v>17</v>
      </c>
      <c r="G95" s="4">
        <f t="shared" si="6"/>
        <v>6</v>
      </c>
      <c r="H95" s="2" t="s">
        <v>595</v>
      </c>
      <c r="I95" s="2" t="s">
        <v>650</v>
      </c>
      <c r="J95" s="21" t="str">
        <f>IF(ISERROR(MATCH(H95,core_japan!M:M,0)),"",INDEX(core_japan!S:S,MATCH(H95,core_japan!M:M,0),1))</f>
        <v>IBT-031</v>
      </c>
      <c r="S95" s="2" t="s">
        <v>1175</v>
      </c>
      <c r="Z95" s="2" t="str">
        <f t="shared" si="5"/>
        <v>CI_ Trade_ Party. Registered_ Identification. Identifier</v>
      </c>
      <c r="AA95" s="2" t="str">
        <f t="shared" si="7"/>
        <v>ram:RegisteredID</v>
      </c>
      <c r="AB95" s="3" t="str">
        <f>AB$90&amp;"/"&amp;AA95</f>
        <v>rsm:CIIHSupplyChainTradeTransactionType/ram:ApplicableCIIHSupplyChainTradeAgreement/ram:BuyerCITradeParty/ram:RegisteredID</v>
      </c>
      <c r="AC95" s="4" t="s">
        <v>4</v>
      </c>
      <c r="AD95" s="2" t="s">
        <v>0</v>
      </c>
      <c r="AE95" s="2" t="s">
        <v>597</v>
      </c>
      <c r="AF95" s="2" t="s">
        <v>56</v>
      </c>
      <c r="AG95" s="2" t="s">
        <v>8</v>
      </c>
      <c r="AH95" s="2" t="s">
        <v>542</v>
      </c>
    </row>
    <row r="96" spans="1:34" ht="12.75" customHeight="1">
      <c r="A96" s="2">
        <v>95</v>
      </c>
      <c r="B96" s="2" t="s">
        <v>78</v>
      </c>
      <c r="C96" s="2" t="s">
        <v>1623</v>
      </c>
      <c r="D96" s="2" t="s">
        <v>131</v>
      </c>
      <c r="E96" s="2" t="s">
        <v>20</v>
      </c>
      <c r="F96" s="4" t="s">
        <v>17</v>
      </c>
      <c r="G96" s="4">
        <f t="shared" si="6"/>
        <v>6</v>
      </c>
      <c r="H96" s="2" t="s">
        <v>165</v>
      </c>
      <c r="I96" s="2" t="s">
        <v>166</v>
      </c>
      <c r="J96" s="21" t="str">
        <f>IF(ISERROR(MATCH(H96,core_japan!M:M,0)),"",INDEX(core_japan!S:S,MATCH(H96,core_japan!M:M,0),1))</f>
        <v>IBG-09</v>
      </c>
      <c r="S96" s="2" t="s">
        <v>132</v>
      </c>
      <c r="Z96" s="2" t="str">
        <f t="shared" si="5"/>
        <v>CI_ Trade_ Party. Defined. CI_ Trade_ Contact</v>
      </c>
      <c r="AA96" s="2" t="str">
        <f t="shared" si="7"/>
        <v>ram:DefinedCITradeContact</v>
      </c>
      <c r="AB96" s="3" t="str">
        <f>AB$90&amp;"/"&amp;AA96</f>
        <v>rsm:CIIHSupplyChainTradeTransactionType/ram:ApplicableCIIHSupplyChainTradeAgreement/ram:BuyerCITradeParty/ram:DefinedCITradeContact</v>
      </c>
      <c r="AC96" s="4" t="s">
        <v>4</v>
      </c>
      <c r="AD96" s="2" t="s">
        <v>27</v>
      </c>
      <c r="AE96" s="2" t="s">
        <v>9</v>
      </c>
      <c r="AF96" s="2" t="s">
        <v>50</v>
      </c>
      <c r="AG96" s="2" t="s">
        <v>8</v>
      </c>
      <c r="AH96" s="2" t="s">
        <v>542</v>
      </c>
    </row>
    <row r="97" spans="1:34" ht="12.75" customHeight="1">
      <c r="A97" s="2">
        <v>96</v>
      </c>
      <c r="B97" s="2" t="s">
        <v>78</v>
      </c>
      <c r="C97" s="2" t="s">
        <v>1623</v>
      </c>
      <c r="D97" s="2" t="s">
        <v>134</v>
      </c>
      <c r="E97" s="2" t="s">
        <v>23</v>
      </c>
      <c r="F97" s="4" t="s">
        <v>74</v>
      </c>
      <c r="G97" s="4">
        <f t="shared" si="6"/>
        <v>7</v>
      </c>
      <c r="H97" s="2" t="s">
        <v>651</v>
      </c>
      <c r="I97" s="2" t="s">
        <v>600</v>
      </c>
      <c r="J97" s="21" t="str">
        <f>IF(ISERROR(MATCH(H97,core_japan!M:M,0)),"",INDEX(core_japan!S:S,MATCH(H97,core_japan!M:M,0),1))</f>
        <v/>
      </c>
      <c r="T97" s="2" t="s">
        <v>135</v>
      </c>
      <c r="Z97" s="2" t="str">
        <f t="shared" si="5"/>
        <v>CI_ Trade_ Contact. Details</v>
      </c>
      <c r="AA97" s="2" t="str">
        <f t="shared" si="7"/>
        <v>ram:CITradeContactType</v>
      </c>
      <c r="AB97" s="2"/>
      <c r="AC97" s="4" t="s">
        <v>4</v>
      </c>
      <c r="AD97" s="2" t="s">
        <v>27</v>
      </c>
      <c r="AE97" s="2" t="s">
        <v>9</v>
      </c>
      <c r="AF97" s="2" t="s">
        <v>8</v>
      </c>
      <c r="AG97" s="2" t="s">
        <v>8</v>
      </c>
      <c r="AH97" s="2" t="s">
        <v>27</v>
      </c>
    </row>
    <row r="98" spans="1:34" ht="12.75" customHeight="1">
      <c r="A98" s="2">
        <v>97</v>
      </c>
      <c r="B98" s="2" t="s">
        <v>78</v>
      </c>
      <c r="C98" s="2" t="s">
        <v>1623</v>
      </c>
      <c r="D98" s="2" t="s">
        <v>136</v>
      </c>
      <c r="E98" s="2" t="s">
        <v>12</v>
      </c>
      <c r="F98" s="4" t="s">
        <v>17</v>
      </c>
      <c r="G98" s="4">
        <f t="shared" si="6"/>
        <v>8</v>
      </c>
      <c r="H98" s="2" t="s">
        <v>652</v>
      </c>
      <c r="I98" s="2" t="s">
        <v>653</v>
      </c>
      <c r="J98" s="21">
        <f>IF(ISERROR(MATCH(H98,core_japan!M:M,0)),"",INDEX(core_japan!S:S,MATCH(H98,core_japan!M:M,0),1))</f>
        <v>0</v>
      </c>
      <c r="U98" s="2" t="s">
        <v>137</v>
      </c>
      <c r="Z98" s="2" t="str">
        <f t="shared" si="5"/>
        <v>CI_ Trade_ Contact. Identification. Identifier</v>
      </c>
      <c r="AA98" s="2" t="str">
        <f t="shared" si="7"/>
        <v>ram:ID</v>
      </c>
      <c r="AB98" s="3" t="str">
        <f>AB$96&amp;"/"&amp;AA98</f>
        <v>rsm:CIIHSupplyChainTradeTransactionType/ram:ApplicableCIIHSupplyChainTradeAgreement/ram:BuyerCITradeParty/ram:DefinedCITradeContact/ram:ID</v>
      </c>
      <c r="AC98" s="4" t="s">
        <v>4</v>
      </c>
      <c r="AD98" s="2" t="s">
        <v>27</v>
      </c>
      <c r="AE98" s="2" t="s">
        <v>9</v>
      </c>
      <c r="AF98" s="2" t="s">
        <v>56</v>
      </c>
      <c r="AG98" s="2" t="s">
        <v>8</v>
      </c>
      <c r="AH98" s="2" t="s">
        <v>27</v>
      </c>
    </row>
    <row r="99" spans="1:34" ht="12.75" customHeight="1">
      <c r="A99" s="2">
        <v>98</v>
      </c>
      <c r="B99" s="2" t="s">
        <v>78</v>
      </c>
      <c r="C99" s="2" t="s">
        <v>1623</v>
      </c>
      <c r="D99" s="2" t="s">
        <v>138</v>
      </c>
      <c r="E99" s="2" t="s">
        <v>12</v>
      </c>
      <c r="F99" s="4" t="s">
        <v>17</v>
      </c>
      <c r="G99" s="4">
        <f t="shared" si="6"/>
        <v>8</v>
      </c>
      <c r="H99" s="2" t="s">
        <v>654</v>
      </c>
      <c r="I99" s="2" t="s">
        <v>655</v>
      </c>
      <c r="J99" s="21" t="str">
        <f>IF(ISERROR(MATCH(H99,core_japan!M:M,0)),"",INDEX(core_japan!S:S,MATCH(H99,core_japan!M:M,0),1))</f>
        <v>IBT-056</v>
      </c>
      <c r="U99" s="2" t="s">
        <v>139</v>
      </c>
      <c r="Z99" s="2" t="str">
        <f t="shared" si="5"/>
        <v>CI_ Trade_ Contact. Person Name. Text</v>
      </c>
      <c r="AA99" s="2" t="str">
        <f t="shared" si="7"/>
        <v>ram:PersonName</v>
      </c>
      <c r="AB99" s="3" t="str">
        <f>AB$96&amp;"/"&amp;AA99</f>
        <v>rsm:CIIHSupplyChainTradeTransactionType/ram:ApplicableCIIHSupplyChainTradeAgreement/ram:BuyerCITradeParty/ram:DefinedCITradeContact/ram:PersonName</v>
      </c>
      <c r="AC99" s="4" t="s">
        <v>4</v>
      </c>
      <c r="AD99" s="2" t="s">
        <v>41</v>
      </c>
      <c r="AE99" s="2" t="s">
        <v>42</v>
      </c>
      <c r="AF99" s="2" t="s">
        <v>56</v>
      </c>
      <c r="AG99" s="2" t="s">
        <v>56</v>
      </c>
      <c r="AH99" s="2" t="s">
        <v>140</v>
      </c>
    </row>
    <row r="100" spans="1:34" ht="12.75" customHeight="1">
      <c r="A100" s="2">
        <v>99</v>
      </c>
      <c r="B100" s="2" t="s">
        <v>78</v>
      </c>
      <c r="C100" s="2" t="s">
        <v>1623</v>
      </c>
      <c r="D100" s="2" t="s">
        <v>141</v>
      </c>
      <c r="E100" s="2" t="s">
        <v>12</v>
      </c>
      <c r="F100" s="4" t="s">
        <v>17</v>
      </c>
      <c r="G100" s="4">
        <f t="shared" si="6"/>
        <v>8</v>
      </c>
      <c r="H100" s="2" t="s">
        <v>656</v>
      </c>
      <c r="I100" s="2" t="s">
        <v>657</v>
      </c>
      <c r="J100" s="21" t="str">
        <f>IF(ISERROR(MATCH(H100,core_japan!M:M,0)),"",INDEX(core_japan!S:S,MATCH(H100,core_japan!M:M,0),1))</f>
        <v>IBT-056</v>
      </c>
      <c r="U100" s="2" t="s">
        <v>142</v>
      </c>
      <c r="Z100" s="2" t="str">
        <f t="shared" si="5"/>
        <v>CI_ Trade_ Contact. Department Name. Text</v>
      </c>
      <c r="AA100" s="2" t="str">
        <f t="shared" si="7"/>
        <v>ram:DepartmentName</v>
      </c>
      <c r="AB100" s="3" t="str">
        <f>AB$96&amp;"/"&amp;AA100</f>
        <v>rsm:CIIHSupplyChainTradeTransactionType/ram:ApplicableCIIHSupplyChainTradeAgreement/ram:BuyerCITradeParty/ram:DefinedCITradeContact/ram:DepartmentName</v>
      </c>
      <c r="AC100" s="4" t="s">
        <v>4</v>
      </c>
      <c r="AD100" s="2" t="s">
        <v>41</v>
      </c>
      <c r="AE100" s="2" t="s">
        <v>42</v>
      </c>
      <c r="AF100" s="2" t="s">
        <v>56</v>
      </c>
      <c r="AG100" s="2" t="s">
        <v>8</v>
      </c>
      <c r="AH100" s="2" t="s">
        <v>140</v>
      </c>
    </row>
    <row r="101" spans="1:34" ht="12.75" customHeight="1">
      <c r="A101" s="2">
        <v>100</v>
      </c>
      <c r="B101" s="2" t="s">
        <v>78</v>
      </c>
      <c r="C101" s="2" t="s">
        <v>1623</v>
      </c>
      <c r="D101" s="2" t="s">
        <v>143</v>
      </c>
      <c r="E101" s="2" t="s">
        <v>12</v>
      </c>
      <c r="F101" s="4" t="s">
        <v>17</v>
      </c>
      <c r="G101" s="4">
        <f t="shared" si="6"/>
        <v>8</v>
      </c>
      <c r="H101" s="2" t="s">
        <v>658</v>
      </c>
      <c r="I101" s="2" t="s">
        <v>659</v>
      </c>
      <c r="J101" s="21">
        <f>IF(ISERROR(MATCH(H101,core_japan!M:M,0)),"",INDEX(core_japan!S:S,MATCH(H101,core_japan!M:M,0),1))</f>
        <v>0</v>
      </c>
      <c r="U101" s="2" t="s">
        <v>144</v>
      </c>
      <c r="Z101" s="2" t="str">
        <f t="shared" si="5"/>
        <v>CI_ Trade_ Contact. Person_ Identification. Identifier</v>
      </c>
      <c r="AA101" s="2" t="str">
        <f t="shared" si="7"/>
        <v>ram:PersonID</v>
      </c>
      <c r="AB101" s="3" t="str">
        <f>AB$96&amp;"/"&amp;AA101</f>
        <v>rsm:CIIHSupplyChainTradeTransactionType/ram:ApplicableCIIHSupplyChainTradeAgreement/ram:BuyerCITradeParty/ram:DefinedCITradeContact/ram:PersonID</v>
      </c>
      <c r="AC101" s="4" t="s">
        <v>4</v>
      </c>
      <c r="AD101" s="2" t="s">
        <v>27</v>
      </c>
      <c r="AE101" s="2" t="s">
        <v>9</v>
      </c>
      <c r="AF101" s="2" t="s">
        <v>56</v>
      </c>
      <c r="AG101" s="2" t="s">
        <v>8</v>
      </c>
      <c r="AH101" s="2" t="s">
        <v>542</v>
      </c>
    </row>
    <row r="102" spans="1:34" ht="12.75" customHeight="1">
      <c r="A102" s="2">
        <v>101</v>
      </c>
      <c r="B102" s="2" t="s">
        <v>78</v>
      </c>
      <c r="C102" s="2" t="s">
        <v>1623</v>
      </c>
      <c r="D102" s="2" t="s">
        <v>145</v>
      </c>
      <c r="E102" s="2" t="s">
        <v>20</v>
      </c>
      <c r="F102" s="4" t="s">
        <v>17</v>
      </c>
      <c r="G102" s="4">
        <f t="shared" si="6"/>
        <v>8</v>
      </c>
      <c r="H102" s="2" t="s">
        <v>609</v>
      </c>
      <c r="I102" s="2" t="s">
        <v>610</v>
      </c>
      <c r="J102" s="21" t="str">
        <f>IF(ISERROR(MATCH(H102,core_japan!M:M,0)),"",INDEX(core_japan!S:S,MATCH(H102,core_japan!M:M,0),1))</f>
        <v/>
      </c>
      <c r="U102" s="2" t="s">
        <v>1176</v>
      </c>
      <c r="Z102" s="2" t="str">
        <f t="shared" si="5"/>
        <v>CI_ Trade_ Contact. Telephone. CI_ Universal_ Communication</v>
      </c>
      <c r="AA102" s="2" t="str">
        <f t="shared" si="7"/>
        <v>ram:TelephoneCIUniversalCommunication</v>
      </c>
      <c r="AB102" s="3" t="str">
        <f>AB$96&amp;"/"&amp;AA102</f>
        <v>rsm:CIIHSupplyChainTradeTransactionType/ram:ApplicableCIIHSupplyChainTradeAgreement/ram:BuyerCITradeParty/ram:DefinedCITradeContact/ram:TelephoneCIUniversalCommunication</v>
      </c>
      <c r="AC102" s="4" t="s">
        <v>4</v>
      </c>
      <c r="AD102" s="2" t="s">
        <v>27</v>
      </c>
      <c r="AE102" s="2" t="s">
        <v>9</v>
      </c>
      <c r="AF102" s="2" t="s">
        <v>50</v>
      </c>
      <c r="AG102" s="2" t="s">
        <v>8</v>
      </c>
      <c r="AH102" s="2" t="s">
        <v>27</v>
      </c>
    </row>
    <row r="103" spans="1:34" ht="12.75" customHeight="1">
      <c r="A103" s="2">
        <v>102</v>
      </c>
      <c r="B103" s="2" t="s">
        <v>78</v>
      </c>
      <c r="C103" s="2" t="s">
        <v>1623</v>
      </c>
      <c r="D103" s="2" t="s">
        <v>146</v>
      </c>
      <c r="E103" s="2" t="s">
        <v>23</v>
      </c>
      <c r="F103" s="4" t="s">
        <v>3</v>
      </c>
      <c r="G103" s="4">
        <f t="shared" si="6"/>
        <v>9</v>
      </c>
      <c r="H103" s="2" t="s">
        <v>611</v>
      </c>
      <c r="I103" s="2" t="s">
        <v>612</v>
      </c>
      <c r="J103" s="21" t="str">
        <f>IF(ISERROR(MATCH(H103,core_japan!M:M,0)),"",INDEX(core_japan!S:S,MATCH(H103,core_japan!M:M,0),1))</f>
        <v/>
      </c>
      <c r="V103" s="2" t="s">
        <v>1177</v>
      </c>
      <c r="Z103" s="2" t="str">
        <f t="shared" si="5"/>
        <v>CI_ Universal_ Communication. Details</v>
      </c>
      <c r="AA103" s="2" t="str">
        <f t="shared" si="7"/>
        <v>ram:CIUniversalCommunicationType</v>
      </c>
      <c r="AB103" s="2"/>
      <c r="AC103" s="4" t="s">
        <v>4</v>
      </c>
      <c r="AD103" s="2" t="s">
        <v>27</v>
      </c>
      <c r="AE103" s="2" t="s">
        <v>9</v>
      </c>
      <c r="AF103" s="2" t="s">
        <v>8</v>
      </c>
      <c r="AG103" s="2" t="s">
        <v>8</v>
      </c>
      <c r="AH103" s="2" t="s">
        <v>27</v>
      </c>
    </row>
    <row r="104" spans="1:34" ht="12.75" customHeight="1">
      <c r="A104" s="2">
        <v>103</v>
      </c>
      <c r="B104" s="2" t="s">
        <v>78</v>
      </c>
      <c r="C104" s="2" t="s">
        <v>1623</v>
      </c>
      <c r="D104" s="2" t="s">
        <v>147</v>
      </c>
      <c r="E104" s="2" t="s">
        <v>12</v>
      </c>
      <c r="F104" s="4" t="s">
        <v>17</v>
      </c>
      <c r="G104" s="4">
        <f t="shared" si="6"/>
        <v>10</v>
      </c>
      <c r="H104" s="2" t="s">
        <v>660</v>
      </c>
      <c r="I104" s="2" t="s">
        <v>661</v>
      </c>
      <c r="J104" s="21" t="str">
        <f>IF(ISERROR(MATCH(H104,core_japan!M:M,0)),"",INDEX(core_japan!S:S,MATCH(H104,core_japan!M:M,0),1))</f>
        <v>IBT-057</v>
      </c>
      <c r="W104" s="2" t="s">
        <v>1178</v>
      </c>
      <c r="Z104" s="2" t="str">
        <f t="shared" si="5"/>
        <v>CI_ Universal_ Communication. Complete Number. Text</v>
      </c>
      <c r="AA104" s="2" t="str">
        <f t="shared" si="7"/>
        <v>ram:CompleteNumber</v>
      </c>
      <c r="AB104" s="3" t="str">
        <f>AB102&amp;"/"&amp;AA104</f>
        <v>rsm:CIIHSupplyChainTradeTransactionType/ram:ApplicableCIIHSupplyChainTradeAgreement/ram:BuyerCITradeParty/ram:DefinedCITradeContact/ram:TelephoneCIUniversalCommunication/ram:CompleteNumber</v>
      </c>
      <c r="AC104" s="4" t="s">
        <v>4</v>
      </c>
      <c r="AD104" s="2" t="s">
        <v>27</v>
      </c>
      <c r="AE104" s="2" t="s">
        <v>9</v>
      </c>
      <c r="AF104" s="2" t="s">
        <v>56</v>
      </c>
      <c r="AG104" s="2" t="s">
        <v>56</v>
      </c>
      <c r="AH104" s="2" t="s">
        <v>542</v>
      </c>
    </row>
    <row r="105" spans="1:34" ht="12.75" customHeight="1">
      <c r="A105" s="2">
        <v>104</v>
      </c>
      <c r="B105" s="2" t="s">
        <v>78</v>
      </c>
      <c r="C105" s="2" t="s">
        <v>1623</v>
      </c>
      <c r="D105" s="2" t="s">
        <v>148</v>
      </c>
      <c r="E105" s="2" t="s">
        <v>20</v>
      </c>
      <c r="F105" s="4" t="s">
        <v>17</v>
      </c>
      <c r="G105" s="4">
        <f t="shared" si="6"/>
        <v>8</v>
      </c>
      <c r="H105" s="2" t="s">
        <v>615</v>
      </c>
      <c r="I105" s="2" t="s">
        <v>616</v>
      </c>
      <c r="J105" s="21" t="str">
        <f>IF(ISERROR(MATCH(H105,core_japan!M:M,0)),"",INDEX(core_japan!S:S,MATCH(H105,core_japan!M:M,0),1))</f>
        <v/>
      </c>
      <c r="U105" s="2" t="s">
        <v>1179</v>
      </c>
      <c r="Z105" s="2" t="str">
        <f t="shared" si="5"/>
        <v>CI_ Trade_ Contact. Fax. CI_ Universal_ Communication</v>
      </c>
      <c r="AA105" s="2" t="str">
        <f t="shared" si="7"/>
        <v>ram:FaxCIUniversalCommunication</v>
      </c>
      <c r="AB105" s="3" t="str">
        <f>AB$96&amp;"/"&amp;AA105</f>
        <v>rsm:CIIHSupplyChainTradeTransactionType/ram:ApplicableCIIHSupplyChainTradeAgreement/ram:BuyerCITradeParty/ram:DefinedCITradeContact/ram:FaxCIUniversalCommunication</v>
      </c>
      <c r="AC105" s="4" t="s">
        <v>4</v>
      </c>
      <c r="AD105" s="2" t="s">
        <v>230</v>
      </c>
      <c r="AE105" s="2" t="s">
        <v>9</v>
      </c>
      <c r="AF105" s="2" t="s">
        <v>50</v>
      </c>
      <c r="AG105" s="2" t="s">
        <v>8</v>
      </c>
      <c r="AH105" s="2" t="s">
        <v>230</v>
      </c>
    </row>
    <row r="106" spans="1:34" ht="12.75" customHeight="1">
      <c r="A106" s="2">
        <v>105</v>
      </c>
      <c r="B106" s="2" t="s">
        <v>78</v>
      </c>
      <c r="C106" s="2" t="s">
        <v>1623</v>
      </c>
      <c r="D106" s="2" t="s">
        <v>146</v>
      </c>
      <c r="E106" s="2" t="s">
        <v>23</v>
      </c>
      <c r="F106" s="4" t="s">
        <v>3</v>
      </c>
      <c r="G106" s="4">
        <f t="shared" si="6"/>
        <v>9</v>
      </c>
      <c r="H106" s="2" t="s">
        <v>617</v>
      </c>
      <c r="I106" s="2" t="s">
        <v>618</v>
      </c>
      <c r="J106" s="21" t="str">
        <f>IF(ISERROR(MATCH(H106,core_japan!M:M,0)),"",INDEX(core_japan!S:S,MATCH(H106,core_japan!M:M,0),1))</f>
        <v/>
      </c>
      <c r="V106" s="2" t="s">
        <v>1177</v>
      </c>
      <c r="Z106" s="2" t="str">
        <f t="shared" si="5"/>
        <v>CI_ Universal_ Communication. Details</v>
      </c>
      <c r="AA106" s="2" t="str">
        <f t="shared" si="7"/>
        <v>ram:CIUniversalCommunicationType</v>
      </c>
      <c r="AB106" s="2"/>
      <c r="AC106" s="4" t="s">
        <v>4</v>
      </c>
      <c r="AD106" s="2" t="s">
        <v>230</v>
      </c>
      <c r="AE106" s="2" t="s">
        <v>9</v>
      </c>
      <c r="AF106" s="2" t="s">
        <v>8</v>
      </c>
      <c r="AG106" s="2" t="s">
        <v>8</v>
      </c>
      <c r="AH106" s="2" t="s">
        <v>230</v>
      </c>
    </row>
    <row r="107" spans="1:34" ht="12.75" customHeight="1">
      <c r="A107" s="2">
        <v>106</v>
      </c>
      <c r="B107" s="2" t="s">
        <v>78</v>
      </c>
      <c r="C107" s="2" t="s">
        <v>1623</v>
      </c>
      <c r="D107" s="2" t="s">
        <v>147</v>
      </c>
      <c r="E107" s="2" t="s">
        <v>12</v>
      </c>
      <c r="F107" s="4" t="s">
        <v>17</v>
      </c>
      <c r="G107" s="4">
        <f t="shared" si="6"/>
        <v>10</v>
      </c>
      <c r="H107" s="2" t="s">
        <v>662</v>
      </c>
      <c r="I107" s="2" t="s">
        <v>663</v>
      </c>
      <c r="J107" s="21">
        <f>IF(ISERROR(MATCH(H107,core_japan!M:M,0)),"",INDEX(core_japan!S:S,MATCH(H107,core_japan!M:M,0),1))</f>
        <v>0</v>
      </c>
      <c r="W107" s="2" t="s">
        <v>1178</v>
      </c>
      <c r="Z107" s="2" t="str">
        <f t="shared" si="5"/>
        <v>CI_ Universal_ Communication. Complete Number. Text</v>
      </c>
      <c r="AA107" s="2" t="str">
        <f t="shared" si="7"/>
        <v>ram:CompleteNumber</v>
      </c>
      <c r="AB107" s="3" t="str">
        <f>AB105&amp;"/"&amp;AA107</f>
        <v>rsm:CIIHSupplyChainTradeTransactionType/ram:ApplicableCIIHSupplyChainTradeAgreement/ram:BuyerCITradeParty/ram:DefinedCITradeContact/ram:FaxCIUniversalCommunication/ram:CompleteNumber</v>
      </c>
      <c r="AC107" s="4" t="s">
        <v>4</v>
      </c>
      <c r="AD107" s="2" t="s">
        <v>230</v>
      </c>
      <c r="AE107" s="2" t="s">
        <v>9</v>
      </c>
      <c r="AF107" s="2" t="s">
        <v>56</v>
      </c>
      <c r="AG107" s="2" t="s">
        <v>56</v>
      </c>
      <c r="AH107" s="2" t="s">
        <v>230</v>
      </c>
    </row>
    <row r="108" spans="1:34" ht="12.75" customHeight="1">
      <c r="A108" s="2">
        <v>107</v>
      </c>
      <c r="B108" s="2" t="s">
        <v>78</v>
      </c>
      <c r="C108" s="2" t="s">
        <v>1623</v>
      </c>
      <c r="D108" s="2" t="s">
        <v>149</v>
      </c>
      <c r="E108" s="2" t="s">
        <v>20</v>
      </c>
      <c r="F108" s="4" t="s">
        <v>17</v>
      </c>
      <c r="G108" s="4">
        <f t="shared" si="6"/>
        <v>8</v>
      </c>
      <c r="H108" s="2" t="s">
        <v>621</v>
      </c>
      <c r="I108" s="2" t="s">
        <v>622</v>
      </c>
      <c r="J108" s="21" t="str">
        <f>IF(ISERROR(MATCH(H108,core_japan!M:M,0)),"",INDEX(core_japan!S:S,MATCH(H108,core_japan!M:M,0),1))</f>
        <v/>
      </c>
      <c r="U108" s="2" t="s">
        <v>1181</v>
      </c>
      <c r="Z108" s="2" t="str">
        <f t="shared" si="5"/>
        <v>CI_ Trade_ Contact. Email_ URI. CI_ Universal_ Communication</v>
      </c>
      <c r="AA108" s="2" t="str">
        <f t="shared" si="7"/>
        <v>ram:EmailURICIUniversalCommunication</v>
      </c>
      <c r="AB108" s="3" t="str">
        <f>AB$96&amp;"/"&amp;AA108</f>
        <v>rsm:CIIHSupplyChainTradeTransactionType/ram:ApplicableCIIHSupplyChainTradeAgreement/ram:BuyerCITradeParty/ram:DefinedCITradeContact/ram:EmailURICIUniversalCommunication</v>
      </c>
      <c r="AC108" s="4" t="s">
        <v>4</v>
      </c>
      <c r="AD108" s="2" t="s">
        <v>27</v>
      </c>
      <c r="AE108" s="2" t="s">
        <v>9</v>
      </c>
      <c r="AF108" s="2" t="s">
        <v>50</v>
      </c>
      <c r="AG108" s="2" t="s">
        <v>8</v>
      </c>
      <c r="AH108" s="2" t="s">
        <v>27</v>
      </c>
    </row>
    <row r="109" spans="1:34" ht="12.75" customHeight="1">
      <c r="A109" s="2">
        <v>108</v>
      </c>
      <c r="B109" s="2" t="s">
        <v>78</v>
      </c>
      <c r="C109" s="2" t="s">
        <v>1623</v>
      </c>
      <c r="D109" s="2" t="s">
        <v>146</v>
      </c>
      <c r="E109" s="2" t="s">
        <v>23</v>
      </c>
      <c r="F109" s="4" t="s">
        <v>3</v>
      </c>
      <c r="G109" s="4">
        <f t="shared" si="6"/>
        <v>9</v>
      </c>
      <c r="H109" s="2" t="s">
        <v>623</v>
      </c>
      <c r="I109" s="2" t="s">
        <v>664</v>
      </c>
      <c r="J109" s="21" t="str">
        <f>IF(ISERROR(MATCH(H109,core_japan!M:M,0)),"",INDEX(core_japan!S:S,MATCH(H109,core_japan!M:M,0),1))</f>
        <v/>
      </c>
      <c r="V109" s="2" t="s">
        <v>1177</v>
      </c>
      <c r="Z109" s="2" t="str">
        <f t="shared" si="5"/>
        <v>CI_ Universal_ Communication. Details</v>
      </c>
      <c r="AA109" s="2" t="str">
        <f t="shared" si="7"/>
        <v>ram:CIUniversalCommunicationType</v>
      </c>
      <c r="AB109" s="2"/>
      <c r="AC109" s="4" t="s">
        <v>4</v>
      </c>
      <c r="AD109" s="2" t="s">
        <v>27</v>
      </c>
      <c r="AE109" s="2" t="s">
        <v>9</v>
      </c>
      <c r="AF109" s="2" t="s">
        <v>27</v>
      </c>
      <c r="AG109" s="2" t="s">
        <v>8</v>
      </c>
      <c r="AH109" s="2" t="s">
        <v>27</v>
      </c>
    </row>
    <row r="110" spans="1:34" ht="12.75" customHeight="1">
      <c r="A110" s="2">
        <v>109</v>
      </c>
      <c r="B110" s="2" t="s">
        <v>78</v>
      </c>
      <c r="C110" s="2" t="s">
        <v>1623</v>
      </c>
      <c r="D110" s="2" t="s">
        <v>150</v>
      </c>
      <c r="E110" s="2" t="s">
        <v>12</v>
      </c>
      <c r="F110" s="4" t="s">
        <v>17</v>
      </c>
      <c r="G110" s="4">
        <f t="shared" si="6"/>
        <v>10</v>
      </c>
      <c r="H110" s="2" t="s">
        <v>665</v>
      </c>
      <c r="I110" s="2" t="s">
        <v>666</v>
      </c>
      <c r="J110" s="21" t="str">
        <f>IF(ISERROR(MATCH(H110,core_japan!M:M,0)),"",INDEX(core_japan!S:S,MATCH(H110,core_japan!M:M,0),1))</f>
        <v>IBT-058</v>
      </c>
      <c r="W110" s="2" t="s">
        <v>1182</v>
      </c>
      <c r="Z110" s="2" t="str">
        <f t="shared" si="5"/>
        <v>CI_ Universal_ Communication. URI. Identifier</v>
      </c>
      <c r="AA110" s="2" t="str">
        <f t="shared" si="7"/>
        <v>ram:URIID</v>
      </c>
      <c r="AB110" s="3" t="str">
        <f>AB108&amp;"/"&amp;AA110</f>
        <v>rsm:CIIHSupplyChainTradeTransactionType/ram:ApplicableCIIHSupplyChainTradeAgreement/ram:BuyerCITradeParty/ram:DefinedCITradeContact/ram:EmailURICIUniversalCommunication/ram:URIID</v>
      </c>
      <c r="AC110" s="4" t="s">
        <v>4</v>
      </c>
      <c r="AD110" s="2" t="s">
        <v>27</v>
      </c>
      <c r="AE110" s="2" t="s">
        <v>9</v>
      </c>
      <c r="AF110" s="2" t="s">
        <v>56</v>
      </c>
      <c r="AG110" s="2" t="s">
        <v>56</v>
      </c>
      <c r="AH110" s="2" t="s">
        <v>542</v>
      </c>
    </row>
    <row r="111" spans="1:34" ht="12.75" customHeight="1">
      <c r="A111" s="2">
        <v>110</v>
      </c>
      <c r="B111" s="2" t="s">
        <v>78</v>
      </c>
      <c r="C111" s="2" t="s">
        <v>1623</v>
      </c>
      <c r="D111" s="2" t="s">
        <v>151</v>
      </c>
      <c r="E111" s="2" t="s">
        <v>20</v>
      </c>
      <c r="F111" s="4" t="s">
        <v>17</v>
      </c>
      <c r="G111" s="4">
        <f t="shared" si="6"/>
        <v>6</v>
      </c>
      <c r="H111" s="2" t="s">
        <v>667</v>
      </c>
      <c r="I111" s="2" t="s">
        <v>668</v>
      </c>
      <c r="J111" s="21" t="str">
        <f>IF(ISERROR(MATCH(H111,core_japan!M:M,0)),"",INDEX(core_japan!S:S,MATCH(H111,core_japan!M:M,0),1))</f>
        <v>IBG-08</v>
      </c>
      <c r="S111" s="2" t="s">
        <v>358</v>
      </c>
      <c r="Z111" s="2" t="str">
        <f t="shared" si="5"/>
        <v>CI_ Trade_ Party. Postal. CI_ Trade_ Address</v>
      </c>
      <c r="AA111" s="2" t="str">
        <f t="shared" si="7"/>
        <v>ram:PostalCITradeAddress</v>
      </c>
      <c r="AB111" s="3" t="str">
        <f>AB$90&amp;"/"&amp;AA111</f>
        <v>rsm:CIIHSupplyChainTradeTransactionType/ram:ApplicableCIIHSupplyChainTradeAgreement/ram:BuyerCITradeParty/ram:PostalCITradeAddress</v>
      </c>
      <c r="AC111" s="4" t="s">
        <v>4</v>
      </c>
      <c r="AD111" s="2" t="s">
        <v>27</v>
      </c>
      <c r="AE111" s="2" t="s">
        <v>9</v>
      </c>
      <c r="AF111" s="2" t="s">
        <v>50</v>
      </c>
      <c r="AG111" s="2" t="s">
        <v>8</v>
      </c>
      <c r="AH111" s="2" t="s">
        <v>25</v>
      </c>
    </row>
    <row r="112" spans="1:34" ht="12.75" customHeight="1">
      <c r="A112" s="2">
        <v>111</v>
      </c>
      <c r="B112" s="2" t="s">
        <v>78</v>
      </c>
      <c r="C112" s="2" t="s">
        <v>1623</v>
      </c>
      <c r="D112" s="2" t="s">
        <v>167</v>
      </c>
      <c r="E112" s="2" t="s">
        <v>23</v>
      </c>
      <c r="F112" s="4" t="s">
        <v>3</v>
      </c>
      <c r="G112" s="4">
        <f t="shared" si="6"/>
        <v>7</v>
      </c>
      <c r="H112" s="2" t="s">
        <v>669</v>
      </c>
      <c r="I112" s="2" t="s">
        <v>670</v>
      </c>
      <c r="J112" s="21" t="str">
        <f>IF(ISERROR(MATCH(H112,core_japan!M:M,0)),"",INDEX(core_japan!S:S,MATCH(H112,core_japan!M:M,0),1))</f>
        <v/>
      </c>
      <c r="T112" s="2" t="s">
        <v>359</v>
      </c>
      <c r="Z112" s="2" t="str">
        <f t="shared" si="5"/>
        <v>CI_ Trade_ Address. Details</v>
      </c>
      <c r="AA112" s="2" t="str">
        <f t="shared" si="7"/>
        <v>ram:CITradeAddressType</v>
      </c>
      <c r="AB112" s="2"/>
      <c r="AC112" s="4" t="s">
        <v>4</v>
      </c>
      <c r="AD112" s="2" t="s">
        <v>27</v>
      </c>
      <c r="AE112" s="2" t="s">
        <v>9</v>
      </c>
      <c r="AF112" s="2" t="s">
        <v>27</v>
      </c>
      <c r="AG112" s="2" t="s">
        <v>8</v>
      </c>
      <c r="AH112" s="2">
        <v>0</v>
      </c>
    </row>
    <row r="113" spans="1:34" ht="12.75" customHeight="1">
      <c r="A113" s="2">
        <v>112</v>
      </c>
      <c r="B113" s="2" t="s">
        <v>78</v>
      </c>
      <c r="C113" s="2" t="s">
        <v>1623</v>
      </c>
      <c r="D113" s="2" t="s">
        <v>152</v>
      </c>
      <c r="E113" s="2" t="s">
        <v>12</v>
      </c>
      <c r="F113" s="4" t="s">
        <v>17</v>
      </c>
      <c r="G113" s="4">
        <f t="shared" si="6"/>
        <v>8</v>
      </c>
      <c r="H113" s="2" t="s">
        <v>671</v>
      </c>
      <c r="I113" s="2" t="s">
        <v>672</v>
      </c>
      <c r="J113" s="21" t="str">
        <f>IF(ISERROR(MATCH(H113,core_japan!M:M,0)),"",INDEX(core_japan!S:S,MATCH(H113,core_japan!M:M,0),1))</f>
        <v>IBT-053</v>
      </c>
      <c r="U113" s="2" t="s">
        <v>361</v>
      </c>
      <c r="Z113" s="2" t="str">
        <f t="shared" si="5"/>
        <v>CI_ Trade_ Address. Postcode. Code</v>
      </c>
      <c r="AA113" s="2" t="str">
        <f t="shared" si="7"/>
        <v>ram:PostcodeCode</v>
      </c>
      <c r="AB113" s="3" t="str">
        <f>AB$111&amp;"/"&amp;AA113</f>
        <v>rsm:CIIHSupplyChainTradeTransactionType/ram:ApplicableCIIHSupplyChainTradeAgreement/ram:BuyerCITradeParty/ram:PostalCITradeAddress/ram:PostcodeCode</v>
      </c>
      <c r="AC113" s="4" t="s">
        <v>4</v>
      </c>
      <c r="AD113" s="2" t="s">
        <v>27</v>
      </c>
      <c r="AE113" s="2" t="s">
        <v>9</v>
      </c>
      <c r="AF113" s="2" t="s">
        <v>56</v>
      </c>
      <c r="AG113" s="2" t="s">
        <v>56</v>
      </c>
      <c r="AH113" s="2" t="s">
        <v>542</v>
      </c>
    </row>
    <row r="114" spans="1:34" ht="12.75" customHeight="1">
      <c r="A114" s="2">
        <v>113</v>
      </c>
      <c r="B114" s="2" t="s">
        <v>78</v>
      </c>
      <c r="C114" s="2" t="s">
        <v>1623</v>
      </c>
      <c r="D114" s="2" t="s">
        <v>153</v>
      </c>
      <c r="E114" s="2" t="s">
        <v>12</v>
      </c>
      <c r="F114" s="4" t="s">
        <v>17</v>
      </c>
      <c r="G114" s="4">
        <f t="shared" si="6"/>
        <v>8</v>
      </c>
      <c r="H114" s="2" t="s">
        <v>673</v>
      </c>
      <c r="I114" s="2" t="s">
        <v>674</v>
      </c>
      <c r="J114" s="21" t="str">
        <f>IF(ISERROR(MATCH(H114,core_japan!M:M,0)),"",INDEX(core_japan!S:S,MATCH(H114,core_japan!M:M,0),1))</f>
        <v>IBT-050</v>
      </c>
      <c r="U114" s="2" t="s">
        <v>362</v>
      </c>
      <c r="Z114" s="2" t="str">
        <f t="shared" si="5"/>
        <v>CI_ Trade_ Address. Line One. Text</v>
      </c>
      <c r="AA114" s="2" t="str">
        <f t="shared" si="7"/>
        <v>ram:LineOne</v>
      </c>
      <c r="AB114" s="3" t="str">
        <f>AB$111&amp;"/"&amp;AA114</f>
        <v>rsm:CIIHSupplyChainTradeTransactionType/ram:ApplicableCIIHSupplyChainTradeAgreement/ram:BuyerCITradeParty/ram:PostalCITradeAddress/ram:LineOne</v>
      </c>
      <c r="AC114" s="4" t="s">
        <v>4</v>
      </c>
      <c r="AD114" s="2" t="s">
        <v>41</v>
      </c>
      <c r="AE114" s="2" t="s">
        <v>42</v>
      </c>
      <c r="AF114" s="2" t="s">
        <v>56</v>
      </c>
      <c r="AG114" s="2" t="s">
        <v>56</v>
      </c>
      <c r="AH114" s="2" t="s">
        <v>542</v>
      </c>
    </row>
    <row r="115" spans="1:34" ht="12.75" customHeight="1">
      <c r="A115" s="2">
        <v>114</v>
      </c>
      <c r="B115" s="2" t="s">
        <v>78</v>
      </c>
      <c r="C115" s="2" t="s">
        <v>1623</v>
      </c>
      <c r="D115" s="2" t="s">
        <v>154</v>
      </c>
      <c r="E115" s="2" t="s">
        <v>12</v>
      </c>
      <c r="F115" s="4" t="s">
        <v>17</v>
      </c>
      <c r="G115" s="4">
        <f t="shared" si="6"/>
        <v>8</v>
      </c>
      <c r="H115" s="2" t="s">
        <v>675</v>
      </c>
      <c r="I115" s="2" t="s">
        <v>676</v>
      </c>
      <c r="J115" s="21" t="str">
        <f>IF(ISERROR(MATCH(H115,core_japan!M:M,0)),"",INDEX(core_japan!S:S,MATCH(H115,core_japan!M:M,0),1))</f>
        <v>IBT-051</v>
      </c>
      <c r="U115" s="2" t="s">
        <v>155</v>
      </c>
      <c r="Z115" s="2" t="str">
        <f t="shared" si="5"/>
        <v>CI_ Trade_ Address. Line Two. Text</v>
      </c>
      <c r="AA115" s="2" t="str">
        <f t="shared" si="7"/>
        <v>ram:LineTwo</v>
      </c>
      <c r="AB115" s="3" t="str">
        <f>AB$111&amp;"/"&amp;AA115</f>
        <v>rsm:CIIHSupplyChainTradeTransactionType/ram:ApplicableCIIHSupplyChainTradeAgreement/ram:BuyerCITradeParty/ram:PostalCITradeAddress/ram:LineTwo</v>
      </c>
      <c r="AC115" s="4" t="s">
        <v>4</v>
      </c>
      <c r="AD115" s="2" t="s">
        <v>41</v>
      </c>
      <c r="AE115" s="2" t="s">
        <v>42</v>
      </c>
      <c r="AF115" s="2" t="s">
        <v>56</v>
      </c>
      <c r="AG115" s="2" t="s">
        <v>8</v>
      </c>
      <c r="AH115" s="2" t="s">
        <v>542</v>
      </c>
    </row>
    <row r="116" spans="1:34" ht="12.75" customHeight="1">
      <c r="A116" s="2">
        <v>115</v>
      </c>
      <c r="B116" s="2" t="s">
        <v>78</v>
      </c>
      <c r="C116" s="2" t="s">
        <v>1623</v>
      </c>
      <c r="D116" s="2" t="s">
        <v>156</v>
      </c>
      <c r="E116" s="2" t="s">
        <v>12</v>
      </c>
      <c r="F116" s="4" t="s">
        <v>17</v>
      </c>
      <c r="G116" s="4">
        <f t="shared" si="6"/>
        <v>8</v>
      </c>
      <c r="H116" s="2" t="s">
        <v>677</v>
      </c>
      <c r="I116" s="2" t="s">
        <v>678</v>
      </c>
      <c r="J116" s="21" t="str">
        <f>IF(ISERROR(MATCH(H116,core_japan!M:M,0)),"",INDEX(core_japan!S:S,MATCH(H116,core_japan!M:M,0),1))</f>
        <v>IBT-163</v>
      </c>
      <c r="U116" s="2" t="s">
        <v>157</v>
      </c>
      <c r="Z116" s="2" t="str">
        <f t="shared" si="5"/>
        <v>CI_ Trade_ Address. Line Three. Text</v>
      </c>
      <c r="AA116" s="2" t="str">
        <f t="shared" si="7"/>
        <v>ram:LineThree</v>
      </c>
      <c r="AB116" s="3" t="str">
        <f>AB$111&amp;"/"&amp;AA116</f>
        <v>rsm:CIIHSupplyChainTradeTransactionType/ram:ApplicableCIIHSupplyChainTradeAgreement/ram:BuyerCITradeParty/ram:PostalCITradeAddress/ram:LineThree</v>
      </c>
      <c r="AC116" s="4" t="s">
        <v>4</v>
      </c>
      <c r="AD116" s="2" t="s">
        <v>41</v>
      </c>
      <c r="AE116" s="2" t="s">
        <v>42</v>
      </c>
      <c r="AF116" s="2" t="s">
        <v>56</v>
      </c>
      <c r="AG116" s="2" t="s">
        <v>8</v>
      </c>
      <c r="AH116" s="2" t="s">
        <v>542</v>
      </c>
    </row>
    <row r="117" spans="1:34" ht="12.75" customHeight="1">
      <c r="A117" s="2">
        <v>116</v>
      </c>
      <c r="B117" s="2" t="s">
        <v>78</v>
      </c>
      <c r="C117" s="2" t="s">
        <v>1623</v>
      </c>
      <c r="D117" s="2" t="s">
        <v>158</v>
      </c>
      <c r="E117" s="2" t="s">
        <v>12</v>
      </c>
      <c r="F117" s="4" t="s">
        <v>22</v>
      </c>
      <c r="G117" s="4">
        <f t="shared" si="6"/>
        <v>8</v>
      </c>
      <c r="H117" s="2" t="s">
        <v>679</v>
      </c>
      <c r="I117" s="2" t="s">
        <v>680</v>
      </c>
      <c r="J117" s="21" t="str">
        <f>IF(ISERROR(MATCH(H117,core_japan!M:M,0)),"",INDEX(core_japan!S:S,MATCH(H117,core_japan!M:M,0),1))</f>
        <v>IBT-055</v>
      </c>
      <c r="U117" s="2" t="s">
        <v>159</v>
      </c>
      <c r="Z117" s="2" t="str">
        <f t="shared" si="5"/>
        <v>CI_ Trade_ Address. Country. Identifier</v>
      </c>
      <c r="AA117" s="2" t="str">
        <f t="shared" si="7"/>
        <v>ram:CountryID</v>
      </c>
      <c r="AB117" s="3" t="str">
        <f>AB$111&amp;"/"&amp;AA117</f>
        <v>rsm:CIIHSupplyChainTradeTransactionType/ram:ApplicableCIIHSupplyChainTradeAgreement/ram:BuyerCITradeParty/ram:PostalCITradeAddress/ram:CountryID</v>
      </c>
      <c r="AC117" s="4" t="s">
        <v>4</v>
      </c>
      <c r="AD117" s="2" t="s">
        <v>168</v>
      </c>
      <c r="AE117" s="2" t="s">
        <v>42</v>
      </c>
      <c r="AF117" s="2" t="s">
        <v>60</v>
      </c>
      <c r="AG117" s="2" t="s">
        <v>8</v>
      </c>
      <c r="AH117" s="2" t="s">
        <v>25</v>
      </c>
    </row>
    <row r="118" spans="1:34" ht="12.75" customHeight="1">
      <c r="A118" s="2">
        <v>117</v>
      </c>
      <c r="B118" s="2" t="s">
        <v>78</v>
      </c>
      <c r="C118" s="2" t="s">
        <v>1623</v>
      </c>
      <c r="D118" s="2" t="s">
        <v>169</v>
      </c>
      <c r="E118" s="2" t="s">
        <v>20</v>
      </c>
      <c r="F118" s="4" t="s">
        <v>17</v>
      </c>
      <c r="G118" s="4">
        <f t="shared" si="6"/>
        <v>4</v>
      </c>
      <c r="H118" s="2" t="s">
        <v>681</v>
      </c>
      <c r="I118" s="2" t="s">
        <v>682</v>
      </c>
      <c r="J118" s="21">
        <f>IF(ISERROR(MATCH(H118,core_japan!M:M,0)),"",INDEX(core_japan!S:S,MATCH(H118,core_japan!M:M,0),1))</f>
        <v>0</v>
      </c>
      <c r="Q118" s="2" t="s">
        <v>1183</v>
      </c>
      <c r="Z118" s="2" t="str">
        <f t="shared" si="5"/>
        <v>CIIH_ Supply Chain_ Trade Agreement. Specified. Procuring_ Project</v>
      </c>
      <c r="AA118" s="2" t="str">
        <f t="shared" si="7"/>
        <v>ram:SpecifiedProcuringProject</v>
      </c>
      <c r="AB118" s="3" t="str">
        <f>AB$60&amp;"/"&amp;AA118</f>
        <v>rsm:CIIHSupplyChainTradeTransactionType/ram:ApplicableCIIHSupplyChainTradeAgreement/ram:SpecifiedProcuringProject</v>
      </c>
      <c r="AC118" s="4" t="s">
        <v>4</v>
      </c>
      <c r="AD118" s="2" t="s">
        <v>27</v>
      </c>
      <c r="AE118" s="2" t="s">
        <v>9</v>
      </c>
      <c r="AF118" s="2" t="s">
        <v>27</v>
      </c>
      <c r="AG118" s="2" t="s">
        <v>8</v>
      </c>
      <c r="AH118" s="2" t="s">
        <v>27</v>
      </c>
    </row>
    <row r="119" spans="1:34" ht="12.75" customHeight="1">
      <c r="A119" s="2">
        <v>118</v>
      </c>
      <c r="B119" s="2" t="s">
        <v>78</v>
      </c>
      <c r="C119" s="2" t="s">
        <v>1623</v>
      </c>
      <c r="D119" s="2" t="s">
        <v>170</v>
      </c>
      <c r="E119" s="2" t="s">
        <v>23</v>
      </c>
      <c r="F119" s="4" t="s">
        <v>3</v>
      </c>
      <c r="G119" s="4">
        <f t="shared" si="6"/>
        <v>5</v>
      </c>
      <c r="H119" s="2" t="s">
        <v>683</v>
      </c>
      <c r="I119" s="2" t="s">
        <v>684</v>
      </c>
      <c r="J119" s="21" t="str">
        <f>IF(ISERROR(MATCH(H119,core_japan!M:M,0)),"",INDEX(core_japan!S:S,MATCH(H119,core_japan!M:M,0),1))</f>
        <v/>
      </c>
      <c r="R119" s="2" t="s">
        <v>1184</v>
      </c>
      <c r="Z119" s="2" t="str">
        <f t="shared" si="5"/>
        <v>Procuring_ Project. Details</v>
      </c>
      <c r="AA119" s="2" t="str">
        <f t="shared" si="7"/>
        <v>ram:ProcuringProjectType</v>
      </c>
      <c r="AC119" s="4" t="s">
        <v>4</v>
      </c>
      <c r="AD119" s="2" t="s">
        <v>27</v>
      </c>
      <c r="AE119" s="2" t="s">
        <v>9</v>
      </c>
      <c r="AF119" s="2" t="s">
        <v>27</v>
      </c>
      <c r="AG119" s="2" t="s">
        <v>8</v>
      </c>
      <c r="AH119" s="2" t="s">
        <v>27</v>
      </c>
    </row>
    <row r="120" spans="1:34" ht="12.75" customHeight="1">
      <c r="A120" s="2">
        <v>119</v>
      </c>
      <c r="B120" s="2" t="s">
        <v>78</v>
      </c>
      <c r="C120" s="2" t="s">
        <v>1623</v>
      </c>
      <c r="D120" s="2" t="s">
        <v>171</v>
      </c>
      <c r="E120" s="2" t="s">
        <v>12</v>
      </c>
      <c r="F120" s="4" t="s">
        <v>17</v>
      </c>
      <c r="G120" s="4">
        <f t="shared" si="6"/>
        <v>6</v>
      </c>
      <c r="H120" s="2" t="s">
        <v>685</v>
      </c>
      <c r="I120" s="2" t="s">
        <v>686</v>
      </c>
      <c r="J120" s="21" t="str">
        <f>IF(ISERROR(MATCH(H120,core_japan!M:M,0)),"",INDEX(core_japan!S:S,MATCH(H120,core_japan!M:M,0),1))</f>
        <v>IBT-011</v>
      </c>
      <c r="S120" s="2" t="s">
        <v>172</v>
      </c>
      <c r="Z120" s="2" t="str">
        <f t="shared" si="5"/>
        <v>Procuring_ Project. Identification. Identifier</v>
      </c>
      <c r="AA120" s="2" t="str">
        <f t="shared" si="7"/>
        <v>ram:ID</v>
      </c>
      <c r="AB120" s="3" t="str">
        <f>AB118&amp;"/"&amp;AA120</f>
        <v>rsm:CIIHSupplyChainTradeTransactionType/ram:ApplicableCIIHSupplyChainTradeAgreement/ram:SpecifiedProcuringProject/ram:ID</v>
      </c>
      <c r="AC120" s="4" t="s">
        <v>4</v>
      </c>
      <c r="AD120" s="2" t="s">
        <v>27</v>
      </c>
      <c r="AE120" s="2" t="s">
        <v>9</v>
      </c>
      <c r="AF120" s="2" t="s">
        <v>56</v>
      </c>
      <c r="AG120" s="2" t="s">
        <v>8</v>
      </c>
      <c r="AH120" s="2" t="s">
        <v>542</v>
      </c>
    </row>
    <row r="121" spans="1:34" ht="12.75" customHeight="1">
      <c r="A121" s="2">
        <v>120</v>
      </c>
      <c r="B121" s="2" t="s">
        <v>78</v>
      </c>
      <c r="C121" s="2" t="s">
        <v>1623</v>
      </c>
      <c r="D121" s="2" t="s">
        <v>173</v>
      </c>
      <c r="E121" s="2" t="s">
        <v>12</v>
      </c>
      <c r="F121" s="4" t="s">
        <v>17</v>
      </c>
      <c r="G121" s="4">
        <f t="shared" si="6"/>
        <v>6</v>
      </c>
      <c r="H121" s="2" t="s">
        <v>687</v>
      </c>
      <c r="I121" s="2" t="s">
        <v>688</v>
      </c>
      <c r="J121" s="21">
        <f>IF(ISERROR(MATCH(H121,core_japan!M:M,0)),"",INDEX(core_japan!S:S,MATCH(H121,core_japan!M:M,0),1))</f>
        <v>0</v>
      </c>
      <c r="S121" s="2" t="s">
        <v>1185</v>
      </c>
      <c r="Z121" s="2" t="str">
        <f t="shared" si="5"/>
        <v>Procuring_ Project. Name. Text</v>
      </c>
      <c r="AA121" s="2" t="str">
        <f t="shared" si="7"/>
        <v>ram:Name</v>
      </c>
      <c r="AB121" s="3" t="str">
        <f>AB118&amp;"/"&amp;AA121</f>
        <v>rsm:CIIHSupplyChainTradeTransactionType/ram:ApplicableCIIHSupplyChainTradeAgreement/ram:SpecifiedProcuringProject/ram:Name</v>
      </c>
      <c r="AC121" s="4" t="s">
        <v>4</v>
      </c>
      <c r="AD121" s="2" t="s">
        <v>41</v>
      </c>
      <c r="AE121" s="2" t="s">
        <v>42</v>
      </c>
      <c r="AF121" s="2" t="s">
        <v>56</v>
      </c>
      <c r="AG121" s="2" t="s">
        <v>8</v>
      </c>
      <c r="AH121" s="2" t="s">
        <v>27</v>
      </c>
    </row>
    <row r="122" spans="1:34" ht="12.75" customHeight="1">
      <c r="A122" s="2">
        <v>121</v>
      </c>
      <c r="B122" s="2" t="s">
        <v>78</v>
      </c>
      <c r="C122" s="2" t="s">
        <v>1623</v>
      </c>
      <c r="D122" s="2" t="s">
        <v>174</v>
      </c>
      <c r="E122" s="2" t="s">
        <v>20</v>
      </c>
      <c r="F122" s="4" t="s">
        <v>22</v>
      </c>
      <c r="G122" s="4">
        <f t="shared" si="6"/>
        <v>2</v>
      </c>
      <c r="H122" s="2" t="s">
        <v>176</v>
      </c>
      <c r="I122" s="2" t="s">
        <v>689</v>
      </c>
      <c r="J122" s="21" t="str">
        <f>IF(ISERROR(MATCH(H122,core_japan!M:M,0)),"",INDEX(core_japan!S:S,MATCH(H122,core_japan!M:M,0),1))</f>
        <v/>
      </c>
      <c r="O122" s="2" t="s">
        <v>175</v>
      </c>
      <c r="Z122" s="2" t="str">
        <f t="shared" si="5"/>
        <v>CIIH_ Supply Chain_ Trade Transaction. Applicable. CIIH_ Supply Chain_ Trade Settlement</v>
      </c>
      <c r="AA122" s="2" t="str">
        <f t="shared" si="7"/>
        <v>ram:ApplicableCIIHSupplyChainTradeSettlement</v>
      </c>
      <c r="AB122" s="3" t="str">
        <f>AB$59&amp;"/"&amp;AA122</f>
        <v>rsm:CIIHSupplyChainTradeTransactionType/ram:ApplicableCIIHSupplyChainTradeSettlement</v>
      </c>
      <c r="AC122" s="4" t="s">
        <v>4</v>
      </c>
      <c r="AD122" s="2" t="s">
        <v>27</v>
      </c>
      <c r="AE122" s="2" t="s">
        <v>9</v>
      </c>
      <c r="AF122" s="2" t="s">
        <v>50</v>
      </c>
      <c r="AG122" s="2" t="s">
        <v>8</v>
      </c>
      <c r="AH122" s="2" t="s">
        <v>27</v>
      </c>
    </row>
    <row r="123" spans="1:34" ht="12.75" customHeight="1">
      <c r="A123" s="2">
        <v>122</v>
      </c>
      <c r="B123" s="2" t="s">
        <v>78</v>
      </c>
      <c r="C123" s="2" t="s">
        <v>1623</v>
      </c>
      <c r="D123" s="2" t="s">
        <v>690</v>
      </c>
      <c r="E123" s="2" t="s">
        <v>23</v>
      </c>
      <c r="F123" s="4" t="s">
        <v>3</v>
      </c>
      <c r="G123" s="4">
        <f t="shared" si="6"/>
        <v>3</v>
      </c>
      <c r="H123" s="2" t="s">
        <v>178</v>
      </c>
      <c r="I123" s="2" t="s">
        <v>691</v>
      </c>
      <c r="J123" s="21" t="str">
        <f>IF(ISERROR(MATCH(H123,core_japan!M:M,0)),"",INDEX(core_japan!S:S,MATCH(H123,core_japan!M:M,0),1))</f>
        <v/>
      </c>
      <c r="P123" s="2" t="s">
        <v>177</v>
      </c>
      <c r="Z123" s="2" t="str">
        <f t="shared" si="5"/>
        <v>CIIH_ Supply Chain_ Trade Settlement. Details</v>
      </c>
      <c r="AA123" s="2" t="str">
        <f t="shared" si="7"/>
        <v>ram:CIIHSupplyChainTradeSettlementType</v>
      </c>
      <c r="AC123" s="4" t="s">
        <v>4</v>
      </c>
      <c r="AD123" s="2" t="s">
        <v>27</v>
      </c>
      <c r="AE123" s="2" t="s">
        <v>9</v>
      </c>
      <c r="AF123" s="2" t="s">
        <v>27</v>
      </c>
      <c r="AG123" s="2" t="s">
        <v>8</v>
      </c>
      <c r="AH123" s="2" t="s">
        <v>27</v>
      </c>
    </row>
    <row r="124" spans="1:34" ht="12.75" customHeight="1">
      <c r="A124" s="2">
        <v>123</v>
      </c>
      <c r="B124" s="2" t="s">
        <v>78</v>
      </c>
      <c r="C124" s="2" t="s">
        <v>1623</v>
      </c>
      <c r="D124" s="2" t="s">
        <v>692</v>
      </c>
      <c r="E124" s="2" t="s">
        <v>12</v>
      </c>
      <c r="F124" s="4" t="s">
        <v>22</v>
      </c>
      <c r="G124" s="4">
        <f t="shared" si="6"/>
        <v>4</v>
      </c>
      <c r="H124" s="2" t="s">
        <v>693</v>
      </c>
      <c r="I124" s="2" t="s">
        <v>694</v>
      </c>
      <c r="J124" s="21" t="str">
        <f>IF(ISERROR(MATCH(H124,core_japan!M:M,0)),"",INDEX(core_japan!S:S,MATCH(H124,core_japan!M:M,0),1))</f>
        <v>IBT-006</v>
      </c>
      <c r="Q124" s="2" t="s">
        <v>179</v>
      </c>
      <c r="Z124" s="2" t="str">
        <f t="shared" si="5"/>
        <v>CIIH_ Supply Chain_ Trade Settlement. Tax_ Currency. Code</v>
      </c>
      <c r="AA124" s="2" t="str">
        <f t="shared" si="7"/>
        <v>ram:TaxCurrencyCode</v>
      </c>
      <c r="AB124" s="3" t="str">
        <f>AB122&amp;"/"&amp;AA124</f>
        <v>rsm:CIIHSupplyChainTradeTransactionType/ram:ApplicableCIIHSupplyChainTradeSettlement/ram:TaxCurrencyCode</v>
      </c>
      <c r="AC124" s="4" t="s">
        <v>4</v>
      </c>
      <c r="AD124" s="2" t="s">
        <v>304</v>
      </c>
      <c r="AE124" s="2" t="s">
        <v>42</v>
      </c>
      <c r="AF124" s="2" t="s">
        <v>60</v>
      </c>
      <c r="AG124" s="2" t="s">
        <v>8</v>
      </c>
      <c r="AH124" s="2" t="s">
        <v>542</v>
      </c>
    </row>
    <row r="125" spans="1:34" ht="12.75" customHeight="1">
      <c r="A125" s="2">
        <v>124</v>
      </c>
      <c r="B125" s="2" t="s">
        <v>78</v>
      </c>
      <c r="C125" s="2" t="s">
        <v>1623</v>
      </c>
      <c r="D125" s="2" t="s">
        <v>180</v>
      </c>
      <c r="E125" s="2" t="s">
        <v>12</v>
      </c>
      <c r="F125" s="4" t="s">
        <v>22</v>
      </c>
      <c r="G125" s="4">
        <f t="shared" si="6"/>
        <v>4</v>
      </c>
      <c r="H125" s="2" t="s">
        <v>695</v>
      </c>
      <c r="I125" s="2" t="s">
        <v>696</v>
      </c>
      <c r="J125" s="21" t="str">
        <f>IF(ISERROR(MATCH(H125,core_japan!M:M,0)),"",INDEX(core_japan!S:S,MATCH(H125,core_japan!M:M,0),1))</f>
        <v>IBT-005</v>
      </c>
      <c r="Q125" s="2" t="s">
        <v>181</v>
      </c>
      <c r="Z125" s="2" t="str">
        <f t="shared" si="5"/>
        <v>CIIH_ Supply Chain_ Trade Settlement. Invoice_ Currency. Code</v>
      </c>
      <c r="AA125" s="2" t="str">
        <f t="shared" si="7"/>
        <v>ram:InvoiceCurrencyCode</v>
      </c>
      <c r="AB125" s="3" t="str">
        <f>AB$122&amp;"/"&amp;AA125</f>
        <v>rsm:CIIHSupplyChainTradeTransactionType/ram:ApplicableCIIHSupplyChainTradeSettlement/ram:InvoiceCurrencyCode</v>
      </c>
      <c r="AC125" s="4" t="s">
        <v>4</v>
      </c>
      <c r="AD125" s="2" t="s">
        <v>304</v>
      </c>
      <c r="AE125" s="2" t="s">
        <v>42</v>
      </c>
      <c r="AF125" s="2" t="s">
        <v>60</v>
      </c>
      <c r="AG125" s="2" t="s">
        <v>8</v>
      </c>
      <c r="AH125" s="2" t="s">
        <v>25</v>
      </c>
    </row>
    <row r="126" spans="1:34" ht="12.75" customHeight="1">
      <c r="A126" s="2">
        <v>125</v>
      </c>
      <c r="B126" s="2" t="s">
        <v>78</v>
      </c>
      <c r="C126" s="2" t="s">
        <v>1623</v>
      </c>
      <c r="D126" s="2" t="s">
        <v>182</v>
      </c>
      <c r="E126" s="2" t="s">
        <v>12</v>
      </c>
      <c r="F126" s="4" t="s">
        <v>17</v>
      </c>
      <c r="G126" s="4">
        <f t="shared" si="6"/>
        <v>4</v>
      </c>
      <c r="H126" s="2" t="s">
        <v>697</v>
      </c>
      <c r="I126" s="2" t="s">
        <v>698</v>
      </c>
      <c r="J126" s="21">
        <f>IF(ISERROR(MATCH(H126,core_japan!M:M,0)),"",INDEX(core_japan!S:S,MATCH(H126,core_japan!M:M,0),1))</f>
        <v>0</v>
      </c>
      <c r="Q126" s="2" t="s">
        <v>183</v>
      </c>
      <c r="Z126" s="2" t="str">
        <f t="shared" si="5"/>
        <v>CIIH_ Supply Chain_ Trade Settlement. Payment_ Currency. Code</v>
      </c>
      <c r="AA126" s="2" t="str">
        <f t="shared" si="7"/>
        <v>ram:PaymentCurrencyCode</v>
      </c>
      <c r="AB126" s="3" t="str">
        <f>AB$122&amp;"/"&amp;AA126</f>
        <v>rsm:CIIHSupplyChainTradeTransactionType/ram:ApplicableCIIHSupplyChainTradeSettlement/ram:PaymentCurrencyCode</v>
      </c>
      <c r="AC126" s="4" t="s">
        <v>4</v>
      </c>
      <c r="AD126" s="2" t="s">
        <v>304</v>
      </c>
      <c r="AE126" s="2" t="s">
        <v>42</v>
      </c>
      <c r="AF126" s="2" t="s">
        <v>56</v>
      </c>
      <c r="AG126" s="2" t="s">
        <v>8</v>
      </c>
      <c r="AH126" s="2" t="s">
        <v>27</v>
      </c>
    </row>
    <row r="127" spans="1:34" ht="12.75" customHeight="1">
      <c r="A127" s="2">
        <v>126</v>
      </c>
      <c r="B127" s="2" t="s">
        <v>78</v>
      </c>
      <c r="C127" s="2" t="s">
        <v>1623</v>
      </c>
      <c r="D127" s="2" t="s">
        <v>184</v>
      </c>
      <c r="E127" s="2" t="s">
        <v>20</v>
      </c>
      <c r="F127" s="4" t="s">
        <v>17</v>
      </c>
      <c r="G127" s="4">
        <f t="shared" si="6"/>
        <v>4</v>
      </c>
      <c r="H127" s="2" t="s">
        <v>699</v>
      </c>
      <c r="I127" s="2" t="s">
        <v>700</v>
      </c>
      <c r="J127" s="21" t="str">
        <f>IF(ISERROR(MATCH(H127,core_japan!M:M,0)),"",INDEX(core_japan!S:S,MATCH(H127,core_japan!M:M,0),1))</f>
        <v/>
      </c>
      <c r="Q127" s="2" t="s">
        <v>185</v>
      </c>
      <c r="Z127" s="2" t="str">
        <f t="shared" si="5"/>
        <v>CIIH_ Supply Chain_ Trade Settlement. Invoicer. CI_ Trade_ Party</v>
      </c>
      <c r="AA127" s="2" t="str">
        <f t="shared" si="7"/>
        <v>ram:InvoicerCITradeParty</v>
      </c>
      <c r="AB127" s="3" t="str">
        <f>AB$122&amp;"/"&amp;AA127</f>
        <v>rsm:CIIHSupplyChainTradeTransactionType/ram:ApplicableCIIHSupplyChainTradeSettlement/ram:InvoicerCITradeParty</v>
      </c>
      <c r="AC127" s="4" t="s">
        <v>4</v>
      </c>
      <c r="AD127" s="2" t="s">
        <v>27</v>
      </c>
      <c r="AE127" s="2" t="s">
        <v>9</v>
      </c>
      <c r="AF127" s="2" t="s">
        <v>50</v>
      </c>
      <c r="AG127" s="2" t="s">
        <v>8</v>
      </c>
      <c r="AH127" s="2" t="s">
        <v>542</v>
      </c>
    </row>
    <row r="128" spans="1:34" ht="12.75" customHeight="1">
      <c r="A128" s="2">
        <v>127</v>
      </c>
      <c r="B128" s="2" t="s">
        <v>78</v>
      </c>
      <c r="C128" s="2" t="s">
        <v>1623</v>
      </c>
      <c r="D128" s="2" t="s">
        <v>120</v>
      </c>
      <c r="E128" s="2" t="s">
        <v>23</v>
      </c>
      <c r="F128" s="4" t="s">
        <v>3</v>
      </c>
      <c r="G128" s="4">
        <f t="shared" si="6"/>
        <v>5</v>
      </c>
      <c r="H128" s="2" t="s">
        <v>701</v>
      </c>
      <c r="I128" s="2" t="s">
        <v>702</v>
      </c>
      <c r="J128" s="21" t="str">
        <f>IF(ISERROR(MATCH(H128,core_japan!M:M,0)),"",INDEX(core_japan!S:S,MATCH(H128,core_japan!M:M,0),1))</f>
        <v>IBG-10</v>
      </c>
      <c r="R128" s="2" t="s">
        <v>121</v>
      </c>
      <c r="Z128" s="2" t="str">
        <f t="shared" si="5"/>
        <v>CI_ Trade_ Party. Details</v>
      </c>
      <c r="AA128" s="2" t="str">
        <f t="shared" si="7"/>
        <v>ram:CITradePartyType</v>
      </c>
      <c r="AC128" s="4" t="s">
        <v>4</v>
      </c>
      <c r="AD128" s="2" t="s">
        <v>27</v>
      </c>
      <c r="AE128" s="2" t="s">
        <v>8</v>
      </c>
      <c r="AF128" s="2" t="s">
        <v>8</v>
      </c>
      <c r="AG128" s="2" t="s">
        <v>8</v>
      </c>
      <c r="AH128" s="2" t="s">
        <v>27</v>
      </c>
    </row>
    <row r="129" spans="1:34" ht="12.75" customHeight="1">
      <c r="A129" s="2">
        <v>128</v>
      </c>
      <c r="B129" s="2" t="s">
        <v>78</v>
      </c>
      <c r="C129" s="2" t="s">
        <v>1623</v>
      </c>
      <c r="D129" s="2" t="s">
        <v>123</v>
      </c>
      <c r="E129" s="2" t="s">
        <v>12</v>
      </c>
      <c r="F129" s="4" t="s">
        <v>17</v>
      </c>
      <c r="G129" s="4">
        <f t="shared" si="6"/>
        <v>6</v>
      </c>
      <c r="H129" s="2" t="s">
        <v>703</v>
      </c>
      <c r="I129" s="2" t="s">
        <v>704</v>
      </c>
      <c r="J129" s="21" t="str">
        <f>IF(ISERROR(MATCH(H129,core_japan!M:M,0)),"",INDEX(core_japan!S:S,MATCH(H129,core_japan!M:M,0),1))</f>
        <v>IBT-060</v>
      </c>
      <c r="S129" s="2" t="s">
        <v>124</v>
      </c>
      <c r="Z129" s="2" t="str">
        <f t="shared" si="5"/>
        <v>CI_ Trade_ Party. Identification. Identifier</v>
      </c>
      <c r="AA129" s="2" t="str">
        <f t="shared" si="7"/>
        <v>ram:ID</v>
      </c>
      <c r="AB129" s="3" t="str">
        <f>AB127&amp;"/"&amp;AA129</f>
        <v>rsm:CIIHSupplyChainTradeTransactionType/ram:ApplicableCIIHSupplyChainTradeSettlement/ram:InvoicerCITradeParty/ram:ID</v>
      </c>
      <c r="AC129" s="4" t="s">
        <v>4</v>
      </c>
      <c r="AD129" s="2" t="s">
        <v>27</v>
      </c>
      <c r="AE129" s="2" t="s">
        <v>9</v>
      </c>
      <c r="AF129" s="2" t="s">
        <v>56</v>
      </c>
      <c r="AG129" s="2" t="s">
        <v>8</v>
      </c>
      <c r="AH129" s="2" t="s">
        <v>705</v>
      </c>
    </row>
    <row r="130" spans="1:34" ht="12.75" customHeight="1">
      <c r="A130" s="2">
        <v>129</v>
      </c>
      <c r="B130" s="2" t="s">
        <v>78</v>
      </c>
      <c r="C130" s="2" t="s">
        <v>1623</v>
      </c>
      <c r="D130" s="2" t="s">
        <v>126</v>
      </c>
      <c r="E130" s="2" t="s">
        <v>12</v>
      </c>
      <c r="F130" s="4" t="s">
        <v>17</v>
      </c>
      <c r="G130" s="4">
        <f t="shared" si="6"/>
        <v>6</v>
      </c>
      <c r="H130" s="2" t="s">
        <v>706</v>
      </c>
      <c r="I130" s="2" t="s">
        <v>707</v>
      </c>
      <c r="J130" s="21" t="str">
        <f>IF(ISERROR(MATCH(H130,core_japan!M:M,0)),"",INDEX(core_japan!S:S,MATCH(H130,core_japan!M:M,0),1))</f>
        <v>IBT-061</v>
      </c>
      <c r="S130" s="2" t="s">
        <v>127</v>
      </c>
      <c r="Z130" s="2" t="str">
        <f t="shared" ref="Z130:Z193" si="8">N130&amp;O130&amp;P130&amp;Q130&amp;R130&amp;S130&amp;T130&amp;U130&amp;V130&amp;W130</f>
        <v>CI_ Trade_ Party. Global_ Identification. Identifier</v>
      </c>
      <c r="AA130" s="2" t="str">
        <f t="shared" si="7"/>
        <v>ram:GlobalID</v>
      </c>
      <c r="AB130" s="3" t="str">
        <f>AB$127&amp;"/"&amp;AA130</f>
        <v>rsm:CIIHSupplyChainTradeTransactionType/ram:ApplicableCIIHSupplyChainTradeSettlement/ram:InvoicerCITradeParty/ram:GlobalID</v>
      </c>
      <c r="AC130" s="4" t="s">
        <v>4</v>
      </c>
      <c r="AD130" s="2" t="s">
        <v>0</v>
      </c>
      <c r="AE130" s="2" t="s">
        <v>128</v>
      </c>
      <c r="AF130" s="2" t="s">
        <v>56</v>
      </c>
      <c r="AG130" s="2" t="s">
        <v>8</v>
      </c>
      <c r="AH130" s="2" t="s">
        <v>27</v>
      </c>
    </row>
    <row r="131" spans="1:34" ht="12.75" customHeight="1">
      <c r="A131" s="2">
        <v>130</v>
      </c>
      <c r="B131" s="2" t="s">
        <v>78</v>
      </c>
      <c r="C131" s="2" t="s">
        <v>1623</v>
      </c>
      <c r="D131" s="2" t="s">
        <v>129</v>
      </c>
      <c r="E131" s="2" t="s">
        <v>12</v>
      </c>
      <c r="F131" s="4" t="s">
        <v>17</v>
      </c>
      <c r="G131" s="4">
        <f t="shared" ref="G131:G194" si="9">IF(LEN(N131)&gt;0,1,
  IF(LEN(O131)&gt;0,2,
    IF(LEN(P131)&gt;0,3,
      IF(LEN(Q131)&gt;0,4,
        IF(LEN(R131)&gt;0,5,
          IF(LEN(S131)&gt;0,6,
            IF(LEN(T131)&gt;0,7,
              IF(LEN(U131)&gt;0,8,
                IF(LEN(V131)&gt;0,9,
                  IF(LEN(W131)&gt;0,10,"")
)))))))))</f>
        <v>6</v>
      </c>
      <c r="H131" s="2" t="s">
        <v>708</v>
      </c>
      <c r="I131" s="2" t="s">
        <v>709</v>
      </c>
      <c r="J131" s="21" t="str">
        <f>IF(ISERROR(MATCH(H131,core_japan!M:M,0)),"",INDEX(core_japan!S:S,MATCH(H131,core_japan!M:M,0),1))</f>
        <v>IBT-059</v>
      </c>
      <c r="S131" s="2" t="s">
        <v>164</v>
      </c>
      <c r="Z131" s="2" t="str">
        <f t="shared" si="8"/>
        <v>CI_ Trade_ Party. Name. Text</v>
      </c>
      <c r="AA131" s="2" t="str">
        <f t="shared" ref="AA131:AA194" si="10">IF(OR("ASMA"=E131,"MA"=E131),"rsm:","ram:")&amp;
IF(OR("ASMA"=E131,"ABIE"=E131),
  SUBSTITUTE(
    SUBSTITUTE(
      SUBSTITUTE(Z131,". Details","Type"),
      "_",""
    ),
    " ",""
  ),
  SUBSTITUTE(
    SUBSTITUTE(
      SUBSTITUTE(
        SUBSTITUTE(
          SUBSTITUTE(
            SUBSTITUTE(
              MID(Z131,FIND(".",Z131)+2,LEN(Z131)-FIND(".",Z131)-1),
              "_",""
            ),
            "Identification",""
          ),
          "Text",""
        ),
        ".",""
      ),
      " ",""
    ),
    "Identifier","ID"
  )
)</f>
        <v>ram:Name</v>
      </c>
      <c r="AB131" s="3" t="str">
        <f>AB$127&amp;"/"&amp;AA131</f>
        <v>rsm:CIIHSupplyChainTradeTransactionType/ram:ApplicableCIIHSupplyChainTradeSettlement/ram:InvoicerCITradeParty/ram:Name</v>
      </c>
      <c r="AC131" s="4" t="s">
        <v>4</v>
      </c>
      <c r="AD131" s="2" t="s">
        <v>41</v>
      </c>
      <c r="AE131" s="2" t="s">
        <v>42</v>
      </c>
      <c r="AF131" s="2" t="s">
        <v>56</v>
      </c>
      <c r="AG131" s="2" t="s">
        <v>8</v>
      </c>
      <c r="AH131" s="2" t="s">
        <v>542</v>
      </c>
    </row>
    <row r="132" spans="1:34" ht="12.75" customHeight="1">
      <c r="A132" s="2">
        <v>131</v>
      </c>
      <c r="B132" s="2" t="s">
        <v>78</v>
      </c>
      <c r="C132" s="2" t="s">
        <v>1623</v>
      </c>
      <c r="D132" s="2" t="s">
        <v>594</v>
      </c>
      <c r="E132" s="2" t="s">
        <v>12</v>
      </c>
      <c r="F132" s="4" t="s">
        <v>17</v>
      </c>
      <c r="G132" s="4">
        <f t="shared" si="9"/>
        <v>6</v>
      </c>
      <c r="H132" s="2" t="s">
        <v>710</v>
      </c>
      <c r="I132" s="2" t="s">
        <v>711</v>
      </c>
      <c r="J132" s="21">
        <f>IF(ISERROR(MATCH(H132,core_japan!M:M,0)),"",INDEX(core_japan!S:S,MATCH(H132,core_japan!M:M,0),1))</f>
        <v>0</v>
      </c>
      <c r="S132" s="2" t="s">
        <v>1175</v>
      </c>
      <c r="Z132" s="2" t="str">
        <f t="shared" si="8"/>
        <v>CI_ Trade_ Party. Registered_ Identification. Identifier</v>
      </c>
      <c r="AA132" s="2" t="str">
        <f t="shared" si="10"/>
        <v>ram:RegisteredID</v>
      </c>
      <c r="AB132" s="3" t="str">
        <f>AB$127&amp;"/"&amp;AA132</f>
        <v>rsm:CIIHSupplyChainTradeTransactionType/ram:ApplicableCIIHSupplyChainTradeSettlement/ram:InvoicerCITradeParty/ram:RegisteredID</v>
      </c>
      <c r="AC132" s="4" t="s">
        <v>4</v>
      </c>
      <c r="AD132" s="2" t="s">
        <v>0</v>
      </c>
      <c r="AE132" s="2" t="s">
        <v>597</v>
      </c>
      <c r="AF132" s="2" t="s">
        <v>56</v>
      </c>
      <c r="AG132" s="2" t="s">
        <v>8</v>
      </c>
      <c r="AH132" s="2" t="s">
        <v>230</v>
      </c>
    </row>
    <row r="133" spans="1:34" ht="12.75" customHeight="1">
      <c r="A133" s="2">
        <v>132</v>
      </c>
      <c r="B133" s="2" t="s">
        <v>78</v>
      </c>
      <c r="C133" s="2" t="s">
        <v>1623</v>
      </c>
      <c r="D133" s="2" t="s">
        <v>131</v>
      </c>
      <c r="E133" s="2" t="s">
        <v>20</v>
      </c>
      <c r="F133" s="4" t="s">
        <v>17</v>
      </c>
      <c r="G133" s="4">
        <f t="shared" si="9"/>
        <v>6</v>
      </c>
      <c r="H133" s="2" t="s">
        <v>712</v>
      </c>
      <c r="I133" s="2" t="s">
        <v>713</v>
      </c>
      <c r="J133" s="21" t="str">
        <f>IF(ISERROR(MATCH(H133,core_japan!M:M,0)),"",INDEX(core_japan!S:S,MATCH(H133,core_japan!M:M,0),1))</f>
        <v/>
      </c>
      <c r="S133" s="2" t="s">
        <v>132</v>
      </c>
      <c r="Z133" s="2" t="str">
        <f t="shared" si="8"/>
        <v>CI_ Trade_ Party. Defined. CI_ Trade_ Contact</v>
      </c>
      <c r="AA133" s="2" t="str">
        <f t="shared" si="10"/>
        <v>ram:DefinedCITradeContact</v>
      </c>
      <c r="AB133" s="3" t="str">
        <f>AB$127&amp;"/"&amp;AA133</f>
        <v>rsm:CIIHSupplyChainTradeTransactionType/ram:ApplicableCIIHSupplyChainTradeSettlement/ram:InvoicerCITradeParty/ram:DefinedCITradeContact</v>
      </c>
      <c r="AC133" s="4" t="s">
        <v>4</v>
      </c>
      <c r="AD133" s="2" t="s">
        <v>27</v>
      </c>
      <c r="AE133" s="2" t="s">
        <v>9</v>
      </c>
      <c r="AF133" s="2" t="s">
        <v>50</v>
      </c>
      <c r="AG133" s="2" t="s">
        <v>8</v>
      </c>
      <c r="AH133" s="2" t="s">
        <v>27</v>
      </c>
    </row>
    <row r="134" spans="1:34" ht="12.75" customHeight="1">
      <c r="A134" s="2">
        <v>133</v>
      </c>
      <c r="B134" s="2" t="s">
        <v>78</v>
      </c>
      <c r="C134" s="2" t="s">
        <v>1623</v>
      </c>
      <c r="D134" s="2" t="s">
        <v>134</v>
      </c>
      <c r="E134" s="2" t="s">
        <v>23</v>
      </c>
      <c r="F134" s="4" t="s">
        <v>3</v>
      </c>
      <c r="G134" s="4">
        <f t="shared" si="9"/>
        <v>7</v>
      </c>
      <c r="H134" s="2" t="s">
        <v>714</v>
      </c>
      <c r="I134" s="2" t="s">
        <v>600</v>
      </c>
      <c r="J134" s="21">
        <f>IF(ISERROR(MATCH(H134,core_japan!M:M,0)),"",INDEX(core_japan!S:S,MATCH(H134,core_japan!M:M,0),1))</f>
        <v>0</v>
      </c>
      <c r="T134" s="2" t="s">
        <v>135</v>
      </c>
      <c r="Z134" s="2" t="str">
        <f t="shared" si="8"/>
        <v>CI_ Trade_ Contact. Details</v>
      </c>
      <c r="AA134" s="2" t="str">
        <f t="shared" si="10"/>
        <v>ram:CITradeContactType</v>
      </c>
      <c r="AB134" s="2"/>
      <c r="AC134" s="4" t="s">
        <v>4</v>
      </c>
      <c r="AD134" s="2" t="s">
        <v>27</v>
      </c>
      <c r="AE134" s="2" t="s">
        <v>9</v>
      </c>
      <c r="AF134" s="2" t="s">
        <v>8</v>
      </c>
      <c r="AG134" s="2" t="s">
        <v>8</v>
      </c>
      <c r="AH134" s="2" t="s">
        <v>27</v>
      </c>
    </row>
    <row r="135" spans="1:34" ht="12.75" customHeight="1">
      <c r="A135" s="2">
        <v>134</v>
      </c>
      <c r="B135" s="2" t="s">
        <v>78</v>
      </c>
      <c r="C135" s="2" t="s">
        <v>1623</v>
      </c>
      <c r="D135" s="2" t="s">
        <v>136</v>
      </c>
      <c r="E135" s="2" t="s">
        <v>12</v>
      </c>
      <c r="F135" s="4" t="s">
        <v>17</v>
      </c>
      <c r="G135" s="4">
        <f t="shared" si="9"/>
        <v>8</v>
      </c>
      <c r="H135" s="2" t="s">
        <v>715</v>
      </c>
      <c r="I135" s="2" t="s">
        <v>716</v>
      </c>
      <c r="J135" s="21">
        <f>IF(ISERROR(MATCH(H135,core_japan!M:M,0)),"",INDEX(core_japan!S:S,MATCH(H135,core_japan!M:M,0),1))</f>
        <v>0</v>
      </c>
      <c r="U135" s="2" t="s">
        <v>137</v>
      </c>
      <c r="Z135" s="2" t="str">
        <f t="shared" si="8"/>
        <v>CI_ Trade_ Contact. Identification. Identifier</v>
      </c>
      <c r="AA135" s="2" t="str">
        <f t="shared" si="10"/>
        <v>ram:ID</v>
      </c>
      <c r="AB135" s="3" t="str">
        <f>AB$133&amp;"/"&amp;AA135</f>
        <v>rsm:CIIHSupplyChainTradeTransactionType/ram:ApplicableCIIHSupplyChainTradeSettlement/ram:InvoicerCITradeParty/ram:DefinedCITradeContact/ram:ID</v>
      </c>
      <c r="AC135" s="4" t="s">
        <v>4</v>
      </c>
      <c r="AD135" s="2" t="s">
        <v>27</v>
      </c>
      <c r="AE135" s="2" t="s">
        <v>9</v>
      </c>
      <c r="AF135" s="2" t="s">
        <v>56</v>
      </c>
      <c r="AG135" s="2" t="s">
        <v>8</v>
      </c>
      <c r="AH135" s="2" t="s">
        <v>27</v>
      </c>
    </row>
    <row r="136" spans="1:34" ht="12.75" customHeight="1">
      <c r="A136" s="2">
        <v>135</v>
      </c>
      <c r="B136" s="2" t="s">
        <v>78</v>
      </c>
      <c r="C136" s="2" t="s">
        <v>1623</v>
      </c>
      <c r="D136" s="2" t="s">
        <v>138</v>
      </c>
      <c r="E136" s="2" t="s">
        <v>12</v>
      </c>
      <c r="F136" s="4" t="s">
        <v>17</v>
      </c>
      <c r="G136" s="4">
        <f t="shared" si="9"/>
        <v>8</v>
      </c>
      <c r="H136" s="2" t="s">
        <v>717</v>
      </c>
      <c r="I136" s="2" t="s">
        <v>718</v>
      </c>
      <c r="J136" s="21">
        <f>IF(ISERROR(MATCH(H136,core_japan!M:M,0)),"",INDEX(core_japan!S:S,MATCH(H136,core_japan!M:M,0),1))</f>
        <v>0</v>
      </c>
      <c r="U136" s="2" t="s">
        <v>139</v>
      </c>
      <c r="Z136" s="2" t="str">
        <f t="shared" si="8"/>
        <v>CI_ Trade_ Contact. Person Name. Text</v>
      </c>
      <c r="AA136" s="2" t="str">
        <f t="shared" si="10"/>
        <v>ram:PersonName</v>
      </c>
      <c r="AB136" s="3" t="str">
        <f>AB$133&amp;"/"&amp;AA136</f>
        <v>rsm:CIIHSupplyChainTradeTransactionType/ram:ApplicableCIIHSupplyChainTradeSettlement/ram:InvoicerCITradeParty/ram:DefinedCITradeContact/ram:PersonName</v>
      </c>
      <c r="AC136" s="4" t="s">
        <v>4</v>
      </c>
      <c r="AD136" s="2" t="s">
        <v>41</v>
      </c>
      <c r="AE136" s="2" t="s">
        <v>42</v>
      </c>
      <c r="AF136" s="2" t="s">
        <v>56</v>
      </c>
      <c r="AG136" s="2" t="s">
        <v>8</v>
      </c>
      <c r="AH136" s="2" t="s">
        <v>27</v>
      </c>
    </row>
    <row r="137" spans="1:34" ht="12.75" customHeight="1">
      <c r="A137" s="2">
        <v>136</v>
      </c>
      <c r="B137" s="2" t="s">
        <v>78</v>
      </c>
      <c r="C137" s="2" t="s">
        <v>1623</v>
      </c>
      <c r="D137" s="2" t="s">
        <v>141</v>
      </c>
      <c r="E137" s="2" t="s">
        <v>12</v>
      </c>
      <c r="F137" s="4" t="s">
        <v>17</v>
      </c>
      <c r="G137" s="4">
        <f t="shared" si="9"/>
        <v>8</v>
      </c>
      <c r="H137" s="2" t="s">
        <v>719</v>
      </c>
      <c r="I137" s="2" t="s">
        <v>720</v>
      </c>
      <c r="J137" s="21">
        <f>IF(ISERROR(MATCH(H137,core_japan!M:M,0)),"",INDEX(core_japan!S:S,MATCH(H137,core_japan!M:M,0),1))</f>
        <v>0</v>
      </c>
      <c r="U137" s="2" t="s">
        <v>142</v>
      </c>
      <c r="Z137" s="2" t="str">
        <f t="shared" si="8"/>
        <v>CI_ Trade_ Contact. Department Name. Text</v>
      </c>
      <c r="AA137" s="2" t="str">
        <f t="shared" si="10"/>
        <v>ram:DepartmentName</v>
      </c>
      <c r="AB137" s="3" t="str">
        <f>AB$133&amp;"/"&amp;AA137</f>
        <v>rsm:CIIHSupplyChainTradeTransactionType/ram:ApplicableCIIHSupplyChainTradeSettlement/ram:InvoicerCITradeParty/ram:DefinedCITradeContact/ram:DepartmentName</v>
      </c>
      <c r="AC137" s="4" t="s">
        <v>4</v>
      </c>
      <c r="AD137" s="2" t="s">
        <v>41</v>
      </c>
      <c r="AE137" s="2" t="s">
        <v>42</v>
      </c>
      <c r="AF137" s="2" t="s">
        <v>56</v>
      </c>
      <c r="AG137" s="2" t="s">
        <v>8</v>
      </c>
      <c r="AH137" s="2" t="s">
        <v>27</v>
      </c>
    </row>
    <row r="138" spans="1:34" ht="12.75" customHeight="1">
      <c r="A138" s="2">
        <v>137</v>
      </c>
      <c r="B138" s="2" t="s">
        <v>78</v>
      </c>
      <c r="C138" s="2" t="s">
        <v>1623</v>
      </c>
      <c r="D138" s="2" t="s">
        <v>143</v>
      </c>
      <c r="E138" s="2" t="s">
        <v>12</v>
      </c>
      <c r="F138" s="4" t="s">
        <v>17</v>
      </c>
      <c r="G138" s="4">
        <f t="shared" si="9"/>
        <v>8</v>
      </c>
      <c r="H138" s="2" t="s">
        <v>721</v>
      </c>
      <c r="I138" s="2" t="s">
        <v>722</v>
      </c>
      <c r="J138" s="21">
        <f>IF(ISERROR(MATCH(H138,core_japan!M:M,0)),"",INDEX(core_japan!S:S,MATCH(H138,core_japan!M:M,0),1))</f>
        <v>0</v>
      </c>
      <c r="U138" s="2" t="s">
        <v>144</v>
      </c>
      <c r="Z138" s="2" t="str">
        <f t="shared" si="8"/>
        <v>CI_ Trade_ Contact. Person_ Identification. Identifier</v>
      </c>
      <c r="AA138" s="2" t="str">
        <f t="shared" si="10"/>
        <v>ram:PersonID</v>
      </c>
      <c r="AB138" s="3" t="str">
        <f>AB$133&amp;"/"&amp;AA138</f>
        <v>rsm:CIIHSupplyChainTradeTransactionType/ram:ApplicableCIIHSupplyChainTradeSettlement/ram:InvoicerCITradeParty/ram:DefinedCITradeContact/ram:PersonID</v>
      </c>
      <c r="AC138" s="4" t="s">
        <v>4</v>
      </c>
      <c r="AD138" s="2" t="s">
        <v>27</v>
      </c>
      <c r="AE138" s="2" t="s">
        <v>9</v>
      </c>
      <c r="AF138" s="2" t="s">
        <v>56</v>
      </c>
      <c r="AG138" s="2" t="s">
        <v>8</v>
      </c>
      <c r="AH138" s="2" t="s">
        <v>27</v>
      </c>
    </row>
    <row r="139" spans="1:34" ht="12.75" customHeight="1">
      <c r="A139" s="2">
        <v>138</v>
      </c>
      <c r="B139" s="2" t="s">
        <v>78</v>
      </c>
      <c r="C139" s="2" t="s">
        <v>1623</v>
      </c>
      <c r="D139" s="2" t="s">
        <v>145</v>
      </c>
      <c r="E139" s="2" t="s">
        <v>20</v>
      </c>
      <c r="F139" s="4" t="s">
        <v>17</v>
      </c>
      <c r="G139" s="4">
        <f t="shared" si="9"/>
        <v>8</v>
      </c>
      <c r="H139" s="2" t="s">
        <v>609</v>
      </c>
      <c r="I139" s="2" t="s">
        <v>610</v>
      </c>
      <c r="J139" s="21" t="str">
        <f>IF(ISERROR(MATCH(H139,core_japan!M:M,0)),"",INDEX(core_japan!S:S,MATCH(H139,core_japan!M:M,0),1))</f>
        <v/>
      </c>
      <c r="U139" s="2" t="s">
        <v>1176</v>
      </c>
      <c r="Z139" s="2" t="str">
        <f t="shared" si="8"/>
        <v>CI_ Trade_ Contact. Telephone. CI_ Universal_ Communication</v>
      </c>
      <c r="AA139" s="2" t="str">
        <f t="shared" si="10"/>
        <v>ram:TelephoneCIUniversalCommunication</v>
      </c>
      <c r="AB139" s="3" t="str">
        <f>AB$133&amp;"/"&amp;AA139</f>
        <v>rsm:CIIHSupplyChainTradeTransactionType/ram:ApplicableCIIHSupplyChainTradeSettlement/ram:InvoicerCITradeParty/ram:DefinedCITradeContact/ram:TelephoneCIUniversalCommunication</v>
      </c>
      <c r="AC139" s="4" t="s">
        <v>4</v>
      </c>
      <c r="AD139" s="2" t="s">
        <v>27</v>
      </c>
      <c r="AE139" s="2" t="s">
        <v>9</v>
      </c>
      <c r="AF139" s="2" t="s">
        <v>8</v>
      </c>
      <c r="AG139" s="2" t="s">
        <v>8</v>
      </c>
      <c r="AH139" s="2" t="s">
        <v>27</v>
      </c>
    </row>
    <row r="140" spans="1:34" ht="12.75" customHeight="1">
      <c r="A140" s="2">
        <v>139</v>
      </c>
      <c r="B140" s="2" t="s">
        <v>78</v>
      </c>
      <c r="C140" s="2" t="s">
        <v>1623</v>
      </c>
      <c r="D140" s="2" t="s">
        <v>146</v>
      </c>
      <c r="E140" s="2" t="s">
        <v>23</v>
      </c>
      <c r="F140" s="4" t="s">
        <v>3</v>
      </c>
      <c r="G140" s="4">
        <f t="shared" si="9"/>
        <v>9</v>
      </c>
      <c r="H140" s="2" t="s">
        <v>611</v>
      </c>
      <c r="I140" s="2" t="s">
        <v>612</v>
      </c>
      <c r="J140" s="21" t="str">
        <f>IF(ISERROR(MATCH(H140,core_japan!M:M,0)),"",INDEX(core_japan!S:S,MATCH(H140,core_japan!M:M,0),1))</f>
        <v/>
      </c>
      <c r="V140" s="2" t="s">
        <v>1177</v>
      </c>
      <c r="Z140" s="2" t="str">
        <f t="shared" si="8"/>
        <v>CI_ Universal_ Communication. Details</v>
      </c>
      <c r="AA140" s="2" t="str">
        <f t="shared" si="10"/>
        <v>ram:CIUniversalCommunicationType</v>
      </c>
      <c r="AB140" s="2"/>
      <c r="AC140" s="4" t="s">
        <v>4</v>
      </c>
      <c r="AD140" s="2" t="s">
        <v>27</v>
      </c>
      <c r="AE140" s="2" t="s">
        <v>9</v>
      </c>
      <c r="AF140" s="2" t="s">
        <v>8</v>
      </c>
      <c r="AG140" s="2" t="s">
        <v>8</v>
      </c>
      <c r="AH140" s="2" t="s">
        <v>27</v>
      </c>
    </row>
    <row r="141" spans="1:34" ht="12.75" customHeight="1">
      <c r="A141" s="2">
        <v>140</v>
      </c>
      <c r="B141" s="2" t="s">
        <v>78</v>
      </c>
      <c r="C141" s="2" t="s">
        <v>1623</v>
      </c>
      <c r="D141" s="2" t="s">
        <v>147</v>
      </c>
      <c r="E141" s="2" t="s">
        <v>12</v>
      </c>
      <c r="F141" s="4" t="s">
        <v>17</v>
      </c>
      <c r="G141" s="4">
        <f t="shared" si="9"/>
        <v>10</v>
      </c>
      <c r="H141" s="2" t="s">
        <v>723</v>
      </c>
      <c r="I141" s="2" t="s">
        <v>724</v>
      </c>
      <c r="J141" s="21">
        <f>IF(ISERROR(MATCH(H141,core_japan!M:M,0)),"",INDEX(core_japan!S:S,MATCH(H141,core_japan!M:M,0),1))</f>
        <v>0</v>
      </c>
      <c r="W141" s="2" t="s">
        <v>1178</v>
      </c>
      <c r="Z141" s="2" t="str">
        <f t="shared" si="8"/>
        <v>CI_ Universal_ Communication. Complete Number. Text</v>
      </c>
      <c r="AA141" s="2" t="str">
        <f t="shared" si="10"/>
        <v>ram:CompleteNumber</v>
      </c>
      <c r="AB141" s="3" t="str">
        <f>AB139&amp;"/"&amp;AA141</f>
        <v>rsm:CIIHSupplyChainTradeTransactionType/ram:ApplicableCIIHSupplyChainTradeSettlement/ram:InvoicerCITradeParty/ram:DefinedCITradeContact/ram:TelephoneCIUniversalCommunication/ram:CompleteNumber</v>
      </c>
      <c r="AC141" s="4" t="s">
        <v>4</v>
      </c>
      <c r="AD141" s="2" t="s">
        <v>27</v>
      </c>
      <c r="AE141" s="2" t="s">
        <v>9</v>
      </c>
      <c r="AF141" s="2" t="s">
        <v>56</v>
      </c>
      <c r="AG141" s="2" t="s">
        <v>8</v>
      </c>
      <c r="AH141" s="2" t="s">
        <v>27</v>
      </c>
    </row>
    <row r="142" spans="1:34" ht="12.75" customHeight="1">
      <c r="A142" s="2">
        <v>141</v>
      </c>
      <c r="B142" s="2" t="s">
        <v>78</v>
      </c>
      <c r="C142" s="2" t="s">
        <v>1623</v>
      </c>
      <c r="D142" s="2" t="s">
        <v>148</v>
      </c>
      <c r="E142" s="2" t="s">
        <v>20</v>
      </c>
      <c r="F142" s="4" t="s">
        <v>17</v>
      </c>
      <c r="G142" s="4">
        <f t="shared" si="9"/>
        <v>8</v>
      </c>
      <c r="H142" s="2" t="s">
        <v>615</v>
      </c>
      <c r="I142" s="2" t="s">
        <v>616</v>
      </c>
      <c r="J142" s="21" t="str">
        <f>IF(ISERROR(MATCH(H142,core_japan!M:M,0)),"",INDEX(core_japan!S:S,MATCH(H142,core_japan!M:M,0),1))</f>
        <v/>
      </c>
      <c r="U142" s="2" t="s">
        <v>1179</v>
      </c>
      <c r="Z142" s="2" t="str">
        <f t="shared" si="8"/>
        <v>CI_ Trade_ Contact. Fax. CI_ Universal_ Communication</v>
      </c>
      <c r="AA142" s="2" t="str">
        <f t="shared" si="10"/>
        <v>ram:FaxCIUniversalCommunication</v>
      </c>
      <c r="AB142" s="3" t="str">
        <f>AB$133&amp;"/"&amp;AA142</f>
        <v>rsm:CIIHSupplyChainTradeTransactionType/ram:ApplicableCIIHSupplyChainTradeSettlement/ram:InvoicerCITradeParty/ram:DefinedCITradeContact/ram:FaxCIUniversalCommunication</v>
      </c>
      <c r="AC142" s="4" t="s">
        <v>4</v>
      </c>
      <c r="AD142" s="2" t="s">
        <v>230</v>
      </c>
      <c r="AE142" s="2" t="s">
        <v>9</v>
      </c>
      <c r="AF142" s="2" t="s">
        <v>8</v>
      </c>
      <c r="AG142" s="2" t="s">
        <v>8</v>
      </c>
      <c r="AH142" s="2" t="s">
        <v>230</v>
      </c>
    </row>
    <row r="143" spans="1:34" ht="12.75" customHeight="1">
      <c r="A143" s="2">
        <v>142</v>
      </c>
      <c r="B143" s="2" t="s">
        <v>78</v>
      </c>
      <c r="C143" s="2" t="s">
        <v>1623</v>
      </c>
      <c r="D143" s="2" t="s">
        <v>146</v>
      </c>
      <c r="E143" s="2" t="s">
        <v>23</v>
      </c>
      <c r="F143" s="4" t="s">
        <v>3</v>
      </c>
      <c r="G143" s="4">
        <f t="shared" si="9"/>
        <v>9</v>
      </c>
      <c r="H143" s="2" t="s">
        <v>617</v>
      </c>
      <c r="I143" s="2" t="s">
        <v>618</v>
      </c>
      <c r="J143" s="21" t="str">
        <f>IF(ISERROR(MATCH(H143,core_japan!M:M,0)),"",INDEX(core_japan!S:S,MATCH(H143,core_japan!M:M,0),1))</f>
        <v/>
      </c>
      <c r="V143" s="2" t="s">
        <v>1177</v>
      </c>
      <c r="Z143" s="2" t="str">
        <f t="shared" si="8"/>
        <v>CI_ Universal_ Communication. Details</v>
      </c>
      <c r="AA143" s="2" t="str">
        <f t="shared" si="10"/>
        <v>ram:CIUniversalCommunicationType</v>
      </c>
      <c r="AB143" s="2"/>
      <c r="AC143" s="4" t="s">
        <v>4</v>
      </c>
      <c r="AD143" s="2" t="s">
        <v>230</v>
      </c>
      <c r="AE143" s="2" t="s">
        <v>9</v>
      </c>
      <c r="AF143" s="2" t="s">
        <v>8</v>
      </c>
      <c r="AG143" s="2" t="s">
        <v>8</v>
      </c>
      <c r="AH143" s="2" t="s">
        <v>230</v>
      </c>
    </row>
    <row r="144" spans="1:34" ht="12.75" customHeight="1">
      <c r="A144" s="2">
        <v>143</v>
      </c>
      <c r="B144" s="2" t="s">
        <v>78</v>
      </c>
      <c r="C144" s="2" t="s">
        <v>1623</v>
      </c>
      <c r="D144" s="2" t="s">
        <v>147</v>
      </c>
      <c r="E144" s="2" t="s">
        <v>12</v>
      </c>
      <c r="F144" s="4" t="s">
        <v>17</v>
      </c>
      <c r="G144" s="4">
        <f t="shared" si="9"/>
        <v>10</v>
      </c>
      <c r="H144" s="2" t="s">
        <v>725</v>
      </c>
      <c r="I144" s="2" t="s">
        <v>726</v>
      </c>
      <c r="J144" s="21">
        <f>IF(ISERROR(MATCH(H144,core_japan!M:M,0)),"",INDEX(core_japan!S:S,MATCH(H144,core_japan!M:M,0),1))</f>
        <v>0</v>
      </c>
      <c r="W144" s="2" t="s">
        <v>1178</v>
      </c>
      <c r="Z144" s="2" t="str">
        <f t="shared" si="8"/>
        <v>CI_ Universal_ Communication. Complete Number. Text</v>
      </c>
      <c r="AA144" s="2" t="str">
        <f t="shared" si="10"/>
        <v>ram:CompleteNumber</v>
      </c>
      <c r="AB144" s="3" t="str">
        <f>AB142&amp;"/"&amp;AA144</f>
        <v>rsm:CIIHSupplyChainTradeTransactionType/ram:ApplicableCIIHSupplyChainTradeSettlement/ram:InvoicerCITradeParty/ram:DefinedCITradeContact/ram:FaxCIUniversalCommunication/ram:CompleteNumber</v>
      </c>
      <c r="AC144" s="4" t="s">
        <v>4</v>
      </c>
      <c r="AD144" s="2" t="s">
        <v>230</v>
      </c>
      <c r="AE144" s="2" t="s">
        <v>9</v>
      </c>
      <c r="AF144" s="2" t="s">
        <v>56</v>
      </c>
      <c r="AG144" s="2" t="s">
        <v>8</v>
      </c>
      <c r="AH144" s="2" t="s">
        <v>230</v>
      </c>
    </row>
    <row r="145" spans="1:34" ht="12.75" customHeight="1">
      <c r="A145" s="2">
        <v>144</v>
      </c>
      <c r="B145" s="2" t="s">
        <v>78</v>
      </c>
      <c r="C145" s="2" t="s">
        <v>1623</v>
      </c>
      <c r="D145" s="2" t="s">
        <v>149</v>
      </c>
      <c r="E145" s="2" t="s">
        <v>20</v>
      </c>
      <c r="F145" s="4" t="s">
        <v>17</v>
      </c>
      <c r="G145" s="4">
        <f t="shared" si="9"/>
        <v>8</v>
      </c>
      <c r="H145" s="2" t="s">
        <v>621</v>
      </c>
      <c r="I145" s="2" t="s">
        <v>622</v>
      </c>
      <c r="J145" s="21" t="str">
        <f>IF(ISERROR(MATCH(H145,core_japan!M:M,0)),"",INDEX(core_japan!S:S,MATCH(H145,core_japan!M:M,0),1))</f>
        <v/>
      </c>
      <c r="U145" s="2" t="s">
        <v>1181</v>
      </c>
      <c r="Z145" s="2" t="str">
        <f t="shared" si="8"/>
        <v>CI_ Trade_ Contact. Email_ URI. CI_ Universal_ Communication</v>
      </c>
      <c r="AA145" s="2" t="str">
        <f t="shared" si="10"/>
        <v>ram:EmailURICIUniversalCommunication</v>
      </c>
      <c r="AB145" s="3" t="str">
        <f>AB$133&amp;"/"&amp;AA145</f>
        <v>rsm:CIIHSupplyChainTradeTransactionType/ram:ApplicableCIIHSupplyChainTradeSettlement/ram:InvoicerCITradeParty/ram:DefinedCITradeContact/ram:EmailURICIUniversalCommunication</v>
      </c>
      <c r="AC145" s="4" t="s">
        <v>4</v>
      </c>
      <c r="AD145" s="2" t="s">
        <v>27</v>
      </c>
      <c r="AE145" s="2" t="s">
        <v>9</v>
      </c>
      <c r="AF145" s="2" t="s">
        <v>8</v>
      </c>
      <c r="AG145" s="2" t="s">
        <v>8</v>
      </c>
      <c r="AH145" s="2" t="s">
        <v>27</v>
      </c>
    </row>
    <row r="146" spans="1:34" ht="12.75" customHeight="1">
      <c r="A146" s="2">
        <v>145</v>
      </c>
      <c r="B146" s="2" t="s">
        <v>78</v>
      </c>
      <c r="C146" s="2" t="s">
        <v>1623</v>
      </c>
      <c r="D146" s="2" t="s">
        <v>146</v>
      </c>
      <c r="E146" s="2" t="s">
        <v>23</v>
      </c>
      <c r="F146" s="4" t="s">
        <v>3</v>
      </c>
      <c r="G146" s="4">
        <f t="shared" si="9"/>
        <v>9</v>
      </c>
      <c r="H146" s="2" t="s">
        <v>623</v>
      </c>
      <c r="I146" s="2" t="s">
        <v>664</v>
      </c>
      <c r="J146" s="21" t="str">
        <f>IF(ISERROR(MATCH(H146,core_japan!M:M,0)),"",INDEX(core_japan!S:S,MATCH(H146,core_japan!M:M,0),1))</f>
        <v/>
      </c>
      <c r="V146" s="2" t="s">
        <v>1177</v>
      </c>
      <c r="Z146" s="2" t="str">
        <f t="shared" si="8"/>
        <v>CI_ Universal_ Communication. Details</v>
      </c>
      <c r="AA146" s="2" t="str">
        <f t="shared" si="10"/>
        <v>ram:CIUniversalCommunicationType</v>
      </c>
      <c r="AB146" s="2"/>
      <c r="AC146" s="4" t="s">
        <v>4</v>
      </c>
      <c r="AD146" s="2" t="s">
        <v>27</v>
      </c>
      <c r="AE146" s="2" t="s">
        <v>9</v>
      </c>
      <c r="AF146" s="2" t="s">
        <v>8</v>
      </c>
      <c r="AG146" s="2" t="s">
        <v>8</v>
      </c>
      <c r="AH146" s="2" t="s">
        <v>27</v>
      </c>
    </row>
    <row r="147" spans="1:34" ht="12.75" customHeight="1">
      <c r="A147" s="2">
        <v>146</v>
      </c>
      <c r="B147" s="2" t="s">
        <v>78</v>
      </c>
      <c r="C147" s="2" t="s">
        <v>1623</v>
      </c>
      <c r="D147" s="2" t="s">
        <v>150</v>
      </c>
      <c r="E147" s="2" t="s">
        <v>12</v>
      </c>
      <c r="F147" s="4" t="s">
        <v>17</v>
      </c>
      <c r="G147" s="4">
        <f t="shared" si="9"/>
        <v>10</v>
      </c>
      <c r="H147" s="2" t="s">
        <v>727</v>
      </c>
      <c r="I147" s="2" t="s">
        <v>728</v>
      </c>
      <c r="J147" s="21">
        <f>IF(ISERROR(MATCH(H147,core_japan!M:M,0)),"",INDEX(core_japan!S:S,MATCH(H147,core_japan!M:M,0),1))</f>
        <v>0</v>
      </c>
      <c r="W147" s="2" t="s">
        <v>1182</v>
      </c>
      <c r="Z147" s="2" t="str">
        <f t="shared" si="8"/>
        <v>CI_ Universal_ Communication. URI. Identifier</v>
      </c>
      <c r="AA147" s="2" t="str">
        <f t="shared" si="10"/>
        <v>ram:URIID</v>
      </c>
      <c r="AB147" s="3" t="str">
        <f>AB145&amp;"/"&amp;AA147</f>
        <v>rsm:CIIHSupplyChainTradeTransactionType/ram:ApplicableCIIHSupplyChainTradeSettlement/ram:InvoicerCITradeParty/ram:DefinedCITradeContact/ram:EmailURICIUniversalCommunication/ram:URIID</v>
      </c>
      <c r="AC147" s="4" t="s">
        <v>4</v>
      </c>
      <c r="AD147" s="2" t="s">
        <v>27</v>
      </c>
      <c r="AE147" s="2" t="s">
        <v>9</v>
      </c>
      <c r="AF147" s="2" t="s">
        <v>56</v>
      </c>
      <c r="AG147" s="2" t="s">
        <v>8</v>
      </c>
      <c r="AH147" s="2" t="s">
        <v>27</v>
      </c>
    </row>
    <row r="148" spans="1:34" ht="12.75" customHeight="1">
      <c r="A148" s="2">
        <v>147</v>
      </c>
      <c r="B148" s="2" t="s">
        <v>78</v>
      </c>
      <c r="C148" s="2" t="s">
        <v>1623</v>
      </c>
      <c r="D148" s="2" t="s">
        <v>151</v>
      </c>
      <c r="E148" s="2" t="s">
        <v>20</v>
      </c>
      <c r="F148" s="4" t="s">
        <v>17</v>
      </c>
      <c r="G148" s="4">
        <f t="shared" si="9"/>
        <v>6</v>
      </c>
      <c r="H148" s="2" t="s">
        <v>729</v>
      </c>
      <c r="I148" s="2" t="s">
        <v>730</v>
      </c>
      <c r="J148" s="21" t="str">
        <f>IF(ISERROR(MATCH(H148,core_japan!M:M,0)),"",INDEX(core_japan!S:S,MATCH(H148,core_japan!M:M,0),1))</f>
        <v/>
      </c>
      <c r="S148" s="2" t="s">
        <v>358</v>
      </c>
      <c r="Z148" s="2" t="str">
        <f t="shared" si="8"/>
        <v>CI_ Trade_ Party. Postal. CI_ Trade_ Address</v>
      </c>
      <c r="AA148" s="2" t="str">
        <f t="shared" si="10"/>
        <v>ram:PostalCITradeAddress</v>
      </c>
      <c r="AB148" s="3" t="str">
        <f>AB$127&amp;"/"&amp;AA148</f>
        <v>rsm:CIIHSupplyChainTradeTransactionType/ram:ApplicableCIIHSupplyChainTradeSettlement/ram:InvoicerCITradeParty/ram:PostalCITradeAddress</v>
      </c>
      <c r="AC148" s="4" t="s">
        <v>4</v>
      </c>
      <c r="AD148" s="2" t="s">
        <v>27</v>
      </c>
      <c r="AE148" s="2" t="s">
        <v>9</v>
      </c>
      <c r="AF148" s="2" t="s">
        <v>8</v>
      </c>
      <c r="AG148" s="2" t="s">
        <v>217</v>
      </c>
      <c r="AH148" s="2" t="s">
        <v>27</v>
      </c>
    </row>
    <row r="149" spans="1:34" ht="12.75" customHeight="1">
      <c r="A149" s="2">
        <v>148</v>
      </c>
      <c r="B149" s="2" t="s">
        <v>78</v>
      </c>
      <c r="C149" s="2" t="s">
        <v>1623</v>
      </c>
      <c r="D149" s="2" t="s">
        <v>167</v>
      </c>
      <c r="E149" s="2" t="s">
        <v>23</v>
      </c>
      <c r="F149" s="4" t="s">
        <v>3</v>
      </c>
      <c r="G149" s="4">
        <f t="shared" si="9"/>
        <v>7</v>
      </c>
      <c r="H149" s="2" t="s">
        <v>731</v>
      </c>
      <c r="I149" s="2" t="s">
        <v>732</v>
      </c>
      <c r="J149" s="21">
        <f>IF(ISERROR(MATCH(H149,core_japan!M:M,0)),"",INDEX(core_japan!S:S,MATCH(H149,core_japan!M:M,0),1))</f>
        <v>0</v>
      </c>
      <c r="T149" s="2" t="s">
        <v>359</v>
      </c>
      <c r="Z149" s="2" t="str">
        <f t="shared" si="8"/>
        <v>CI_ Trade_ Address. Details</v>
      </c>
      <c r="AA149" s="2" t="str">
        <f t="shared" si="10"/>
        <v>ram:CITradeAddressType</v>
      </c>
      <c r="AB149" s="2"/>
      <c r="AC149" s="4" t="s">
        <v>4</v>
      </c>
      <c r="AD149" s="2" t="s">
        <v>27</v>
      </c>
      <c r="AE149" s="2" t="s">
        <v>9</v>
      </c>
      <c r="AF149" s="2" t="s">
        <v>8</v>
      </c>
      <c r="AG149" s="2" t="s">
        <v>8</v>
      </c>
      <c r="AH149" s="2" t="s">
        <v>8</v>
      </c>
    </row>
    <row r="150" spans="1:34" ht="12.75" customHeight="1">
      <c r="A150" s="2">
        <v>149</v>
      </c>
      <c r="B150" s="2" t="s">
        <v>78</v>
      </c>
      <c r="C150" s="2" t="s">
        <v>1623</v>
      </c>
      <c r="D150" s="2" t="s">
        <v>152</v>
      </c>
      <c r="E150" s="2" t="s">
        <v>12</v>
      </c>
      <c r="F150" s="4" t="s">
        <v>17</v>
      </c>
      <c r="G150" s="4">
        <f t="shared" si="9"/>
        <v>8</v>
      </c>
      <c r="H150" s="2" t="s">
        <v>733</v>
      </c>
      <c r="I150" s="2" t="s">
        <v>734</v>
      </c>
      <c r="J150" s="21">
        <f>IF(ISERROR(MATCH(H150,core_japan!M:M,0)),"",INDEX(core_japan!S:S,MATCH(H150,core_japan!M:M,0),1))</f>
        <v>0</v>
      </c>
      <c r="U150" s="2" t="s">
        <v>361</v>
      </c>
      <c r="Z150" s="2" t="str">
        <f t="shared" si="8"/>
        <v>CI_ Trade_ Address. Postcode. Code</v>
      </c>
      <c r="AA150" s="2" t="str">
        <f t="shared" si="10"/>
        <v>ram:PostcodeCode</v>
      </c>
      <c r="AB150" s="3" t="str">
        <f>AB$148&amp;"/"&amp;AA150</f>
        <v>rsm:CIIHSupplyChainTradeTransactionType/ram:ApplicableCIIHSupplyChainTradeSettlement/ram:InvoicerCITradeParty/ram:PostalCITradeAddress/ram:PostcodeCode</v>
      </c>
      <c r="AC150" s="4" t="s">
        <v>4</v>
      </c>
      <c r="AD150" s="2" t="s">
        <v>27</v>
      </c>
      <c r="AE150" s="2" t="s">
        <v>9</v>
      </c>
      <c r="AF150" s="2" t="s">
        <v>56</v>
      </c>
      <c r="AG150" s="2" t="s">
        <v>8</v>
      </c>
      <c r="AH150" s="2" t="s">
        <v>27</v>
      </c>
    </row>
    <row r="151" spans="1:34" ht="12.75" customHeight="1">
      <c r="A151" s="2">
        <v>150</v>
      </c>
      <c r="B151" s="2" t="s">
        <v>78</v>
      </c>
      <c r="C151" s="2" t="s">
        <v>1623</v>
      </c>
      <c r="D151" s="2" t="s">
        <v>153</v>
      </c>
      <c r="E151" s="2" t="s">
        <v>12</v>
      </c>
      <c r="F151" s="4" t="s">
        <v>17</v>
      </c>
      <c r="G151" s="4">
        <f t="shared" si="9"/>
        <v>8</v>
      </c>
      <c r="H151" s="2" t="s">
        <v>735</v>
      </c>
      <c r="I151" s="2" t="s">
        <v>736</v>
      </c>
      <c r="J151" s="21">
        <f>IF(ISERROR(MATCH(H151,core_japan!M:M,0)),"",INDEX(core_japan!S:S,MATCH(H151,core_japan!M:M,0),1))</f>
        <v>0</v>
      </c>
      <c r="U151" s="2" t="s">
        <v>362</v>
      </c>
      <c r="Z151" s="2" t="str">
        <f t="shared" si="8"/>
        <v>CI_ Trade_ Address. Line One. Text</v>
      </c>
      <c r="AA151" s="2" t="str">
        <f t="shared" si="10"/>
        <v>ram:LineOne</v>
      </c>
      <c r="AB151" s="3" t="str">
        <f>AB$148&amp;"/"&amp;AA151</f>
        <v>rsm:CIIHSupplyChainTradeTransactionType/ram:ApplicableCIIHSupplyChainTradeSettlement/ram:InvoicerCITradeParty/ram:PostalCITradeAddress/ram:LineOne</v>
      </c>
      <c r="AC151" s="4" t="s">
        <v>4</v>
      </c>
      <c r="AD151" s="2" t="s">
        <v>41</v>
      </c>
      <c r="AE151" s="2" t="s">
        <v>42</v>
      </c>
      <c r="AF151" s="2" t="s">
        <v>56</v>
      </c>
      <c r="AG151" s="2" t="s">
        <v>8</v>
      </c>
      <c r="AH151" s="2" t="s">
        <v>27</v>
      </c>
    </row>
    <row r="152" spans="1:34" ht="12.75" customHeight="1">
      <c r="A152" s="2">
        <v>151</v>
      </c>
      <c r="B152" s="2" t="s">
        <v>78</v>
      </c>
      <c r="C152" s="2" t="s">
        <v>1623</v>
      </c>
      <c r="D152" s="2" t="s">
        <v>154</v>
      </c>
      <c r="E152" s="2" t="s">
        <v>12</v>
      </c>
      <c r="F152" s="4" t="s">
        <v>17</v>
      </c>
      <c r="G152" s="4">
        <f t="shared" si="9"/>
        <v>8</v>
      </c>
      <c r="H152" s="2" t="s">
        <v>737</v>
      </c>
      <c r="I152" s="2" t="s">
        <v>738</v>
      </c>
      <c r="J152" s="21">
        <f>IF(ISERROR(MATCH(H152,core_japan!M:M,0)),"",INDEX(core_japan!S:S,MATCH(H152,core_japan!M:M,0),1))</f>
        <v>0</v>
      </c>
      <c r="U152" s="2" t="s">
        <v>155</v>
      </c>
      <c r="Z152" s="2" t="str">
        <f t="shared" si="8"/>
        <v>CI_ Trade_ Address. Line Two. Text</v>
      </c>
      <c r="AA152" s="2" t="str">
        <f t="shared" si="10"/>
        <v>ram:LineTwo</v>
      </c>
      <c r="AB152" s="3" t="str">
        <f>AB$148&amp;"/"&amp;AA152</f>
        <v>rsm:CIIHSupplyChainTradeTransactionType/ram:ApplicableCIIHSupplyChainTradeSettlement/ram:InvoicerCITradeParty/ram:PostalCITradeAddress/ram:LineTwo</v>
      </c>
      <c r="AC152" s="4" t="s">
        <v>4</v>
      </c>
      <c r="AD152" s="2" t="s">
        <v>41</v>
      </c>
      <c r="AE152" s="2" t="s">
        <v>42</v>
      </c>
      <c r="AF152" s="2" t="s">
        <v>56</v>
      </c>
      <c r="AG152" s="2" t="s">
        <v>8</v>
      </c>
      <c r="AH152" s="2" t="s">
        <v>27</v>
      </c>
    </row>
    <row r="153" spans="1:34" ht="12.75" customHeight="1">
      <c r="A153" s="2">
        <v>152</v>
      </c>
      <c r="B153" s="2" t="s">
        <v>78</v>
      </c>
      <c r="C153" s="2" t="s">
        <v>1623</v>
      </c>
      <c r="D153" s="2" t="s">
        <v>156</v>
      </c>
      <c r="E153" s="2" t="s">
        <v>12</v>
      </c>
      <c r="F153" s="4" t="s">
        <v>17</v>
      </c>
      <c r="G153" s="4">
        <f t="shared" si="9"/>
        <v>8</v>
      </c>
      <c r="H153" s="2" t="s">
        <v>739</v>
      </c>
      <c r="I153" s="2" t="s">
        <v>740</v>
      </c>
      <c r="J153" s="21">
        <f>IF(ISERROR(MATCH(H153,core_japan!M:M,0)),"",INDEX(core_japan!S:S,MATCH(H153,core_japan!M:M,0),1))</f>
        <v>0</v>
      </c>
      <c r="U153" s="2" t="s">
        <v>157</v>
      </c>
      <c r="Z153" s="2" t="str">
        <f t="shared" si="8"/>
        <v>CI_ Trade_ Address. Line Three. Text</v>
      </c>
      <c r="AA153" s="2" t="str">
        <f t="shared" si="10"/>
        <v>ram:LineThree</v>
      </c>
      <c r="AB153" s="3" t="str">
        <f>AB$148&amp;"/"&amp;AA153</f>
        <v>rsm:CIIHSupplyChainTradeTransactionType/ram:ApplicableCIIHSupplyChainTradeSettlement/ram:InvoicerCITradeParty/ram:PostalCITradeAddress/ram:LineThree</v>
      </c>
      <c r="AC153" s="4" t="s">
        <v>4</v>
      </c>
      <c r="AD153" s="2" t="s">
        <v>41</v>
      </c>
      <c r="AE153" s="2" t="s">
        <v>42</v>
      </c>
      <c r="AF153" s="2" t="s">
        <v>56</v>
      </c>
      <c r="AG153" s="2" t="s">
        <v>8</v>
      </c>
      <c r="AH153" s="2" t="s">
        <v>27</v>
      </c>
    </row>
    <row r="154" spans="1:34" ht="12.75" customHeight="1">
      <c r="A154" s="2">
        <v>153</v>
      </c>
      <c r="B154" s="2" t="s">
        <v>78</v>
      </c>
      <c r="C154" s="2" t="s">
        <v>1623</v>
      </c>
      <c r="D154" s="2" t="s">
        <v>158</v>
      </c>
      <c r="E154" s="2" t="s">
        <v>12</v>
      </c>
      <c r="F154" s="4" t="s">
        <v>22</v>
      </c>
      <c r="G154" s="4">
        <f t="shared" si="9"/>
        <v>8</v>
      </c>
      <c r="H154" s="2" t="s">
        <v>741</v>
      </c>
      <c r="I154" s="2" t="s">
        <v>742</v>
      </c>
      <c r="J154" s="21">
        <f>IF(ISERROR(MATCH(H154,core_japan!M:M,0)),"",INDEX(core_japan!S:S,MATCH(H154,core_japan!M:M,0),1))</f>
        <v>0</v>
      </c>
      <c r="U154" s="2" t="s">
        <v>159</v>
      </c>
      <c r="Z154" s="2" t="str">
        <f t="shared" si="8"/>
        <v>CI_ Trade_ Address. Country. Identifier</v>
      </c>
      <c r="AA154" s="2" t="str">
        <f t="shared" si="10"/>
        <v>ram:CountryID</v>
      </c>
      <c r="AB154" s="3" t="str">
        <f>AB$148&amp;"/"&amp;AA154</f>
        <v>rsm:CIIHSupplyChainTradeTransactionType/ram:ApplicableCIIHSupplyChainTradeSettlement/ram:InvoicerCITradeParty/ram:PostalCITradeAddress/ram:CountryID</v>
      </c>
      <c r="AC154" s="4" t="s">
        <v>4</v>
      </c>
      <c r="AD154" s="2" t="s">
        <v>168</v>
      </c>
      <c r="AE154" s="2" t="s">
        <v>42</v>
      </c>
      <c r="AF154" s="2" t="s">
        <v>56</v>
      </c>
      <c r="AG154" s="2" t="s">
        <v>8</v>
      </c>
      <c r="AH154" s="2" t="s">
        <v>27</v>
      </c>
    </row>
    <row r="155" spans="1:34" ht="12.75" customHeight="1">
      <c r="A155" s="2">
        <v>154</v>
      </c>
      <c r="B155" s="2" t="s">
        <v>78</v>
      </c>
      <c r="C155" s="2" t="s">
        <v>1623</v>
      </c>
      <c r="D155" s="2" t="s">
        <v>743</v>
      </c>
      <c r="E155" s="2" t="s">
        <v>20</v>
      </c>
      <c r="F155" s="4" t="s">
        <v>71</v>
      </c>
      <c r="G155" s="4">
        <f t="shared" si="9"/>
        <v>4</v>
      </c>
      <c r="H155" s="2" t="s">
        <v>744</v>
      </c>
      <c r="I155" s="2" t="s">
        <v>222</v>
      </c>
      <c r="J155" s="21" t="str">
        <f>IF(ISERROR(MATCH(H155,core_japan!M:M,0)),"",INDEX(core_japan!S:S,MATCH(H155,core_japan!M:M,0),1))</f>
        <v>IBG-16</v>
      </c>
      <c r="Q155" s="2" t="s">
        <v>1313</v>
      </c>
      <c r="Z155" s="2" t="str">
        <f t="shared" si="8"/>
        <v>CIIH_ Supply Chain_ Trade Settlement. Specified. CI_ Trade Settlement_ Payment Means</v>
      </c>
      <c r="AA155" s="2" t="str">
        <f t="shared" si="10"/>
        <v>ram:SpecifiedCITradeSettlementPaymentMeans</v>
      </c>
      <c r="AB155" s="3" t="str">
        <f>AB$122&amp;"/"&amp;AA155</f>
        <v>rsm:CIIHSupplyChainTradeTransactionType/ram:ApplicableCIIHSupplyChainTradeSettlement/ram:SpecifiedCITradeSettlementPaymentMeans</v>
      </c>
      <c r="AC155" s="4" t="s">
        <v>4</v>
      </c>
      <c r="AD155" s="2" t="s">
        <v>27</v>
      </c>
      <c r="AE155" s="2" t="s">
        <v>217</v>
      </c>
      <c r="AF155" s="2" t="s">
        <v>10</v>
      </c>
      <c r="AG155" s="2" t="s">
        <v>8</v>
      </c>
      <c r="AH155" s="2" t="s">
        <v>542</v>
      </c>
    </row>
    <row r="156" spans="1:34" ht="12.75" customHeight="1">
      <c r="A156" s="2">
        <v>155</v>
      </c>
      <c r="B156" s="2" t="s">
        <v>78</v>
      </c>
      <c r="C156" s="2" t="s">
        <v>1623</v>
      </c>
      <c r="D156" s="2" t="s">
        <v>745</v>
      </c>
      <c r="E156" s="2" t="s">
        <v>23</v>
      </c>
      <c r="F156" s="4" t="s">
        <v>3</v>
      </c>
      <c r="G156" s="4">
        <f t="shared" si="9"/>
        <v>5</v>
      </c>
      <c r="H156" s="2" t="s">
        <v>746</v>
      </c>
      <c r="I156" s="2" t="s">
        <v>747</v>
      </c>
      <c r="J156" s="21" t="str">
        <f>IF(ISERROR(MATCH(H156,core_japan!M:M,0)),"",INDEX(core_japan!S:S,MATCH(H156,core_japan!M:M,0),1))</f>
        <v/>
      </c>
      <c r="R156" s="2" t="s">
        <v>223</v>
      </c>
      <c r="Z156" s="2" t="str">
        <f t="shared" si="8"/>
        <v>CI_ Trade Settlement_ Payment Means. Details</v>
      </c>
      <c r="AA156" s="2" t="str">
        <f t="shared" si="10"/>
        <v>ram:CITradeSettlementPaymentMeansType</v>
      </c>
      <c r="AC156" s="4" t="s">
        <v>4</v>
      </c>
      <c r="AD156" s="2" t="s">
        <v>27</v>
      </c>
      <c r="AE156" s="2" t="s">
        <v>217</v>
      </c>
      <c r="AF156" s="2" t="s">
        <v>10</v>
      </c>
      <c r="AG156" s="2" t="s">
        <v>8</v>
      </c>
      <c r="AH156" s="2" t="s">
        <v>27</v>
      </c>
    </row>
    <row r="157" spans="1:34" ht="12.75" customHeight="1">
      <c r="A157" s="2">
        <v>156</v>
      </c>
      <c r="B157" s="2" t="s">
        <v>78</v>
      </c>
      <c r="C157" s="2" t="s">
        <v>1623</v>
      </c>
      <c r="D157" s="2" t="s">
        <v>748</v>
      </c>
      <c r="E157" s="2" t="s">
        <v>12</v>
      </c>
      <c r="F157" s="4" t="s">
        <v>17</v>
      </c>
      <c r="G157" s="4">
        <f t="shared" si="9"/>
        <v>6</v>
      </c>
      <c r="H157" s="2" t="s">
        <v>749</v>
      </c>
      <c r="I157" s="2" t="s">
        <v>750</v>
      </c>
      <c r="J157" s="21" t="str">
        <f>IF(ISERROR(MATCH(H157,core_japan!M:M,0)),"",INDEX(core_japan!S:S,MATCH(H157,core_japan!M:M,0),1))</f>
        <v>IBT-081</v>
      </c>
      <c r="S157" s="2" t="s">
        <v>224</v>
      </c>
      <c r="Z157" s="2" t="str">
        <f t="shared" si="8"/>
        <v>CI_ Trade Settlement_ Payment Means. Type. Code</v>
      </c>
      <c r="AA157" s="2" t="str">
        <f t="shared" si="10"/>
        <v>ram:TypeCode</v>
      </c>
      <c r="AB157" s="3" t="str">
        <f>AB155&amp;"/"&amp;AA157</f>
        <v>rsm:CIIHSupplyChainTradeTransactionType/ram:ApplicableCIIHSupplyChainTradeSettlement/ram:SpecifiedCITradeSettlementPaymentMeans/ram:TypeCode</v>
      </c>
      <c r="AC157" s="4" t="s">
        <v>4</v>
      </c>
      <c r="AD157" s="2" t="s">
        <v>751</v>
      </c>
      <c r="AE157" s="2" t="s">
        <v>59</v>
      </c>
      <c r="AF157" s="2" t="s">
        <v>56</v>
      </c>
      <c r="AG157" s="2" t="s">
        <v>8</v>
      </c>
      <c r="AH157" s="2" t="s">
        <v>542</v>
      </c>
    </row>
    <row r="158" spans="1:34" ht="12.75" customHeight="1">
      <c r="A158" s="2">
        <v>157</v>
      </c>
      <c r="B158" s="2" t="s">
        <v>78</v>
      </c>
      <c r="C158" s="2" t="s">
        <v>1623</v>
      </c>
      <c r="D158" s="2" t="s">
        <v>225</v>
      </c>
      <c r="E158" s="2" t="s">
        <v>12</v>
      </c>
      <c r="F158" s="4" t="s">
        <v>17</v>
      </c>
      <c r="G158" s="4">
        <f t="shared" si="9"/>
        <v>6</v>
      </c>
      <c r="H158" s="2" t="s">
        <v>752</v>
      </c>
      <c r="I158" s="2" t="s">
        <v>753</v>
      </c>
      <c r="J158" s="21" t="str">
        <f>IF(ISERROR(MATCH(H158,core_japan!M:M,0)),"",INDEX(core_japan!S:S,MATCH(H158,core_japan!M:M,0),1))</f>
        <v>IBT-082</v>
      </c>
      <c r="S158" s="2" t="s">
        <v>226</v>
      </c>
      <c r="Z158" s="2" t="str">
        <f t="shared" si="8"/>
        <v>CI_ Trade Settlement_ Payment Means. Information. Text</v>
      </c>
      <c r="AA158" s="2" t="str">
        <f t="shared" si="10"/>
        <v>ram:Information</v>
      </c>
      <c r="AB158" s="3" t="str">
        <f>AB$155&amp;"/"&amp;AA158</f>
        <v>rsm:CIIHSupplyChainTradeTransactionType/ram:ApplicableCIIHSupplyChainTradeSettlement/ram:SpecifiedCITradeSettlementPaymentMeans/ram:Information</v>
      </c>
      <c r="AC158" s="4" t="s">
        <v>4</v>
      </c>
      <c r="AD158" s="2" t="s">
        <v>41</v>
      </c>
      <c r="AE158" s="2" t="s">
        <v>42</v>
      </c>
      <c r="AF158" s="2" t="s">
        <v>56</v>
      </c>
      <c r="AG158" s="2" t="s">
        <v>8</v>
      </c>
      <c r="AH158" s="2" t="s">
        <v>542</v>
      </c>
    </row>
    <row r="159" spans="1:34" ht="12.75" customHeight="1">
      <c r="A159" s="2">
        <v>158</v>
      </c>
      <c r="B159" s="2" t="s">
        <v>78</v>
      </c>
      <c r="C159" s="2" t="s">
        <v>1623</v>
      </c>
      <c r="D159" s="2" t="s">
        <v>227</v>
      </c>
      <c r="E159" s="2" t="s">
        <v>12</v>
      </c>
      <c r="F159" s="4" t="s">
        <v>17</v>
      </c>
      <c r="G159" s="4">
        <f t="shared" si="9"/>
        <v>6</v>
      </c>
      <c r="H159" s="2" t="s">
        <v>754</v>
      </c>
      <c r="I159" s="2" t="s">
        <v>755</v>
      </c>
      <c r="J159" s="21">
        <f>IF(ISERROR(MATCH(H159,core_japan!M:M,0)),"",INDEX(core_japan!S:S,MATCH(H159,core_japan!M:M,0),1))</f>
        <v>0</v>
      </c>
      <c r="S159" s="2" t="s">
        <v>1314</v>
      </c>
      <c r="Z159" s="2" t="str">
        <f t="shared" si="8"/>
        <v>CI_ Trade Settlement_ Payment Means.Paid. Amount</v>
      </c>
      <c r="AA159" s="2" t="str">
        <f t="shared" si="10"/>
        <v>ram:aidAmount</v>
      </c>
      <c r="AB159" s="3" t="str">
        <f>AB$155&amp;"/"&amp;AA159</f>
        <v>rsm:CIIHSupplyChainTradeTransactionType/ram:ApplicableCIIHSupplyChainTradeSettlement/ram:SpecifiedCITradeSettlementPaymentMeans/ram:aidAmount</v>
      </c>
      <c r="AC159" s="4" t="s">
        <v>4</v>
      </c>
      <c r="AD159" s="2" t="s">
        <v>304</v>
      </c>
      <c r="AE159" s="2" t="s">
        <v>42</v>
      </c>
      <c r="AF159" s="2" t="s">
        <v>56</v>
      </c>
      <c r="AG159" s="2" t="s">
        <v>8</v>
      </c>
      <c r="AH159" s="2" t="s">
        <v>27</v>
      </c>
    </row>
    <row r="160" spans="1:34" ht="12.75" customHeight="1">
      <c r="A160" s="2">
        <v>159</v>
      </c>
      <c r="B160" s="2" t="s">
        <v>78</v>
      </c>
      <c r="C160" s="2" t="s">
        <v>1623</v>
      </c>
      <c r="D160" s="2" t="s">
        <v>228</v>
      </c>
      <c r="E160" s="2" t="s">
        <v>20</v>
      </c>
      <c r="F160" s="4" t="s">
        <v>17</v>
      </c>
      <c r="G160" s="4">
        <f t="shared" si="9"/>
        <v>6</v>
      </c>
      <c r="H160" s="2" t="s">
        <v>756</v>
      </c>
      <c r="I160" s="2" t="s">
        <v>229</v>
      </c>
      <c r="J160" s="21" t="str">
        <f>IF(ISERROR(MATCH(H160,core_japan!M:M,0)),"",INDEX(core_japan!S:S,MATCH(H160,core_japan!M:M,0),1))</f>
        <v>IBG-17</v>
      </c>
      <c r="S160" s="2" t="s">
        <v>1315</v>
      </c>
      <c r="Z160" s="2" t="str">
        <f t="shared" si="8"/>
        <v>CI_ Trade Settlement_ Payment Means. Payee_ Party. CI_ Creditor_ Financial Account</v>
      </c>
      <c r="AA160" s="2" t="str">
        <f t="shared" si="10"/>
        <v>ram:PayeePartyCICreditorFinancialAccount</v>
      </c>
      <c r="AB160" s="3" t="str">
        <f>AB$155&amp;"/"&amp;AA160</f>
        <v>rsm:CIIHSupplyChainTradeTransactionType/ram:ApplicableCIIHSupplyChainTradeSettlement/ram:SpecifiedCITradeSettlementPaymentMeans/ram:PayeePartyCICreditorFinancialAccount</v>
      </c>
      <c r="AC160" s="4" t="s">
        <v>4</v>
      </c>
      <c r="AD160" s="2" t="s">
        <v>27</v>
      </c>
      <c r="AE160" s="2" t="s">
        <v>217</v>
      </c>
      <c r="AF160" s="2" t="s">
        <v>230</v>
      </c>
      <c r="AG160" s="2" t="s">
        <v>8</v>
      </c>
      <c r="AH160" s="2" t="s">
        <v>542</v>
      </c>
    </row>
    <row r="161" spans="1:34" ht="12.75" customHeight="1">
      <c r="A161" s="2">
        <v>160</v>
      </c>
      <c r="B161" s="2" t="s">
        <v>78</v>
      </c>
      <c r="C161" s="2" t="s">
        <v>1623</v>
      </c>
      <c r="D161" s="2" t="s">
        <v>757</v>
      </c>
      <c r="E161" s="2" t="s">
        <v>23</v>
      </c>
      <c r="F161" s="4" t="s">
        <v>3</v>
      </c>
      <c r="G161" s="4">
        <f t="shared" si="9"/>
        <v>7</v>
      </c>
      <c r="H161" s="2" t="s">
        <v>758</v>
      </c>
      <c r="I161" s="2" t="s">
        <v>759</v>
      </c>
      <c r="J161" s="21" t="str">
        <f>IF(ISERROR(MATCH(H161,core_japan!M:M,0)),"",INDEX(core_japan!S:S,MATCH(H161,core_japan!M:M,0),1))</f>
        <v/>
      </c>
      <c r="T161" s="2" t="s">
        <v>1316</v>
      </c>
      <c r="Z161" s="2" t="str">
        <f t="shared" si="8"/>
        <v>CI_ Creditor_ Financial Account. Details</v>
      </c>
      <c r="AA161" s="2" t="str">
        <f t="shared" si="10"/>
        <v>ram:CICreditorFinancialAccountType</v>
      </c>
      <c r="AB161" s="2"/>
      <c r="AC161" s="4" t="s">
        <v>4</v>
      </c>
      <c r="AD161" s="2" t="s">
        <v>27</v>
      </c>
      <c r="AE161" s="2" t="s">
        <v>217</v>
      </c>
      <c r="AF161" s="2" t="s">
        <v>230</v>
      </c>
      <c r="AG161" s="2" t="s">
        <v>230</v>
      </c>
      <c r="AH161" s="2" t="s">
        <v>27</v>
      </c>
    </row>
    <row r="162" spans="1:34" ht="12.75" customHeight="1">
      <c r="A162" s="2">
        <v>161</v>
      </c>
      <c r="B162" s="2" t="s">
        <v>78</v>
      </c>
      <c r="C162" s="2" t="s">
        <v>1623</v>
      </c>
      <c r="D162" s="2" t="s">
        <v>231</v>
      </c>
      <c r="E162" s="2" t="s">
        <v>12</v>
      </c>
      <c r="F162" s="4" t="s">
        <v>17</v>
      </c>
      <c r="G162" s="4">
        <f t="shared" si="9"/>
        <v>8</v>
      </c>
      <c r="H162" s="2" t="s">
        <v>760</v>
      </c>
      <c r="I162" s="2" t="s">
        <v>761</v>
      </c>
      <c r="J162" s="21" t="str">
        <f>IF(ISERROR(MATCH(H162,core_japan!M:M,0)),"",INDEX(core_japan!S:S,MATCH(H162,core_japan!M:M,0),1))</f>
        <v>IBT-085</v>
      </c>
      <c r="U162" s="2" t="s">
        <v>1317</v>
      </c>
      <c r="Z162" s="2" t="str">
        <f t="shared" si="8"/>
        <v>CI_ Creditor_ Financial Account. Account Name. Text</v>
      </c>
      <c r="AA162" s="2" t="str">
        <f t="shared" si="10"/>
        <v>ram:AccountName</v>
      </c>
      <c r="AB162" s="3" t="str">
        <f>AB$160&amp;"/"&amp;AA162</f>
        <v>rsm:CIIHSupplyChainTradeTransactionType/ram:ApplicableCIIHSupplyChainTradeSettlement/ram:SpecifiedCITradeSettlementPaymentMeans/ram:PayeePartyCICreditorFinancialAccount/ram:AccountName</v>
      </c>
      <c r="AC162" s="4" t="s">
        <v>4</v>
      </c>
      <c r="AD162" s="2" t="s">
        <v>41</v>
      </c>
      <c r="AE162" s="2" t="s">
        <v>42</v>
      </c>
      <c r="AF162" s="2" t="s">
        <v>56</v>
      </c>
      <c r="AG162" s="2" t="s">
        <v>56</v>
      </c>
      <c r="AH162" s="2" t="s">
        <v>542</v>
      </c>
    </row>
    <row r="163" spans="1:34" ht="12.75" customHeight="1">
      <c r="A163" s="2">
        <v>162</v>
      </c>
      <c r="B163" s="2" t="s">
        <v>78</v>
      </c>
      <c r="C163" s="2" t="s">
        <v>1623</v>
      </c>
      <c r="D163" s="2" t="s">
        <v>232</v>
      </c>
      <c r="E163" s="2" t="s">
        <v>12</v>
      </c>
      <c r="F163" s="4" t="s">
        <v>17</v>
      </c>
      <c r="G163" s="4">
        <f t="shared" si="9"/>
        <v>8</v>
      </c>
      <c r="H163" s="2" t="s">
        <v>762</v>
      </c>
      <c r="I163" s="2" t="s">
        <v>234</v>
      </c>
      <c r="J163" s="21" t="str">
        <f>IF(ISERROR(MATCH(H163,core_japan!M:M,0)),"",INDEX(core_japan!S:S,MATCH(H163,core_japan!M:M,0),1))</f>
        <v>IBT-084</v>
      </c>
      <c r="U163" s="2" t="s">
        <v>233</v>
      </c>
      <c r="Z163" s="2" t="str">
        <f t="shared" si="8"/>
        <v>CI_ Creditor_ Financial Account. Proprietary_ Identification. Identifier</v>
      </c>
      <c r="AA163" s="2" t="str">
        <f t="shared" si="10"/>
        <v>ram:ProprietaryID</v>
      </c>
      <c r="AB163" s="3" t="str">
        <f>AB$160&amp;"/"&amp;AA163</f>
        <v>rsm:CIIHSupplyChainTradeTransactionType/ram:ApplicableCIIHSupplyChainTradeSettlement/ram:SpecifiedCITradeSettlementPaymentMeans/ram:PayeePartyCICreditorFinancialAccount/ram:ProprietaryID</v>
      </c>
      <c r="AC163" s="4" t="s">
        <v>4</v>
      </c>
      <c r="AD163" s="2" t="s">
        <v>27</v>
      </c>
      <c r="AE163" s="2" t="s">
        <v>217</v>
      </c>
      <c r="AF163" s="2" t="s">
        <v>56</v>
      </c>
      <c r="AG163" s="2" t="s">
        <v>56</v>
      </c>
      <c r="AH163" s="2" t="s">
        <v>236</v>
      </c>
    </row>
    <row r="164" spans="1:34" ht="12.75" customHeight="1">
      <c r="A164" s="2">
        <v>163</v>
      </c>
      <c r="B164" s="2" t="s">
        <v>78</v>
      </c>
      <c r="C164" s="2" t="s">
        <v>1623</v>
      </c>
      <c r="D164" s="2" t="s">
        <v>235</v>
      </c>
      <c r="E164" s="2" t="s">
        <v>12</v>
      </c>
      <c r="F164" s="4" t="s">
        <v>17</v>
      </c>
      <c r="G164" s="4">
        <f t="shared" si="9"/>
        <v>8</v>
      </c>
      <c r="H164" s="2" t="s">
        <v>763</v>
      </c>
      <c r="I164" s="2" t="s">
        <v>764</v>
      </c>
      <c r="J164" s="21" t="str">
        <f>IF(ISERROR(MATCH(H164,core_japan!M:M,0)),"",INDEX(core_japan!S:S,MATCH(H164,core_japan!M:M,0),1))</f>
        <v>IBT-084</v>
      </c>
      <c r="U164" s="2" t="s">
        <v>1318</v>
      </c>
      <c r="Z164" s="2" t="str">
        <f t="shared" si="8"/>
        <v>CI_ Creditor_ Financial Account. Type. Code</v>
      </c>
      <c r="AA164" s="2" t="str">
        <f t="shared" si="10"/>
        <v>ram:TypeCode</v>
      </c>
      <c r="AB164" s="3" t="str">
        <f>AB$160&amp;"/"&amp;AA164</f>
        <v>rsm:CIIHSupplyChainTradeTransactionType/ram:ApplicableCIIHSupplyChainTradeSettlement/ram:SpecifiedCITradeSettlementPaymentMeans/ram:PayeePartyCICreditorFinancialAccount/ram:TypeCode</v>
      </c>
      <c r="AC164" s="4" t="s">
        <v>4</v>
      </c>
      <c r="AD164" s="2" t="s">
        <v>0</v>
      </c>
      <c r="AE164" s="2" t="s">
        <v>128</v>
      </c>
      <c r="AF164" s="2" t="s">
        <v>56</v>
      </c>
      <c r="AG164" s="2" t="s">
        <v>56</v>
      </c>
      <c r="AH164" s="2" t="s">
        <v>236</v>
      </c>
    </row>
    <row r="165" spans="1:34" ht="12.75" customHeight="1">
      <c r="A165" s="2">
        <v>164</v>
      </c>
      <c r="B165" s="2" t="s">
        <v>78</v>
      </c>
      <c r="C165" s="2" t="s">
        <v>1623</v>
      </c>
      <c r="D165" s="2" t="s">
        <v>237</v>
      </c>
      <c r="E165" s="2" t="s">
        <v>20</v>
      </c>
      <c r="F165" s="4" t="s">
        <v>17</v>
      </c>
      <c r="G165" s="4">
        <f t="shared" si="9"/>
        <v>6</v>
      </c>
      <c r="H165" s="2" t="s">
        <v>765</v>
      </c>
      <c r="I165" s="2" t="s">
        <v>238</v>
      </c>
      <c r="J165" s="21">
        <f>IF(ISERROR(MATCH(H165,core_japan!M:M,0)),"",INDEX(core_japan!S:S,MATCH(H165,core_japan!M:M,0),1))</f>
        <v>0</v>
      </c>
      <c r="S165" s="2" t="s">
        <v>1319</v>
      </c>
      <c r="Z165" s="2" t="str">
        <f t="shared" si="8"/>
        <v>CI_ Trade Settlement_ Payment Means. Payee_ Specified. CI_ Creditor_ Financial Institution</v>
      </c>
      <c r="AA165" s="2" t="str">
        <f t="shared" si="10"/>
        <v>ram:PayeeSpecifiedCICreditorFinancialInstitution</v>
      </c>
      <c r="AB165" s="3" t="str">
        <f>AB$155&amp;"/"&amp;AA165</f>
        <v>rsm:CIIHSupplyChainTradeTransactionType/ram:ApplicableCIIHSupplyChainTradeSettlement/ram:SpecifiedCITradeSettlementPaymentMeans/ram:PayeeSpecifiedCICreditorFinancialInstitution</v>
      </c>
      <c r="AC165" s="4" t="s">
        <v>4</v>
      </c>
      <c r="AD165" s="2" t="s">
        <v>27</v>
      </c>
      <c r="AE165" s="2" t="s">
        <v>217</v>
      </c>
      <c r="AF165" s="2" t="s">
        <v>8</v>
      </c>
      <c r="AG165" s="2" t="s">
        <v>27</v>
      </c>
      <c r="AH165" s="2" t="s">
        <v>27</v>
      </c>
    </row>
    <row r="166" spans="1:34" ht="12.75" customHeight="1">
      <c r="A166" s="2">
        <v>165</v>
      </c>
      <c r="B166" s="2" t="s">
        <v>78</v>
      </c>
      <c r="C166" s="2" t="s">
        <v>1623</v>
      </c>
      <c r="D166" s="2" t="s">
        <v>239</v>
      </c>
      <c r="E166" s="2" t="s">
        <v>23</v>
      </c>
      <c r="F166" s="4" t="s">
        <v>3</v>
      </c>
      <c r="G166" s="4">
        <f t="shared" si="9"/>
        <v>7</v>
      </c>
      <c r="H166" s="2" t="s">
        <v>766</v>
      </c>
      <c r="I166" s="2" t="s">
        <v>767</v>
      </c>
      <c r="J166" s="21" t="str">
        <f>IF(ISERROR(MATCH(H166,core_japan!M:M,0)),"",INDEX(core_japan!S:S,MATCH(H166,core_japan!M:M,0),1))</f>
        <v/>
      </c>
      <c r="T166" s="2" t="s">
        <v>1320</v>
      </c>
      <c r="Z166" s="2" t="str">
        <f t="shared" si="8"/>
        <v>CI_ Creditor_ Financial Institution. Details</v>
      </c>
      <c r="AA166" s="2" t="str">
        <f t="shared" si="10"/>
        <v>ram:CICreditorFinancialInstitutionType</v>
      </c>
      <c r="AB166" s="2"/>
      <c r="AC166" s="4" t="s">
        <v>4</v>
      </c>
      <c r="AD166" s="2" t="s">
        <v>27</v>
      </c>
      <c r="AE166" s="2" t="s">
        <v>217</v>
      </c>
      <c r="AF166" s="2" t="s">
        <v>8</v>
      </c>
      <c r="AG166" s="2" t="s">
        <v>27</v>
      </c>
      <c r="AH166" s="2" t="s">
        <v>8</v>
      </c>
    </row>
    <row r="167" spans="1:34" ht="12.75" customHeight="1">
      <c r="A167" s="2">
        <v>166</v>
      </c>
      <c r="B167" s="2" t="s">
        <v>78</v>
      </c>
      <c r="C167" s="2" t="s">
        <v>1623</v>
      </c>
      <c r="D167" s="2" t="s">
        <v>240</v>
      </c>
      <c r="E167" s="2" t="s">
        <v>12</v>
      </c>
      <c r="F167" s="4" t="s">
        <v>17</v>
      </c>
      <c r="G167" s="4">
        <f t="shared" si="9"/>
        <v>8</v>
      </c>
      <c r="H167" s="2" t="s">
        <v>768</v>
      </c>
      <c r="I167" s="2" t="s">
        <v>242</v>
      </c>
      <c r="J167" s="21" t="str">
        <f>IF(ISERROR(MATCH(H167,core_japan!M:M,0)),"",INDEX(core_japan!S:S,MATCH(H167,core_japan!M:M,0),1))</f>
        <v>IBT-169</v>
      </c>
      <c r="U167" s="2" t="s">
        <v>241</v>
      </c>
      <c r="Z167" s="2" t="str">
        <f t="shared" si="8"/>
        <v>CI_ Creditor_ Financial Institution. Name. Text</v>
      </c>
      <c r="AA167" s="2" t="str">
        <f t="shared" si="10"/>
        <v>ram:Name</v>
      </c>
      <c r="AB167" s="3" t="str">
        <f>AB$165&amp;"/"&amp;AA167</f>
        <v>rsm:CIIHSupplyChainTradeTransactionType/ram:ApplicableCIIHSupplyChainTradeSettlement/ram:SpecifiedCITradeSettlementPaymentMeans/ram:PayeeSpecifiedCICreditorFinancialInstitution/ram:Name</v>
      </c>
      <c r="AC167" s="4" t="s">
        <v>4</v>
      </c>
      <c r="AD167" s="2" t="s">
        <v>41</v>
      </c>
      <c r="AE167" s="2" t="s">
        <v>42</v>
      </c>
      <c r="AF167" s="2" t="s">
        <v>56</v>
      </c>
      <c r="AG167" s="2" t="s">
        <v>56</v>
      </c>
      <c r="AH167" s="2" t="s">
        <v>27</v>
      </c>
    </row>
    <row r="168" spans="1:34" ht="12.75" customHeight="1">
      <c r="A168" s="2">
        <v>167</v>
      </c>
      <c r="B168" s="2" t="s">
        <v>78</v>
      </c>
      <c r="C168" s="2" t="s">
        <v>1623</v>
      </c>
      <c r="D168" s="2" t="s">
        <v>769</v>
      </c>
      <c r="E168" s="2" t="s">
        <v>12</v>
      </c>
      <c r="F168" s="4" t="s">
        <v>17</v>
      </c>
      <c r="G168" s="4">
        <f t="shared" si="9"/>
        <v>8</v>
      </c>
      <c r="H168" s="2" t="s">
        <v>770</v>
      </c>
      <c r="I168" s="2" t="s">
        <v>771</v>
      </c>
      <c r="J168" s="21" t="str">
        <f>IF(ISERROR(MATCH(H168,core_japan!M:M,0)),"",INDEX(core_japan!S:S,MATCH(H168,core_japan!M:M,0),1))</f>
        <v>IBT-084</v>
      </c>
      <c r="U168" s="2" t="s">
        <v>1321</v>
      </c>
      <c r="Z168" s="2" t="str">
        <f t="shared" si="8"/>
        <v>CI_ Creditor_ Financial Institution. Japan Financial Institution Common_ Identification. Identifier</v>
      </c>
      <c r="AA168" s="2" t="str">
        <f t="shared" si="10"/>
        <v>ram:JapanFinancialInstitutionCommonID</v>
      </c>
      <c r="AB168" s="3" t="str">
        <f>AB$165&amp;"/"&amp;AA168</f>
        <v>rsm:CIIHSupplyChainTradeTransactionType/ram:ApplicableCIIHSupplyChainTradeSettlement/ram:SpecifiedCITradeSettlementPaymentMeans/ram:PayeeSpecifiedCICreditorFinancialInstitution/ram:JapanFinancialInstitutionCommonID</v>
      </c>
      <c r="AC168" s="4" t="s">
        <v>4</v>
      </c>
      <c r="AD168" s="2" t="s">
        <v>27</v>
      </c>
      <c r="AE168" s="2" t="s">
        <v>217</v>
      </c>
      <c r="AF168" s="2" t="s">
        <v>56</v>
      </c>
      <c r="AG168" s="2" t="s">
        <v>56</v>
      </c>
      <c r="AH168" s="2" t="s">
        <v>236</v>
      </c>
    </row>
    <row r="169" spans="1:34" ht="12.75" customHeight="1">
      <c r="A169" s="2">
        <v>168</v>
      </c>
      <c r="B169" s="2" t="s">
        <v>78</v>
      </c>
      <c r="C169" s="2" t="s">
        <v>1623</v>
      </c>
      <c r="D169" s="2" t="s">
        <v>772</v>
      </c>
      <c r="E169" s="2" t="s">
        <v>20</v>
      </c>
      <c r="F169" s="4" t="s">
        <v>17</v>
      </c>
      <c r="G169" s="4">
        <f t="shared" si="9"/>
        <v>8</v>
      </c>
      <c r="H169" s="2" t="s">
        <v>773</v>
      </c>
      <c r="I169" s="2" t="s">
        <v>243</v>
      </c>
      <c r="J169" s="21">
        <f>IF(ISERROR(MATCH(H169,core_japan!M:M,0)),"",INDEX(core_japan!S:S,MATCH(H169,core_japan!M:M,0),1))</f>
        <v>0</v>
      </c>
      <c r="U169" s="2" t="s">
        <v>1322</v>
      </c>
      <c r="Z169" s="2" t="str">
        <f t="shared" si="8"/>
        <v>CI_ Creditor_ Financial Institution. Sub-Division. Branch_ Financial Institution</v>
      </c>
      <c r="AA169" s="2" t="str">
        <f t="shared" si="10"/>
        <v>ram:Sub-DivisionBranchFinancialInstitution</v>
      </c>
      <c r="AB169" s="3" t="str">
        <f>AB$165&amp;"/"&amp;AA169</f>
        <v>rsm:CIIHSupplyChainTradeTransactionType/ram:ApplicableCIIHSupplyChainTradeSettlement/ram:SpecifiedCITradeSettlementPaymentMeans/ram:PayeeSpecifiedCICreditorFinancialInstitution/ram:Sub-DivisionBranchFinancialInstitution</v>
      </c>
      <c r="AC169" s="4" t="s">
        <v>4</v>
      </c>
      <c r="AD169" s="2" t="s">
        <v>27</v>
      </c>
      <c r="AE169" s="2" t="s">
        <v>217</v>
      </c>
      <c r="AF169" s="2" t="s">
        <v>230</v>
      </c>
      <c r="AG169" s="2" t="s">
        <v>230</v>
      </c>
      <c r="AH169" s="2" t="s">
        <v>27</v>
      </c>
    </row>
    <row r="170" spans="1:34" ht="12.75" customHeight="1">
      <c r="A170" s="2">
        <v>169</v>
      </c>
      <c r="B170" s="2" t="s">
        <v>78</v>
      </c>
      <c r="C170" s="2" t="s">
        <v>1623</v>
      </c>
      <c r="D170" s="2" t="s">
        <v>244</v>
      </c>
      <c r="E170" s="2" t="s">
        <v>23</v>
      </c>
      <c r="F170" s="4" t="s">
        <v>3</v>
      </c>
      <c r="G170" s="4">
        <f t="shared" si="9"/>
        <v>9</v>
      </c>
      <c r="H170" s="2" t="s">
        <v>774</v>
      </c>
      <c r="I170" s="2" t="s">
        <v>775</v>
      </c>
      <c r="J170" s="21" t="str">
        <f>IF(ISERROR(MATCH(H170,core_japan!M:M,0)),"",INDEX(core_japan!S:S,MATCH(H170,core_japan!M:M,0),1))</f>
        <v/>
      </c>
      <c r="V170" s="2" t="s">
        <v>1323</v>
      </c>
      <c r="Z170" s="2" t="str">
        <f t="shared" si="8"/>
        <v>Branch_ Financial Institution. Details</v>
      </c>
      <c r="AA170" s="2" t="str">
        <f t="shared" si="10"/>
        <v>ram:BranchFinancialInstitutionType</v>
      </c>
      <c r="AB170" s="2"/>
      <c r="AC170" s="4" t="s">
        <v>4</v>
      </c>
      <c r="AD170" s="2" t="s">
        <v>27</v>
      </c>
      <c r="AE170" s="2" t="s">
        <v>217</v>
      </c>
      <c r="AF170" s="2" t="s">
        <v>8</v>
      </c>
      <c r="AG170" s="2" t="s">
        <v>8</v>
      </c>
      <c r="AH170" s="2" t="s">
        <v>8</v>
      </c>
    </row>
    <row r="171" spans="1:34" ht="12.75" customHeight="1">
      <c r="A171" s="2">
        <v>170</v>
      </c>
      <c r="B171" s="2" t="s">
        <v>78</v>
      </c>
      <c r="C171" s="2" t="s">
        <v>1623</v>
      </c>
      <c r="D171" s="2" t="s">
        <v>245</v>
      </c>
      <c r="E171" s="2" t="s">
        <v>12</v>
      </c>
      <c r="F171" s="4" t="s">
        <v>17</v>
      </c>
      <c r="G171" s="4">
        <f t="shared" si="9"/>
        <v>10</v>
      </c>
      <c r="H171" s="2" t="s">
        <v>776</v>
      </c>
      <c r="I171" s="2" t="s">
        <v>247</v>
      </c>
      <c r="J171" s="21" t="str">
        <f>IF(ISERROR(MATCH(H171,core_japan!M:M,0)),"",INDEX(core_japan!S:S,MATCH(H171,core_japan!M:M,0),1))</f>
        <v>IBT-084</v>
      </c>
      <c r="W171" s="2" t="s">
        <v>246</v>
      </c>
      <c r="Z171" s="2" t="str">
        <f t="shared" si="8"/>
        <v>Branch_ Financial Institution. Identification. Identifier</v>
      </c>
      <c r="AA171" s="2" t="str">
        <f t="shared" si="10"/>
        <v>ram:ID</v>
      </c>
      <c r="AB171" s="3" t="str">
        <f>AB169&amp;"/"&amp;AA171</f>
        <v>rsm:CIIHSupplyChainTradeTransactionType/ram:ApplicableCIIHSupplyChainTradeSettlement/ram:SpecifiedCITradeSettlementPaymentMeans/ram:PayeeSpecifiedCICreditorFinancialInstitution/ram:Sub-DivisionBranchFinancialInstitution/ram:ID</v>
      </c>
      <c r="AC171" s="4" t="s">
        <v>4</v>
      </c>
      <c r="AD171" s="2" t="s">
        <v>27</v>
      </c>
      <c r="AE171" s="2" t="s">
        <v>217</v>
      </c>
      <c r="AF171" s="2" t="s">
        <v>56</v>
      </c>
      <c r="AG171" s="2" t="s">
        <v>56</v>
      </c>
      <c r="AH171" s="2" t="s">
        <v>236</v>
      </c>
    </row>
    <row r="172" spans="1:34" ht="12.75" customHeight="1">
      <c r="A172" s="2">
        <v>171</v>
      </c>
      <c r="B172" s="2" t="s">
        <v>78</v>
      </c>
      <c r="C172" s="2" t="s">
        <v>1623</v>
      </c>
      <c r="D172" s="2" t="s">
        <v>248</v>
      </c>
      <c r="E172" s="2" t="s">
        <v>12</v>
      </c>
      <c r="F172" s="4" t="s">
        <v>17</v>
      </c>
      <c r="G172" s="4">
        <f t="shared" si="9"/>
        <v>10</v>
      </c>
      <c r="H172" s="2" t="s">
        <v>777</v>
      </c>
      <c r="I172" s="2" t="s">
        <v>250</v>
      </c>
      <c r="J172" s="21" t="str">
        <f>IF(ISERROR(MATCH(H172,core_japan!M:M,0)),"",INDEX(core_japan!S:S,MATCH(H172,core_japan!M:M,0),1))</f>
        <v>IBT-169</v>
      </c>
      <c r="W172" s="2" t="s">
        <v>249</v>
      </c>
      <c r="Z172" s="2" t="str">
        <f t="shared" si="8"/>
        <v>Branch_ Financial Institution. Name. Text</v>
      </c>
      <c r="AA172" s="2" t="str">
        <f t="shared" si="10"/>
        <v>ram:Name</v>
      </c>
      <c r="AB172" s="3" t="str">
        <f>AB169&amp;"/"&amp;AA172</f>
        <v>rsm:CIIHSupplyChainTradeTransactionType/ram:ApplicableCIIHSupplyChainTradeSettlement/ram:SpecifiedCITradeSettlementPaymentMeans/ram:PayeeSpecifiedCICreditorFinancialInstitution/ram:Sub-DivisionBranchFinancialInstitution/ram:Name</v>
      </c>
      <c r="AC172" s="4" t="s">
        <v>4</v>
      </c>
      <c r="AD172" s="2" t="s">
        <v>41</v>
      </c>
      <c r="AE172" s="2" t="s">
        <v>42</v>
      </c>
      <c r="AF172" s="2" t="s">
        <v>56</v>
      </c>
      <c r="AG172" s="2" t="s">
        <v>56</v>
      </c>
      <c r="AH172" s="2" t="s">
        <v>27</v>
      </c>
    </row>
    <row r="173" spans="1:34" ht="12.75" customHeight="1">
      <c r="A173" s="2">
        <v>172</v>
      </c>
      <c r="B173" s="2" t="s">
        <v>78</v>
      </c>
      <c r="C173" s="2" t="s">
        <v>1623</v>
      </c>
      <c r="D173" s="2" t="s">
        <v>251</v>
      </c>
      <c r="E173" s="2" t="s">
        <v>20</v>
      </c>
      <c r="F173" s="4" t="s">
        <v>17</v>
      </c>
      <c r="G173" s="4">
        <f t="shared" si="9"/>
        <v>6</v>
      </c>
      <c r="H173" s="2" t="s">
        <v>778</v>
      </c>
      <c r="I173" s="2" t="s">
        <v>779</v>
      </c>
      <c r="J173" s="21" t="str">
        <f>IF(ISERROR(MATCH(H173,core_japan!M:M,0)),"",INDEX(core_japan!S:S,MATCH(H173,core_japan!M:M,0),1))</f>
        <v>IBG-18</v>
      </c>
      <c r="S173" s="2" t="s">
        <v>1324</v>
      </c>
      <c r="Z173" s="2" t="str">
        <f t="shared" si="8"/>
        <v>CI_ Trade Settlement_ Payment Means. Applicable. Trade Settlement_ Financial Card</v>
      </c>
      <c r="AA173" s="2" t="str">
        <f t="shared" si="10"/>
        <v>ram:ApplicableTradeSettlementFinancialCard</v>
      </c>
      <c r="AB173" s="3" t="str">
        <f>AB$155&amp;"/"&amp;AA173</f>
        <v>rsm:CIIHSupplyChainTradeTransactionType/ram:ApplicableCIIHSupplyChainTradeSettlement/ram:SpecifiedCITradeSettlementPaymentMeans/ram:ApplicableTradeSettlementFinancialCard</v>
      </c>
      <c r="AC173" s="4" t="s">
        <v>4</v>
      </c>
      <c r="AD173" s="2" t="s">
        <v>27</v>
      </c>
      <c r="AE173" s="2" t="s">
        <v>217</v>
      </c>
      <c r="AF173" s="2" t="s">
        <v>230</v>
      </c>
      <c r="AG173" s="2" t="s">
        <v>8</v>
      </c>
      <c r="AH173" s="2" t="s">
        <v>705</v>
      </c>
    </row>
    <row r="174" spans="1:34" ht="12.75" customHeight="1">
      <c r="A174" s="2">
        <v>173</v>
      </c>
      <c r="B174" s="2" t="s">
        <v>78</v>
      </c>
      <c r="C174" s="2" t="s">
        <v>1623</v>
      </c>
      <c r="D174" s="2" t="s">
        <v>780</v>
      </c>
      <c r="E174" s="2" t="s">
        <v>23</v>
      </c>
      <c r="F174" s="4" t="s">
        <v>3</v>
      </c>
      <c r="G174" s="4">
        <f t="shared" si="9"/>
        <v>7</v>
      </c>
      <c r="H174" s="2" t="s">
        <v>781</v>
      </c>
      <c r="I174" s="2" t="s">
        <v>782</v>
      </c>
      <c r="J174" s="21" t="str">
        <f>IF(ISERROR(MATCH(H174,core_japan!M:M,0)),"",INDEX(core_japan!S:S,MATCH(H174,core_japan!M:M,0),1))</f>
        <v/>
      </c>
      <c r="T174" s="2" t="s">
        <v>1325</v>
      </c>
      <c r="Z174" s="2" t="str">
        <f t="shared" si="8"/>
        <v>Trade Settlement_ Financial Card. Details</v>
      </c>
      <c r="AA174" s="2" t="str">
        <f t="shared" si="10"/>
        <v>ram:TradeSettlementFinancialCardType</v>
      </c>
      <c r="AB174" s="2"/>
      <c r="AC174" s="4" t="s">
        <v>4</v>
      </c>
      <c r="AD174" s="2" t="s">
        <v>27</v>
      </c>
      <c r="AE174" s="2" t="s">
        <v>217</v>
      </c>
      <c r="AF174" s="2" t="s">
        <v>27</v>
      </c>
      <c r="AG174" s="2" t="s">
        <v>8</v>
      </c>
      <c r="AH174" s="2" t="s">
        <v>27</v>
      </c>
    </row>
    <row r="175" spans="1:34" ht="12.75" customHeight="1">
      <c r="A175" s="2">
        <v>174</v>
      </c>
      <c r="B175" s="2" t="s">
        <v>78</v>
      </c>
      <c r="C175" s="2" t="s">
        <v>1623</v>
      </c>
      <c r="D175" s="2" t="s">
        <v>252</v>
      </c>
      <c r="E175" s="2" t="s">
        <v>12</v>
      </c>
      <c r="F175" s="4" t="s">
        <v>22</v>
      </c>
      <c r="G175" s="4">
        <f t="shared" si="9"/>
        <v>8</v>
      </c>
      <c r="H175" s="2" t="s">
        <v>783</v>
      </c>
      <c r="I175" s="2" t="s">
        <v>784</v>
      </c>
      <c r="J175" s="21" t="str">
        <f>IF(ISERROR(MATCH(H175,core_japan!M:M,0)),"",INDEX(core_japan!S:S,MATCH(H175,core_japan!M:M,0),1))</f>
        <v>IBT-087</v>
      </c>
      <c r="U175" s="2" t="s">
        <v>1326</v>
      </c>
      <c r="Z175" s="2" t="str">
        <f t="shared" si="8"/>
        <v>Trade Settlement_ Financial Card. Identification. Identifier</v>
      </c>
      <c r="AA175" s="2" t="str">
        <f t="shared" si="10"/>
        <v>ram:ID</v>
      </c>
      <c r="AB175" s="3" t="str">
        <f>AB$173&amp;"/"&amp;AA175</f>
        <v>rsm:CIIHSupplyChainTradeTransactionType/ram:ApplicableCIIHSupplyChainTradeSettlement/ram:SpecifiedCITradeSettlementPaymentMeans/ram:ApplicableTradeSettlementFinancialCard/ram:ID</v>
      </c>
      <c r="AC175" s="4" t="s">
        <v>4</v>
      </c>
      <c r="AD175" s="2" t="s">
        <v>27</v>
      </c>
      <c r="AE175" s="2" t="s">
        <v>217</v>
      </c>
      <c r="AF175" s="2" t="s">
        <v>56</v>
      </c>
      <c r="AG175" s="2" t="s">
        <v>8</v>
      </c>
      <c r="AH175" s="2" t="s">
        <v>542</v>
      </c>
    </row>
    <row r="176" spans="1:34" ht="12.75" customHeight="1">
      <c r="A176" s="2">
        <v>175</v>
      </c>
      <c r="B176" s="2" t="s">
        <v>78</v>
      </c>
      <c r="C176" s="2" t="s">
        <v>1623</v>
      </c>
      <c r="D176" s="2" t="s">
        <v>253</v>
      </c>
      <c r="E176" s="2" t="s">
        <v>12</v>
      </c>
      <c r="F176" s="4" t="s">
        <v>17</v>
      </c>
      <c r="G176" s="4">
        <f t="shared" si="9"/>
        <v>8</v>
      </c>
      <c r="H176" s="2" t="s">
        <v>785</v>
      </c>
      <c r="I176" s="2" t="s">
        <v>786</v>
      </c>
      <c r="J176" s="21">
        <f>IF(ISERROR(MATCH(H176,core_japan!M:M,0)),"",INDEX(core_japan!S:S,MATCH(H176,core_japan!M:M,0),1))</f>
        <v>0</v>
      </c>
      <c r="U176" s="2" t="s">
        <v>254</v>
      </c>
      <c r="Z176" s="2" t="str">
        <f t="shared" si="8"/>
        <v>Trade Settlement_ Financial Card. Type. Code</v>
      </c>
      <c r="AA176" s="2" t="str">
        <f t="shared" si="10"/>
        <v>ram:TypeCode</v>
      </c>
      <c r="AB176" s="3" t="str">
        <f>AB$173&amp;"/"&amp;AA176</f>
        <v>rsm:CIIHSupplyChainTradeTransactionType/ram:ApplicableCIIHSupplyChainTradeSettlement/ram:SpecifiedCITradeSettlementPaymentMeans/ram:ApplicableTradeSettlementFinancialCard/ram:TypeCode</v>
      </c>
      <c r="AC176" s="4" t="s">
        <v>4</v>
      </c>
      <c r="AD176" s="2" t="s">
        <v>27</v>
      </c>
      <c r="AE176" s="2" t="s">
        <v>217</v>
      </c>
      <c r="AF176" s="2" t="s">
        <v>56</v>
      </c>
      <c r="AG176" s="2" t="s">
        <v>8</v>
      </c>
      <c r="AH176" s="2" t="s">
        <v>27</v>
      </c>
    </row>
    <row r="177" spans="1:34" ht="12.75" customHeight="1">
      <c r="A177" s="2">
        <v>176</v>
      </c>
      <c r="B177" s="2" t="s">
        <v>78</v>
      </c>
      <c r="C177" s="2" t="s">
        <v>1623</v>
      </c>
      <c r="D177" s="2" t="s">
        <v>255</v>
      </c>
      <c r="E177" s="2" t="s">
        <v>12</v>
      </c>
      <c r="F177" s="4" t="s">
        <v>22</v>
      </c>
      <c r="G177" s="4">
        <f t="shared" si="9"/>
        <v>8</v>
      </c>
      <c r="H177" s="2" t="s">
        <v>787</v>
      </c>
      <c r="I177" s="2" t="s">
        <v>788</v>
      </c>
      <c r="J177" s="21" t="str">
        <f>IF(ISERROR(MATCH(H177,core_japan!M:M,0)),"",INDEX(core_japan!S:S,MATCH(H177,core_japan!M:M,0),1))</f>
        <v>IBT-088</v>
      </c>
      <c r="U177" s="2" t="s">
        <v>1327</v>
      </c>
      <c r="Z177" s="2" t="str">
        <f t="shared" si="8"/>
        <v>Trade Settlement_ Financial Card. Cardholder Name. Text</v>
      </c>
      <c r="AA177" s="2" t="str">
        <f t="shared" si="10"/>
        <v>ram:CardholderName</v>
      </c>
      <c r="AB177" s="3" t="str">
        <f>AB$173&amp;"/"&amp;AA177</f>
        <v>rsm:CIIHSupplyChainTradeTransactionType/ram:ApplicableCIIHSupplyChainTradeSettlement/ram:SpecifiedCITradeSettlementPaymentMeans/ram:ApplicableTradeSettlementFinancialCard/ram:CardholderName</v>
      </c>
      <c r="AC177" s="4" t="s">
        <v>4</v>
      </c>
      <c r="AD177" s="2" t="s">
        <v>41</v>
      </c>
      <c r="AE177" s="2" t="s">
        <v>42</v>
      </c>
      <c r="AF177" s="2" t="s">
        <v>56</v>
      </c>
      <c r="AG177" s="2" t="s">
        <v>8</v>
      </c>
      <c r="AH177" s="2" t="s">
        <v>542</v>
      </c>
    </row>
    <row r="178" spans="1:34" ht="12.75" customHeight="1">
      <c r="A178" s="2">
        <v>177</v>
      </c>
      <c r="B178" s="2" t="s">
        <v>78</v>
      </c>
      <c r="C178" s="2" t="s">
        <v>1623</v>
      </c>
      <c r="D178" s="2" t="s">
        <v>256</v>
      </c>
      <c r="E178" s="2" t="s">
        <v>12</v>
      </c>
      <c r="F178" s="4" t="s">
        <v>17</v>
      </c>
      <c r="G178" s="4">
        <f t="shared" si="9"/>
        <v>8</v>
      </c>
      <c r="H178" s="2" t="s">
        <v>789</v>
      </c>
      <c r="I178" s="2" t="s">
        <v>790</v>
      </c>
      <c r="J178" s="21">
        <f>IF(ISERROR(MATCH(H178,core_japan!M:M,0)),"",INDEX(core_japan!S:S,MATCH(H178,core_japan!M:M,0),1))</f>
        <v>0</v>
      </c>
      <c r="U178" s="2" t="s">
        <v>257</v>
      </c>
      <c r="Z178" s="2" t="str">
        <f t="shared" si="8"/>
        <v>Trade Settlement_ Financial Card. Issuing Company Name. Text</v>
      </c>
      <c r="AA178" s="2" t="str">
        <f t="shared" si="10"/>
        <v>ram:IssuingCompanyName</v>
      </c>
      <c r="AB178" s="3" t="str">
        <f>AB$173&amp;"/"&amp;AA178</f>
        <v>rsm:CIIHSupplyChainTradeTransactionType/ram:ApplicableCIIHSupplyChainTradeSettlement/ram:SpecifiedCITradeSettlementPaymentMeans/ram:ApplicableTradeSettlementFinancialCard/ram:IssuingCompanyName</v>
      </c>
      <c r="AC178" s="4" t="s">
        <v>4</v>
      </c>
      <c r="AD178" s="2" t="s">
        <v>41</v>
      </c>
      <c r="AE178" s="2" t="s">
        <v>42</v>
      </c>
      <c r="AF178" s="2" t="s">
        <v>56</v>
      </c>
      <c r="AG178" s="2" t="s">
        <v>8</v>
      </c>
      <c r="AH178" s="2" t="s">
        <v>27</v>
      </c>
    </row>
    <row r="179" spans="1:34" ht="12.75" customHeight="1">
      <c r="A179" s="2">
        <v>178</v>
      </c>
      <c r="B179" s="2" t="s">
        <v>78</v>
      </c>
      <c r="C179" s="2" t="s">
        <v>1623</v>
      </c>
      <c r="D179" s="2" t="s">
        <v>258</v>
      </c>
      <c r="E179" s="2" t="s">
        <v>20</v>
      </c>
      <c r="F179" s="4" t="s">
        <v>71</v>
      </c>
      <c r="G179" s="4">
        <f t="shared" si="9"/>
        <v>4</v>
      </c>
      <c r="H179" s="2" t="s">
        <v>259</v>
      </c>
      <c r="I179" s="2" t="s">
        <v>791</v>
      </c>
      <c r="J179" s="21" t="str">
        <f>IF(ISERROR(MATCH(H179,core_japan!M:M,0)),"",INDEX(core_japan!S:S,MATCH(H179,core_japan!M:M,0),1))</f>
        <v/>
      </c>
      <c r="Q179" s="2" t="s">
        <v>1328</v>
      </c>
      <c r="Z179" s="2" t="str">
        <f t="shared" si="8"/>
        <v>CIIH_ Supply Chain_ Trade Settlement. Specified. CI_ Trade_ Allowance Charge</v>
      </c>
      <c r="AA179" s="2" t="str">
        <f t="shared" si="10"/>
        <v>ram:SpecifiedCITradeAllowanceCharge</v>
      </c>
      <c r="AB179" s="3" t="str">
        <f>AB$122&amp;"/"&amp;AA179</f>
        <v>rsm:CIIHSupplyChainTradeTransactionType/ram:ApplicableCIIHSupplyChainTradeSettlement/ram:SpecifiedCITradeAllowanceCharge</v>
      </c>
      <c r="AC179" s="4" t="s">
        <v>4</v>
      </c>
      <c r="AD179" s="2" t="s">
        <v>27</v>
      </c>
      <c r="AE179" s="2" t="s">
        <v>217</v>
      </c>
      <c r="AF179" s="2" t="s">
        <v>230</v>
      </c>
      <c r="AG179" s="2" t="s">
        <v>8</v>
      </c>
      <c r="AH179" s="2" t="s">
        <v>27</v>
      </c>
    </row>
    <row r="180" spans="1:34" ht="12.75" customHeight="1">
      <c r="A180" s="2">
        <v>179</v>
      </c>
      <c r="B180" s="2" t="s">
        <v>78</v>
      </c>
      <c r="C180" s="2" t="s">
        <v>1623</v>
      </c>
      <c r="D180" s="2" t="s">
        <v>260</v>
      </c>
      <c r="E180" s="2" t="s">
        <v>23</v>
      </c>
      <c r="F180" s="4" t="s">
        <v>3</v>
      </c>
      <c r="G180" s="4">
        <f t="shared" si="9"/>
        <v>5</v>
      </c>
      <c r="H180" s="2" t="s">
        <v>792</v>
      </c>
      <c r="I180" s="2" t="s">
        <v>793</v>
      </c>
      <c r="J180" s="21" t="str">
        <f>IF(ISERROR(MATCH(H180,core_japan!M:M,0)),"",INDEX(core_japan!S:S,MATCH(H180,core_japan!M:M,0),1))</f>
        <v/>
      </c>
      <c r="R180" s="2" t="s">
        <v>261</v>
      </c>
      <c r="Z180" s="2" t="str">
        <f t="shared" si="8"/>
        <v>CI_ Trade_ Allowance Charge. Details</v>
      </c>
      <c r="AA180" s="2" t="str">
        <f t="shared" si="10"/>
        <v>ram:CITradeAllowanceChargeType</v>
      </c>
      <c r="AC180" s="4" t="s">
        <v>4</v>
      </c>
      <c r="AD180" s="2" t="s">
        <v>27</v>
      </c>
      <c r="AE180" s="2" t="s">
        <v>217</v>
      </c>
      <c r="AF180" s="2" t="s">
        <v>27</v>
      </c>
      <c r="AG180" s="2" t="s">
        <v>8</v>
      </c>
      <c r="AH180" s="2" t="s">
        <v>27</v>
      </c>
    </row>
    <row r="181" spans="1:34" ht="12.75" customHeight="1">
      <c r="A181" s="2">
        <v>180</v>
      </c>
      <c r="B181" s="2" t="s">
        <v>78</v>
      </c>
      <c r="C181" s="2" t="s">
        <v>1623</v>
      </c>
      <c r="D181" s="2" t="s">
        <v>378</v>
      </c>
      <c r="E181" s="2" t="s">
        <v>12</v>
      </c>
      <c r="F181" s="4" t="s">
        <v>22</v>
      </c>
      <c r="G181" s="4">
        <f t="shared" si="9"/>
        <v>6</v>
      </c>
      <c r="H181" s="2" t="s">
        <v>794</v>
      </c>
      <c r="I181" s="2" t="s">
        <v>795</v>
      </c>
      <c r="J181" s="21" t="str">
        <f>IF(ISERROR(MATCH(H181,core_japan!M:M,0)),"",INDEX(core_japan!S:S,MATCH(H181,core_japan!M:M,0),1))</f>
        <v/>
      </c>
      <c r="S181" s="2" t="s">
        <v>379</v>
      </c>
      <c r="Z181" s="2" t="str">
        <f t="shared" si="8"/>
        <v>CI_ Trade_ Allowance Charge. Charge. Indicator</v>
      </c>
      <c r="AA181" s="2" t="str">
        <f t="shared" si="10"/>
        <v>ram:ChargeIndicator</v>
      </c>
      <c r="AB181" s="3" t="str">
        <f>AB179&amp;"/"&amp;AA181</f>
        <v>rsm:CIIHSupplyChainTradeTransactionType/ram:ApplicableCIIHSupplyChainTradeSettlement/ram:SpecifiedCITradeAllowanceCharge/ram:ChargeIndicator</v>
      </c>
      <c r="AC181" s="4" t="s">
        <v>4</v>
      </c>
      <c r="AD181" s="2" t="s">
        <v>27</v>
      </c>
      <c r="AE181" s="2" t="s">
        <v>217</v>
      </c>
      <c r="AF181" s="2" t="s">
        <v>56</v>
      </c>
      <c r="AG181" s="2" t="s">
        <v>8</v>
      </c>
      <c r="AH181" s="2" t="s">
        <v>27</v>
      </c>
    </row>
    <row r="182" spans="1:34" ht="12.75" customHeight="1">
      <c r="A182" s="2">
        <v>181</v>
      </c>
      <c r="B182" s="2" t="s">
        <v>78</v>
      </c>
      <c r="C182" s="2" t="s">
        <v>1623</v>
      </c>
      <c r="D182" s="2" t="s">
        <v>262</v>
      </c>
      <c r="E182" s="2" t="s">
        <v>20</v>
      </c>
      <c r="F182" s="4" t="s">
        <v>71</v>
      </c>
      <c r="G182" s="4">
        <f t="shared" si="9"/>
        <v>6</v>
      </c>
      <c r="H182" s="2" t="s">
        <v>796</v>
      </c>
      <c r="I182" s="2" t="s">
        <v>797</v>
      </c>
      <c r="J182" s="21" t="str">
        <f>IF(ISERROR(MATCH(H182,core_japan!M:M,0)),"",INDEX(core_japan!S:S,MATCH(H182,core_japan!M:M,0),1))</f>
        <v/>
      </c>
      <c r="S182" s="2" t="s">
        <v>263</v>
      </c>
      <c r="Z182" s="2" t="str">
        <f t="shared" si="8"/>
        <v>CI_ Trade_ Allowance Charge. Category. CI_ Trade_ Tax</v>
      </c>
      <c r="AA182" s="2" t="str">
        <f t="shared" si="10"/>
        <v>ram:CategoryCITradeTax</v>
      </c>
      <c r="AB182" s="3" t="str">
        <f>AB179&amp;"/"&amp;AA182</f>
        <v>rsm:CIIHSupplyChainTradeTransactionType/ram:ApplicableCIIHSupplyChainTradeSettlement/ram:SpecifiedCITradeAllowanceCharge/ram:CategoryCITradeTax</v>
      </c>
      <c r="AC182" s="4" t="s">
        <v>4</v>
      </c>
      <c r="AD182" s="2" t="s">
        <v>27</v>
      </c>
      <c r="AE182" s="2" t="s">
        <v>217</v>
      </c>
      <c r="AF182" s="2" t="s">
        <v>230</v>
      </c>
      <c r="AG182" s="2" t="s">
        <v>8</v>
      </c>
      <c r="AH182" s="2" t="s">
        <v>542</v>
      </c>
    </row>
    <row r="183" spans="1:34" ht="12.75" customHeight="1">
      <c r="A183" s="2">
        <v>182</v>
      </c>
      <c r="B183" s="2" t="s">
        <v>78</v>
      </c>
      <c r="C183" s="2" t="s">
        <v>1623</v>
      </c>
      <c r="D183" s="2" t="s">
        <v>264</v>
      </c>
      <c r="E183" s="2" t="s">
        <v>23</v>
      </c>
      <c r="F183" s="4" t="s">
        <v>3</v>
      </c>
      <c r="G183" s="4">
        <f t="shared" si="9"/>
        <v>7</v>
      </c>
      <c r="H183" s="2" t="s">
        <v>798</v>
      </c>
      <c r="I183" s="2" t="s">
        <v>799</v>
      </c>
      <c r="J183" s="21" t="str">
        <f>IF(ISERROR(MATCH(H183,core_japan!M:M,0)),"",INDEX(core_japan!S:S,MATCH(H183,core_japan!M:M,0),1))</f>
        <v/>
      </c>
      <c r="T183" s="2" t="s">
        <v>265</v>
      </c>
      <c r="Z183" s="2" t="str">
        <f t="shared" si="8"/>
        <v>CI_ Trade_ Tax. Details</v>
      </c>
      <c r="AA183" s="2" t="str">
        <f t="shared" si="10"/>
        <v>ram:CITradeTaxType</v>
      </c>
      <c r="AB183" s="2"/>
      <c r="AC183" s="4" t="s">
        <v>4</v>
      </c>
      <c r="AD183" s="2" t="s">
        <v>27</v>
      </c>
      <c r="AE183" s="2" t="s">
        <v>217</v>
      </c>
      <c r="AF183" s="2" t="s">
        <v>27</v>
      </c>
      <c r="AG183" s="2" t="s">
        <v>8</v>
      </c>
      <c r="AH183" s="2" t="s">
        <v>27</v>
      </c>
    </row>
    <row r="184" spans="1:34" ht="12.75" customHeight="1">
      <c r="A184" s="2">
        <v>183</v>
      </c>
      <c r="B184" s="2" t="s">
        <v>78</v>
      </c>
      <c r="C184" s="2" t="s">
        <v>1623</v>
      </c>
      <c r="D184" s="2" t="s">
        <v>266</v>
      </c>
      <c r="E184" s="2" t="s">
        <v>12</v>
      </c>
      <c r="F184" s="4" t="s">
        <v>22</v>
      </c>
      <c r="G184" s="4">
        <f t="shared" si="9"/>
        <v>8</v>
      </c>
      <c r="H184" s="2" t="s">
        <v>800</v>
      </c>
      <c r="I184" s="2" t="s">
        <v>801</v>
      </c>
      <c r="J184" s="21" t="str">
        <f>IF(ISERROR(MATCH(H184,core_japan!M:M,0)),"",INDEX(core_japan!S:S,MATCH(H184,core_japan!M:M,0),1))</f>
        <v/>
      </c>
      <c r="U184" s="2" t="s">
        <v>267</v>
      </c>
      <c r="Z184" s="2" t="str">
        <f t="shared" si="8"/>
        <v>CI_ Trade_ Tax. Calculated. Amount</v>
      </c>
      <c r="AA184" s="2" t="str">
        <f t="shared" si="10"/>
        <v>ram:CalculatedAmount</v>
      </c>
      <c r="AB184" s="3" t="str">
        <f>AB$182&amp;"/"&amp;AA184</f>
        <v>rsm:CIIHSupplyChainTradeTransactionType/ram:ApplicableCIIHSupplyChainTradeSettlement/ram:SpecifiedCITradeAllowanceCharge/ram:CategoryCITradeTax/ram:CalculatedAmount</v>
      </c>
      <c r="AC184" s="4" t="s">
        <v>4</v>
      </c>
      <c r="AD184" s="2" t="s">
        <v>304</v>
      </c>
      <c r="AE184" s="2" t="s">
        <v>42</v>
      </c>
      <c r="AF184" s="2" t="s">
        <v>56</v>
      </c>
      <c r="AG184" s="2" t="s">
        <v>8</v>
      </c>
      <c r="AH184" s="2" t="s">
        <v>27</v>
      </c>
    </row>
    <row r="185" spans="1:34" ht="12.75" customHeight="1">
      <c r="A185" s="2">
        <v>184</v>
      </c>
      <c r="B185" s="2" t="s">
        <v>78</v>
      </c>
      <c r="C185" s="2" t="s">
        <v>1623</v>
      </c>
      <c r="D185" s="2" t="s">
        <v>268</v>
      </c>
      <c r="E185" s="2" t="s">
        <v>12</v>
      </c>
      <c r="F185" s="4" t="s">
        <v>22</v>
      </c>
      <c r="G185" s="4">
        <f t="shared" si="9"/>
        <v>8</v>
      </c>
      <c r="H185" s="2" t="s">
        <v>802</v>
      </c>
      <c r="I185" s="2" t="s">
        <v>270</v>
      </c>
      <c r="J185" s="21" t="str">
        <f>IF(ISERROR(MATCH(H185,core_japan!M:M,0)),"",INDEX(core_japan!S:S,MATCH(H185,core_japan!M:M,0),1))</f>
        <v/>
      </c>
      <c r="U185" s="2" t="s">
        <v>269</v>
      </c>
      <c r="Z185" s="2" t="str">
        <f t="shared" si="8"/>
        <v>CI_ Trade_ Tax. Calculated. Rate</v>
      </c>
      <c r="AA185" s="2" t="str">
        <f t="shared" si="10"/>
        <v>ram:CalculatedRate</v>
      </c>
      <c r="AB185" s="3" t="str">
        <f>AB$182&amp;"/"&amp;AA185</f>
        <v>rsm:CIIHSupplyChainTradeTransactionType/ram:ApplicableCIIHSupplyChainTradeSettlement/ram:SpecifiedCITradeAllowanceCharge/ram:CategoryCITradeTax/ram:CalculatedRate</v>
      </c>
      <c r="AC185" s="4" t="s">
        <v>4</v>
      </c>
      <c r="AD185" s="2" t="s">
        <v>27</v>
      </c>
      <c r="AE185" s="2" t="s">
        <v>27</v>
      </c>
      <c r="AF185" s="2" t="s">
        <v>56</v>
      </c>
      <c r="AG185" s="2" t="s">
        <v>8</v>
      </c>
      <c r="AH185" s="2" t="s">
        <v>705</v>
      </c>
    </row>
    <row r="186" spans="1:34" ht="12.75" customHeight="1">
      <c r="A186" s="2">
        <v>185</v>
      </c>
      <c r="B186" s="2" t="s">
        <v>78</v>
      </c>
      <c r="C186" s="2" t="s">
        <v>1623</v>
      </c>
      <c r="D186" s="2" t="s">
        <v>271</v>
      </c>
      <c r="E186" s="2" t="s">
        <v>12</v>
      </c>
      <c r="F186" s="4" t="s">
        <v>22</v>
      </c>
      <c r="G186" s="4">
        <f t="shared" si="9"/>
        <v>8</v>
      </c>
      <c r="H186" s="2" t="s">
        <v>803</v>
      </c>
      <c r="I186" s="2" t="s">
        <v>804</v>
      </c>
      <c r="J186" s="21" t="str">
        <f>IF(ISERROR(MATCH(H186,core_japan!M:M,0)),"",INDEX(core_japan!S:S,MATCH(H186,core_japan!M:M,0),1))</f>
        <v/>
      </c>
      <c r="U186" s="2" t="s">
        <v>272</v>
      </c>
      <c r="Z186" s="2" t="str">
        <f t="shared" si="8"/>
        <v>CI_ Trade_ Tax. Basis. Amount</v>
      </c>
      <c r="AA186" s="2" t="str">
        <f t="shared" si="10"/>
        <v>ram:BasisAmount</v>
      </c>
      <c r="AB186" s="3" t="str">
        <f>AB$182&amp;"/"&amp;AA186</f>
        <v>rsm:CIIHSupplyChainTradeTransactionType/ram:ApplicableCIIHSupplyChainTradeSettlement/ram:SpecifiedCITradeAllowanceCharge/ram:CategoryCITradeTax/ram:BasisAmount</v>
      </c>
      <c r="AC186" s="4" t="s">
        <v>4</v>
      </c>
      <c r="AD186" s="2" t="s">
        <v>304</v>
      </c>
      <c r="AE186" s="2" t="s">
        <v>42</v>
      </c>
      <c r="AF186" s="2" t="s">
        <v>56</v>
      </c>
      <c r="AG186" s="2" t="s">
        <v>8</v>
      </c>
      <c r="AH186" s="2" t="s">
        <v>705</v>
      </c>
    </row>
    <row r="187" spans="1:34" ht="12.75" customHeight="1">
      <c r="A187" s="2">
        <v>186</v>
      </c>
      <c r="B187" s="2" t="s">
        <v>78</v>
      </c>
      <c r="C187" s="2" t="s">
        <v>1623</v>
      </c>
      <c r="D187" s="2" t="s">
        <v>273</v>
      </c>
      <c r="E187" s="2" t="s">
        <v>12</v>
      </c>
      <c r="F187" s="4" t="s">
        <v>22</v>
      </c>
      <c r="G187" s="4">
        <f t="shared" si="9"/>
        <v>8</v>
      </c>
      <c r="H187" s="2" t="s">
        <v>805</v>
      </c>
      <c r="I187" s="2" t="s">
        <v>275</v>
      </c>
      <c r="J187" s="21" t="str">
        <f>IF(ISERROR(MATCH(H187,core_japan!M:M,0)),"",INDEX(core_japan!S:S,MATCH(H187,core_japan!M:M,0),1))</f>
        <v/>
      </c>
      <c r="U187" s="2" t="s">
        <v>274</v>
      </c>
      <c r="Z187" s="2" t="str">
        <f t="shared" si="8"/>
        <v>CI_ Trade_ Tax. Category. Code</v>
      </c>
      <c r="AA187" s="2" t="str">
        <f t="shared" si="10"/>
        <v>ram:CategoryCode</v>
      </c>
      <c r="AB187" s="3" t="str">
        <f>AB$182&amp;"/"&amp;AA187</f>
        <v>rsm:CIIHSupplyChainTradeTransactionType/ram:ApplicableCIIHSupplyChainTradeSettlement/ram:SpecifiedCITradeAllowanceCharge/ram:CategoryCITradeTax/ram:CategoryCode</v>
      </c>
      <c r="AC187" s="4" t="s">
        <v>4</v>
      </c>
      <c r="AD187" s="2" t="s">
        <v>280</v>
      </c>
      <c r="AE187" s="2" t="s">
        <v>59</v>
      </c>
      <c r="AF187" s="2" t="s">
        <v>56</v>
      </c>
      <c r="AG187" s="2" t="s">
        <v>8</v>
      </c>
      <c r="AH187" s="2" t="s">
        <v>705</v>
      </c>
    </row>
    <row r="188" spans="1:34" ht="12.75" customHeight="1">
      <c r="A188" s="2">
        <v>187</v>
      </c>
      <c r="B188" s="2" t="s">
        <v>78</v>
      </c>
      <c r="C188" s="2" t="s">
        <v>1623</v>
      </c>
      <c r="D188" s="2" t="s">
        <v>806</v>
      </c>
      <c r="E188" s="2" t="s">
        <v>20</v>
      </c>
      <c r="F188" s="4" t="s">
        <v>71</v>
      </c>
      <c r="G188" s="4">
        <f t="shared" si="9"/>
        <v>4</v>
      </c>
      <c r="H188" s="2" t="s">
        <v>276</v>
      </c>
      <c r="I188" s="2" t="s">
        <v>277</v>
      </c>
      <c r="J188" s="21" t="str">
        <f>IF(ISERROR(MATCH(H188,core_japan!M:M,0)),"",INDEX(core_japan!S:S,MATCH(H188,core_japan!M:M,0),1))</f>
        <v/>
      </c>
      <c r="Q188" s="2" t="s">
        <v>1329</v>
      </c>
      <c r="Z188" s="2" t="str">
        <f t="shared" si="8"/>
        <v>CIIH_ Supply Chain_ Trade Settlement. Applicable. CI_ Trade_ Tax</v>
      </c>
      <c r="AA188" s="2" t="str">
        <f t="shared" si="10"/>
        <v>ram:ApplicableCITradeTax</v>
      </c>
      <c r="AB188" s="3" t="str">
        <f>AB$122&amp;"/"&amp;AA188</f>
        <v>rsm:CIIHSupplyChainTradeTransactionType/ram:ApplicableCIIHSupplyChainTradeSettlement/ram:ApplicableCITradeTax</v>
      </c>
      <c r="AC188" s="4" t="s">
        <v>4</v>
      </c>
      <c r="AD188" s="2" t="s">
        <v>27</v>
      </c>
      <c r="AE188" s="2" t="s">
        <v>217</v>
      </c>
      <c r="AF188" s="2" t="s">
        <v>230</v>
      </c>
      <c r="AG188" s="2" t="s">
        <v>10</v>
      </c>
      <c r="AH188" s="2" t="s">
        <v>25</v>
      </c>
    </row>
    <row r="189" spans="1:34" ht="12.75" customHeight="1">
      <c r="A189" s="2">
        <v>188</v>
      </c>
      <c r="B189" s="2" t="s">
        <v>78</v>
      </c>
      <c r="C189" s="2" t="s">
        <v>1623</v>
      </c>
      <c r="D189" s="2" t="s">
        <v>264</v>
      </c>
      <c r="E189" s="2" t="s">
        <v>23</v>
      </c>
      <c r="F189" s="4" t="s">
        <v>3</v>
      </c>
      <c r="G189" s="4">
        <f t="shared" si="9"/>
        <v>5</v>
      </c>
      <c r="H189" s="2" t="s">
        <v>807</v>
      </c>
      <c r="I189" s="2" t="s">
        <v>808</v>
      </c>
      <c r="J189" s="21" t="str">
        <f>IF(ISERROR(MATCH(H189,core_japan!M:M,0)),"",INDEX(core_japan!S:S,MATCH(H189,core_japan!M:M,0),1))</f>
        <v/>
      </c>
      <c r="R189" s="2" t="s">
        <v>265</v>
      </c>
      <c r="Z189" s="2" t="str">
        <f t="shared" si="8"/>
        <v>CI_ Trade_ Tax. Details</v>
      </c>
      <c r="AA189" s="2" t="str">
        <f t="shared" si="10"/>
        <v>ram:CITradeTaxType</v>
      </c>
      <c r="AC189" s="4" t="s">
        <v>4</v>
      </c>
      <c r="AD189" s="2" t="s">
        <v>27</v>
      </c>
      <c r="AE189" s="2" t="s">
        <v>217</v>
      </c>
      <c r="AF189" s="2" t="s">
        <v>27</v>
      </c>
      <c r="AG189" s="2" t="s">
        <v>27</v>
      </c>
      <c r="AH189" s="2" t="s">
        <v>27</v>
      </c>
    </row>
    <row r="190" spans="1:34" ht="12.75" customHeight="1">
      <c r="A190" s="2">
        <v>189</v>
      </c>
      <c r="B190" s="2" t="s">
        <v>78</v>
      </c>
      <c r="C190" s="2" t="s">
        <v>1623</v>
      </c>
      <c r="D190" s="2" t="s">
        <v>266</v>
      </c>
      <c r="E190" s="2" t="s">
        <v>12</v>
      </c>
      <c r="F190" s="4" t="s">
        <v>17</v>
      </c>
      <c r="G190" s="4">
        <f t="shared" si="9"/>
        <v>6</v>
      </c>
      <c r="H190" s="2" t="s">
        <v>809</v>
      </c>
      <c r="I190" s="2" t="s">
        <v>810</v>
      </c>
      <c r="J190" s="21" t="str">
        <f>IF(ISERROR(MATCH(H190,core_japan!M:M,0)),"",INDEX(core_japan!S:S,MATCH(H190,core_japan!M:M,0),1))</f>
        <v/>
      </c>
      <c r="S190" s="2" t="s">
        <v>267</v>
      </c>
      <c r="Z190" s="2" t="str">
        <f t="shared" si="8"/>
        <v>CI_ Trade_ Tax. Calculated. Amount</v>
      </c>
      <c r="AA190" s="2" t="str">
        <f t="shared" si="10"/>
        <v>ram:CalculatedAmount</v>
      </c>
      <c r="AB190" s="3" t="str">
        <f>AB188&amp;"/"&amp;AA190</f>
        <v>rsm:CIIHSupplyChainTradeTransactionType/ram:ApplicableCIIHSupplyChainTradeSettlement/ram:ApplicableCITradeTax/ram:CalculatedAmount</v>
      </c>
      <c r="AC190" s="4" t="s">
        <v>4</v>
      </c>
      <c r="AD190" s="2" t="s">
        <v>304</v>
      </c>
      <c r="AE190" s="2" t="s">
        <v>42</v>
      </c>
      <c r="AF190" s="2" t="s">
        <v>130</v>
      </c>
      <c r="AG190" s="2" t="s">
        <v>130</v>
      </c>
      <c r="AH190" s="2" t="s">
        <v>811</v>
      </c>
    </row>
    <row r="191" spans="1:34" ht="12.75" customHeight="1">
      <c r="A191" s="2">
        <v>190</v>
      </c>
      <c r="B191" s="2" t="s">
        <v>78</v>
      </c>
      <c r="C191" s="2" t="s">
        <v>1623</v>
      </c>
      <c r="D191" s="2" t="s">
        <v>393</v>
      </c>
      <c r="E191" s="2" t="s">
        <v>12</v>
      </c>
      <c r="F191" s="4" t="s">
        <v>17</v>
      </c>
      <c r="G191" s="4">
        <f t="shared" si="9"/>
        <v>6</v>
      </c>
      <c r="H191" s="2" t="s">
        <v>812</v>
      </c>
      <c r="I191" s="2" t="s">
        <v>813</v>
      </c>
      <c r="J191" s="21" t="str">
        <f>IF(ISERROR(MATCH(H191,core_japan!M:M,0)),"",INDEX(core_japan!S:S,MATCH(H191,core_japan!M:M,0),1))</f>
        <v/>
      </c>
      <c r="S191" s="2" t="s">
        <v>394</v>
      </c>
      <c r="Z191" s="2" t="str">
        <f t="shared" si="8"/>
        <v>CI_ Trade_ Tax. Type. Code</v>
      </c>
      <c r="AA191" s="2" t="str">
        <f t="shared" si="10"/>
        <v>ram:TypeCode</v>
      </c>
      <c r="AB191" s="3" t="str">
        <f t="shared" ref="AB191:AB199" si="11">AB$188&amp;"/"&amp;AA191</f>
        <v>rsm:CIIHSupplyChainTradeTransactionType/ram:ApplicableCIIHSupplyChainTradeSettlement/ram:ApplicableCITradeTax/ram:TypeCode</v>
      </c>
      <c r="AC191" s="4" t="s">
        <v>4</v>
      </c>
      <c r="AD191" s="2" t="s">
        <v>395</v>
      </c>
      <c r="AE191" s="2" t="s">
        <v>59</v>
      </c>
      <c r="AF191" s="2" t="s">
        <v>56</v>
      </c>
      <c r="AG191" s="2" t="s">
        <v>10</v>
      </c>
      <c r="AH191" s="2" t="s">
        <v>27</v>
      </c>
    </row>
    <row r="192" spans="1:34" ht="12.75" customHeight="1">
      <c r="A192" s="2">
        <v>191</v>
      </c>
      <c r="B192" s="2" t="s">
        <v>78</v>
      </c>
      <c r="C192" s="2" t="s">
        <v>1623</v>
      </c>
      <c r="D192" s="2" t="s">
        <v>271</v>
      </c>
      <c r="E192" s="2" t="s">
        <v>12</v>
      </c>
      <c r="F192" s="4" t="s">
        <v>17</v>
      </c>
      <c r="G192" s="4">
        <f t="shared" si="9"/>
        <v>6</v>
      </c>
      <c r="H192" s="2" t="s">
        <v>814</v>
      </c>
      <c r="I192" s="2" t="s">
        <v>815</v>
      </c>
      <c r="J192" s="21" t="str">
        <f>IF(ISERROR(MATCH(H192,core_japan!M:M,0)),"",INDEX(core_japan!S:S,MATCH(H192,core_japan!M:M,0),1))</f>
        <v/>
      </c>
      <c r="S192" s="2" t="s">
        <v>1330</v>
      </c>
      <c r="Z192" s="2" t="str">
        <f t="shared" si="8"/>
        <v xml:space="preserve">CI_ Trade_ Tax. Basis. Amount  </v>
      </c>
      <c r="AA192" s="2" t="str">
        <f t="shared" si="10"/>
        <v>ram:BasisAmount</v>
      </c>
      <c r="AB192" s="3" t="str">
        <f t="shared" si="11"/>
        <v>rsm:CIIHSupplyChainTradeTransactionType/ram:ApplicableCIIHSupplyChainTradeSettlement/ram:ApplicableCITradeTax/ram:BasisAmount</v>
      </c>
      <c r="AC192" s="4" t="s">
        <v>4</v>
      </c>
      <c r="AD192" s="2" t="s">
        <v>304</v>
      </c>
      <c r="AE192" s="2" t="s">
        <v>42</v>
      </c>
      <c r="AF192" s="2" t="s">
        <v>278</v>
      </c>
      <c r="AG192" s="2" t="s">
        <v>278</v>
      </c>
      <c r="AH192" s="2" t="s">
        <v>816</v>
      </c>
    </row>
    <row r="193" spans="1:34" ht="12.75" customHeight="1">
      <c r="A193" s="2">
        <v>192</v>
      </c>
      <c r="B193" s="2" t="s">
        <v>78</v>
      </c>
      <c r="C193" s="2" t="s">
        <v>1623</v>
      </c>
      <c r="D193" s="2" t="s">
        <v>273</v>
      </c>
      <c r="E193" s="2" t="s">
        <v>12</v>
      </c>
      <c r="F193" s="4" t="s">
        <v>17</v>
      </c>
      <c r="G193" s="4">
        <f t="shared" si="9"/>
        <v>6</v>
      </c>
      <c r="H193" s="2" t="s">
        <v>279</v>
      </c>
      <c r="I193" s="2" t="s">
        <v>817</v>
      </c>
      <c r="J193" s="21" t="str">
        <f>IF(ISERROR(MATCH(H193,core_japan!M:M,0)),"",INDEX(core_japan!S:S,MATCH(H193,core_japan!M:M,0),1))</f>
        <v/>
      </c>
      <c r="S193" s="2" t="s">
        <v>274</v>
      </c>
      <c r="Z193" s="2" t="str">
        <f t="shared" si="8"/>
        <v>CI_ Trade_ Tax. Category. Code</v>
      </c>
      <c r="AA193" s="2" t="str">
        <f t="shared" si="10"/>
        <v>ram:CategoryCode</v>
      </c>
      <c r="AB193" s="3" t="str">
        <f t="shared" si="11"/>
        <v>rsm:CIIHSupplyChainTradeTransactionType/ram:ApplicableCIIHSupplyChainTradeSettlement/ram:ApplicableCITradeTax/ram:CategoryCode</v>
      </c>
      <c r="AC193" s="4" t="s">
        <v>4</v>
      </c>
      <c r="AD193" s="2" t="s">
        <v>280</v>
      </c>
      <c r="AE193" s="2" t="s">
        <v>59</v>
      </c>
      <c r="AF193" s="2" t="s">
        <v>130</v>
      </c>
      <c r="AG193" s="2" t="s">
        <v>15</v>
      </c>
      <c r="AH193" s="2" t="s">
        <v>811</v>
      </c>
    </row>
    <row r="194" spans="1:34" ht="12.75" customHeight="1">
      <c r="A194" s="2">
        <v>193</v>
      </c>
      <c r="B194" s="2" t="s">
        <v>78</v>
      </c>
      <c r="C194" s="2" t="s">
        <v>1623</v>
      </c>
      <c r="D194" s="2" t="s">
        <v>281</v>
      </c>
      <c r="E194" s="2" t="s">
        <v>12</v>
      </c>
      <c r="F194" s="4" t="s">
        <v>17</v>
      </c>
      <c r="G194" s="4">
        <f t="shared" si="9"/>
        <v>6</v>
      </c>
      <c r="H194" s="2" t="s">
        <v>818</v>
      </c>
      <c r="I194" s="2" t="s">
        <v>819</v>
      </c>
      <c r="J194" s="21">
        <f>IF(ISERROR(MATCH(H194,core_japan!M:M,0)),"",INDEX(core_japan!S:S,MATCH(H194,core_japan!M:M,0),1))</f>
        <v>0</v>
      </c>
      <c r="S194" s="2" t="s">
        <v>282</v>
      </c>
      <c r="Z194" s="2" t="str">
        <f t="shared" ref="Z194:Z257" si="12">N194&amp;O194&amp;P194&amp;Q194&amp;R194&amp;S194&amp;T194&amp;U194&amp;V194&amp;W194</f>
        <v>CI_ Trade_ Tax. Currency. Code</v>
      </c>
      <c r="AA194" s="2" t="str">
        <f t="shared" si="10"/>
        <v>ram:CurrencyCode</v>
      </c>
      <c r="AB194" s="3" t="str">
        <f t="shared" si="11"/>
        <v>rsm:CIIHSupplyChainTradeTransactionType/ram:ApplicableCIIHSupplyChainTradeSettlement/ram:ApplicableCITradeTax/ram:CurrencyCode</v>
      </c>
      <c r="AC194" s="4" t="s">
        <v>4</v>
      </c>
      <c r="AD194" s="2" t="s">
        <v>304</v>
      </c>
      <c r="AE194" s="2" t="s">
        <v>42</v>
      </c>
      <c r="AF194" s="2" t="s">
        <v>125</v>
      </c>
      <c r="AG194" s="2" t="s">
        <v>10</v>
      </c>
      <c r="AH194" s="2" t="s">
        <v>542</v>
      </c>
    </row>
    <row r="195" spans="1:34" ht="12.75" customHeight="1">
      <c r="A195" s="2">
        <v>194</v>
      </c>
      <c r="B195" s="2" t="s">
        <v>78</v>
      </c>
      <c r="C195" s="2" t="s">
        <v>1623</v>
      </c>
      <c r="D195" s="2" t="s">
        <v>820</v>
      </c>
      <c r="E195" s="2" t="s">
        <v>12</v>
      </c>
      <c r="F195" s="4" t="s">
        <v>17</v>
      </c>
      <c r="G195" s="4">
        <f t="shared" ref="G195:G258" si="13">IF(LEN(N195)&gt;0,1,
  IF(LEN(O195)&gt;0,2,
    IF(LEN(P195)&gt;0,3,
      IF(LEN(Q195)&gt;0,4,
        IF(LEN(R195)&gt;0,5,
          IF(LEN(S195)&gt;0,6,
            IF(LEN(T195)&gt;0,7,
              IF(LEN(U195)&gt;0,8,
                IF(LEN(V195)&gt;0,9,
                  IF(LEN(W195)&gt;0,10,"")
)))))))))</f>
        <v>6</v>
      </c>
      <c r="H195" s="2" t="s">
        <v>821</v>
      </c>
      <c r="I195" s="2" t="s">
        <v>822</v>
      </c>
      <c r="J195" s="21" t="str">
        <f>IF(ISERROR(MATCH(H195,core_japan!M:M,0)),"",INDEX(core_japan!S:S,MATCH(H195,core_japan!M:M,0),1))</f>
        <v/>
      </c>
      <c r="S195" s="2" t="s">
        <v>283</v>
      </c>
      <c r="Z195" s="2" t="str">
        <f t="shared" si="12"/>
        <v>CI_ Trade_ Tax. Category Name. Text</v>
      </c>
      <c r="AA195" s="2" t="str">
        <f t="shared" ref="AA195:AA258" si="14">IF(OR("ASMA"=E195,"MA"=E195),"rsm:","ram:")&amp;
IF(OR("ASMA"=E195,"ABIE"=E195),
  SUBSTITUTE(
    SUBSTITUTE(
      SUBSTITUTE(Z195,". Details","Type"),
      "_",""
    ),
    " ",""
  ),
  SUBSTITUTE(
    SUBSTITUTE(
      SUBSTITUTE(
        SUBSTITUTE(
          SUBSTITUTE(
            SUBSTITUTE(
              MID(Z195,FIND(".",Z195)+2,LEN(Z195)-FIND(".",Z195)-1),
              "_",""
            ),
            "Identification",""
          ),
          "Text",""
        ),
        ".",""
      ),
      " ",""
    ),
    "Identifier","ID"
  )
)</f>
        <v>ram:CategoryName</v>
      </c>
      <c r="AB195" s="3" t="str">
        <f t="shared" si="11"/>
        <v>rsm:CIIHSupplyChainTradeTransactionType/ram:ApplicableCIIHSupplyChainTradeSettlement/ram:ApplicableCITradeTax/ram:CategoryName</v>
      </c>
      <c r="AC195" s="4" t="s">
        <v>4</v>
      </c>
      <c r="AD195" s="2" t="s">
        <v>41</v>
      </c>
      <c r="AE195" s="2" t="s">
        <v>42</v>
      </c>
      <c r="AF195" s="2" t="s">
        <v>56</v>
      </c>
      <c r="AG195" s="2" t="s">
        <v>10</v>
      </c>
      <c r="AH195" s="2" t="s">
        <v>27</v>
      </c>
    </row>
    <row r="196" spans="1:34" ht="12.75" customHeight="1">
      <c r="A196" s="2">
        <v>195</v>
      </c>
      <c r="B196" s="2" t="s">
        <v>78</v>
      </c>
      <c r="C196" s="2" t="s">
        <v>1623</v>
      </c>
      <c r="D196" s="2" t="s">
        <v>396</v>
      </c>
      <c r="E196" s="2" t="s">
        <v>12</v>
      </c>
      <c r="F196" s="4" t="s">
        <v>17</v>
      </c>
      <c r="G196" s="4">
        <f t="shared" si="13"/>
        <v>6</v>
      </c>
      <c r="H196" s="2" t="s">
        <v>823</v>
      </c>
      <c r="I196" s="2" t="s">
        <v>824</v>
      </c>
      <c r="J196" s="21" t="str">
        <f>IF(ISERROR(MATCH(H196,core_japan!M:M,0)),"",INDEX(core_japan!S:S,MATCH(H196,core_japan!M:M,0),1))</f>
        <v/>
      </c>
      <c r="S196" s="2" t="s">
        <v>1331</v>
      </c>
      <c r="Z196" s="2" t="str">
        <f t="shared" si="12"/>
        <v>CI_ Trade_ Tax. Rate_ Applicable. Percent</v>
      </c>
      <c r="AA196" s="2" t="str">
        <f t="shared" si="14"/>
        <v>ram:RateApplicablePercent</v>
      </c>
      <c r="AB196" s="3" t="str">
        <f t="shared" si="11"/>
        <v>rsm:CIIHSupplyChainTradeTransactionType/ram:ApplicableCIIHSupplyChainTradeSettlement/ram:ApplicableCITradeTax/ram:RateApplicablePercent</v>
      </c>
      <c r="AC196" s="4" t="s">
        <v>4</v>
      </c>
      <c r="AD196" s="2" t="s">
        <v>27</v>
      </c>
      <c r="AE196" s="2" t="s">
        <v>217</v>
      </c>
      <c r="AF196" s="2" t="s">
        <v>130</v>
      </c>
      <c r="AG196" s="2" t="s">
        <v>130</v>
      </c>
      <c r="AH196" s="2" t="s">
        <v>705</v>
      </c>
    </row>
    <row r="197" spans="1:34" ht="12.75" customHeight="1">
      <c r="A197" s="2">
        <v>196</v>
      </c>
      <c r="B197" s="2" t="s">
        <v>78</v>
      </c>
      <c r="C197" s="2" t="s">
        <v>1623</v>
      </c>
      <c r="D197" s="2" t="s">
        <v>825</v>
      </c>
      <c r="E197" s="2" t="s">
        <v>12</v>
      </c>
      <c r="F197" s="4" t="s">
        <v>17</v>
      </c>
      <c r="G197" s="4">
        <f t="shared" si="13"/>
        <v>6</v>
      </c>
      <c r="H197" s="2" t="s">
        <v>826</v>
      </c>
      <c r="I197" s="2" t="s">
        <v>827</v>
      </c>
      <c r="J197" s="21" t="str">
        <f>IF(ISERROR(MATCH(H197,core_japan!M:M,0)),"",INDEX(core_japan!S:S,MATCH(H197,core_japan!M:M,0),1))</f>
        <v/>
      </c>
      <c r="S197" s="2" t="s">
        <v>1332</v>
      </c>
      <c r="Z197" s="2" t="str">
        <f t="shared" si="12"/>
        <v>CI_ Trade_ Tax. Grand Total. Amount</v>
      </c>
      <c r="AA197" s="2" t="str">
        <f t="shared" si="14"/>
        <v>ram:GrandTotalAmount</v>
      </c>
      <c r="AB197" s="3" t="str">
        <f t="shared" si="11"/>
        <v>rsm:CIIHSupplyChainTradeTransactionType/ram:ApplicableCIIHSupplyChainTradeSettlement/ram:ApplicableCITradeTax/ram:GrandTotalAmount</v>
      </c>
      <c r="AC197" s="4" t="s">
        <v>4</v>
      </c>
      <c r="AD197" s="2" t="s">
        <v>304</v>
      </c>
      <c r="AE197" s="2" t="s">
        <v>42</v>
      </c>
      <c r="AF197" s="2" t="s">
        <v>278</v>
      </c>
      <c r="AG197" s="2" t="s">
        <v>278</v>
      </c>
      <c r="AH197" s="2" t="s">
        <v>27</v>
      </c>
    </row>
    <row r="198" spans="1:34" ht="12.75" customHeight="1">
      <c r="A198" s="2">
        <v>197</v>
      </c>
      <c r="B198" s="2" t="s">
        <v>78</v>
      </c>
      <c r="C198" s="2" t="s">
        <v>1623</v>
      </c>
      <c r="D198" s="2" t="s">
        <v>284</v>
      </c>
      <c r="E198" s="2" t="s">
        <v>12</v>
      </c>
      <c r="F198" s="4" t="s">
        <v>17</v>
      </c>
      <c r="G198" s="4">
        <f t="shared" si="13"/>
        <v>6</v>
      </c>
      <c r="H198" s="2" t="s">
        <v>828</v>
      </c>
      <c r="I198" s="2" t="s">
        <v>829</v>
      </c>
      <c r="J198" s="21" t="str">
        <f>IF(ISERROR(MATCH(H198,core_japan!M:M,0)),"",INDEX(core_japan!S:S,MATCH(H198,core_japan!M:M,0),1))</f>
        <v/>
      </c>
      <c r="S198" s="2" t="s">
        <v>397</v>
      </c>
      <c r="Z198" s="2" t="str">
        <f t="shared" si="12"/>
        <v>CI_ Trade_ Tax. Calculation Method. Code</v>
      </c>
      <c r="AA198" s="2" t="str">
        <f t="shared" si="14"/>
        <v>ram:CalculationMethodCode</v>
      </c>
      <c r="AB198" s="3" t="str">
        <f t="shared" si="11"/>
        <v>rsm:CIIHSupplyChainTradeTransactionType/ram:ApplicableCIIHSupplyChainTradeSettlement/ram:ApplicableCITradeTax/ram:CalculationMethodCode</v>
      </c>
      <c r="AC198" s="4" t="s">
        <v>4</v>
      </c>
      <c r="AD198" s="2" t="s">
        <v>34</v>
      </c>
      <c r="AE198" s="2" t="s">
        <v>35</v>
      </c>
      <c r="AF198" s="2" t="s">
        <v>60</v>
      </c>
      <c r="AG198" s="2" t="s">
        <v>60</v>
      </c>
      <c r="AH198" s="2" t="s">
        <v>27</v>
      </c>
    </row>
    <row r="199" spans="1:34" ht="12.75" customHeight="1">
      <c r="A199" s="2">
        <v>198</v>
      </c>
      <c r="B199" s="2" t="s">
        <v>78</v>
      </c>
      <c r="C199" s="2" t="s">
        <v>1623</v>
      </c>
      <c r="D199" s="2" t="s">
        <v>285</v>
      </c>
      <c r="E199" s="2" t="s">
        <v>12</v>
      </c>
      <c r="F199" s="4" t="s">
        <v>17</v>
      </c>
      <c r="G199" s="4">
        <f t="shared" si="13"/>
        <v>6</v>
      </c>
      <c r="H199" s="2" t="s">
        <v>830</v>
      </c>
      <c r="I199" s="2" t="s">
        <v>831</v>
      </c>
      <c r="J199" s="21" t="str">
        <f>IF(ISERROR(MATCH(H199,core_japan!M:M,0)),"",INDEX(core_japan!S:S,MATCH(H199,core_japan!M:M,0),1))</f>
        <v/>
      </c>
      <c r="S199" s="2" t="s">
        <v>398</v>
      </c>
      <c r="Z199" s="2" t="str">
        <f t="shared" si="12"/>
        <v>CI_ Trade_ Tax. Local Tax System. Identifier</v>
      </c>
      <c r="AA199" s="2" t="str">
        <f t="shared" si="14"/>
        <v>ram:LocalTaxSystemID</v>
      </c>
      <c r="AB199" s="3" t="str">
        <f t="shared" si="11"/>
        <v>rsm:CIIHSupplyChainTradeTransactionType/ram:ApplicableCIIHSupplyChainTradeSettlement/ram:ApplicableCITradeTax/ram:LocalTaxSystemID</v>
      </c>
      <c r="AC199" s="4" t="s">
        <v>4</v>
      </c>
      <c r="AD199" s="2" t="s">
        <v>34</v>
      </c>
      <c r="AE199" s="2" t="s">
        <v>35</v>
      </c>
      <c r="AF199" s="2" t="s">
        <v>56</v>
      </c>
      <c r="AG199" s="2" t="s">
        <v>10</v>
      </c>
      <c r="AH199" s="2" t="s">
        <v>27</v>
      </c>
    </row>
    <row r="200" spans="1:34" ht="12.75" customHeight="1">
      <c r="A200" s="2">
        <v>199</v>
      </c>
      <c r="B200" s="2" t="s">
        <v>78</v>
      </c>
      <c r="C200" s="2" t="s">
        <v>1623</v>
      </c>
      <c r="D200" s="2" t="s">
        <v>832</v>
      </c>
      <c r="E200" s="2" t="s">
        <v>20</v>
      </c>
      <c r="F200" s="4" t="s">
        <v>17</v>
      </c>
      <c r="G200" s="4">
        <f t="shared" si="13"/>
        <v>4</v>
      </c>
      <c r="H200" s="2" t="s">
        <v>833</v>
      </c>
      <c r="I200" s="2" t="s">
        <v>834</v>
      </c>
      <c r="J200" s="21" t="str">
        <f>IF(ISERROR(MATCH(H200,core_japan!M:M,0)),"",INDEX(core_japan!S:S,MATCH(H200,core_japan!M:M,0),1))</f>
        <v/>
      </c>
      <c r="Q200" s="2" t="s">
        <v>286</v>
      </c>
      <c r="Z200" s="2" t="str">
        <f t="shared" si="12"/>
        <v>CIIH_ Supply Chain_ Trade Settlement. Billing. CI_ Specified_ Period</v>
      </c>
      <c r="AA200" s="2" t="str">
        <f t="shared" si="14"/>
        <v>ram:BillingCISpecifiedPeriod</v>
      </c>
      <c r="AB200" s="3" t="str">
        <f>AB$122&amp;"/"&amp;AA200</f>
        <v>rsm:CIIHSupplyChainTradeTransactionType/ram:ApplicableCIIHSupplyChainTradeSettlement/ram:BillingCISpecifiedPeriod</v>
      </c>
      <c r="AC200" s="4" t="s">
        <v>4</v>
      </c>
      <c r="AD200" s="2" t="s">
        <v>27</v>
      </c>
      <c r="AE200" s="2" t="s">
        <v>217</v>
      </c>
      <c r="AF200" s="2" t="s">
        <v>230</v>
      </c>
      <c r="AG200" s="2" t="s">
        <v>217</v>
      </c>
      <c r="AH200" s="2" t="s">
        <v>542</v>
      </c>
    </row>
    <row r="201" spans="1:34" ht="12.75" customHeight="1">
      <c r="A201" s="2">
        <v>200</v>
      </c>
      <c r="B201" s="2" t="s">
        <v>78</v>
      </c>
      <c r="C201" s="2" t="s">
        <v>1623</v>
      </c>
      <c r="D201" s="2" t="s">
        <v>287</v>
      </c>
      <c r="E201" s="2" t="s">
        <v>23</v>
      </c>
      <c r="F201" s="4" t="s">
        <v>3</v>
      </c>
      <c r="G201" s="4">
        <f t="shared" si="13"/>
        <v>5</v>
      </c>
      <c r="H201" s="2" t="s">
        <v>835</v>
      </c>
      <c r="I201" s="2" t="s">
        <v>836</v>
      </c>
      <c r="J201" s="21" t="str">
        <f>IF(ISERROR(MATCH(H201,core_japan!M:M,0)),"",INDEX(core_japan!S:S,MATCH(H201,core_japan!M:M,0),1))</f>
        <v/>
      </c>
      <c r="R201" s="2" t="s">
        <v>288</v>
      </c>
      <c r="Z201" s="2" t="str">
        <f t="shared" si="12"/>
        <v>CI_ Specified_ Period. Details</v>
      </c>
      <c r="AA201" s="2" t="str">
        <f t="shared" si="14"/>
        <v>ram:CISpecifiedPeriodType</v>
      </c>
      <c r="AC201" s="4" t="s">
        <v>4</v>
      </c>
      <c r="AD201" s="2" t="s">
        <v>27</v>
      </c>
      <c r="AE201" s="2" t="s">
        <v>217</v>
      </c>
      <c r="AF201" s="2" t="s">
        <v>27</v>
      </c>
      <c r="AG201" s="2" t="s">
        <v>10</v>
      </c>
      <c r="AH201" s="2" t="s">
        <v>27</v>
      </c>
    </row>
    <row r="202" spans="1:34" ht="12.75" customHeight="1">
      <c r="A202" s="2">
        <v>201</v>
      </c>
      <c r="B202" s="2" t="s">
        <v>78</v>
      </c>
      <c r="C202" s="2" t="s">
        <v>1623</v>
      </c>
      <c r="D202" s="2" t="s">
        <v>289</v>
      </c>
      <c r="E202" s="2" t="s">
        <v>12</v>
      </c>
      <c r="F202" s="4" t="s">
        <v>22</v>
      </c>
      <c r="G202" s="4">
        <f t="shared" si="13"/>
        <v>6</v>
      </c>
      <c r="H202" s="2" t="s">
        <v>837</v>
      </c>
      <c r="I202" s="2" t="s">
        <v>838</v>
      </c>
      <c r="J202" s="21" t="str">
        <f>IF(ISERROR(MATCH(H202,core_japan!M:M,0)),"",INDEX(core_japan!S:S,MATCH(H202,core_japan!M:M,0),1))</f>
        <v/>
      </c>
      <c r="S202" s="2" t="s">
        <v>290</v>
      </c>
      <c r="Z202" s="2" t="str">
        <f t="shared" si="12"/>
        <v>CI_ Specified_ Period. Start. Date Time</v>
      </c>
      <c r="AA202" s="2" t="str">
        <f t="shared" si="14"/>
        <v>ram:StartDateTime</v>
      </c>
      <c r="AB202" s="3" t="str">
        <f>AB200&amp;"/"&amp;AA202</f>
        <v>rsm:CIIHSupplyChainTradeTransactionType/ram:ApplicableCIIHSupplyChainTradeSettlement/ram:BillingCISpecifiedPeriod/ram:StartDateTime</v>
      </c>
      <c r="AC202" s="4" t="s">
        <v>4</v>
      </c>
      <c r="AD202" s="2" t="s">
        <v>84</v>
      </c>
      <c r="AE202" s="2" t="s">
        <v>65</v>
      </c>
      <c r="AF202" s="2" t="s">
        <v>56</v>
      </c>
      <c r="AG202" s="2" t="s">
        <v>56</v>
      </c>
      <c r="AH202" s="2" t="s">
        <v>542</v>
      </c>
    </row>
    <row r="203" spans="1:34" ht="12.75" customHeight="1">
      <c r="A203" s="2">
        <v>202</v>
      </c>
      <c r="B203" s="2" t="s">
        <v>78</v>
      </c>
      <c r="C203" s="2" t="s">
        <v>1623</v>
      </c>
      <c r="D203" s="2" t="s">
        <v>291</v>
      </c>
      <c r="E203" s="2" t="s">
        <v>12</v>
      </c>
      <c r="F203" s="4" t="s">
        <v>22</v>
      </c>
      <c r="G203" s="4">
        <f t="shared" si="13"/>
        <v>6</v>
      </c>
      <c r="H203" s="2" t="s">
        <v>839</v>
      </c>
      <c r="I203" s="2" t="s">
        <v>840</v>
      </c>
      <c r="J203" s="21" t="str">
        <f>IF(ISERROR(MATCH(H203,core_japan!M:M,0)),"",INDEX(core_japan!S:S,MATCH(H203,core_japan!M:M,0),1))</f>
        <v/>
      </c>
      <c r="S203" s="2" t="s">
        <v>292</v>
      </c>
      <c r="Z203" s="2" t="str">
        <f t="shared" si="12"/>
        <v>CI_ Specified_ Period. End. Date Time</v>
      </c>
      <c r="AA203" s="2" t="str">
        <f t="shared" si="14"/>
        <v>ram:EndDateTime</v>
      </c>
      <c r="AB203" s="3" t="str">
        <f>AB200&amp;"/"&amp;AA203</f>
        <v>rsm:CIIHSupplyChainTradeTransactionType/ram:ApplicableCIIHSupplyChainTradeSettlement/ram:BillingCISpecifiedPeriod/ram:EndDateTime</v>
      </c>
      <c r="AC203" s="4" t="s">
        <v>4</v>
      </c>
      <c r="AD203" s="2" t="s">
        <v>84</v>
      </c>
      <c r="AE203" s="2" t="s">
        <v>65</v>
      </c>
      <c r="AF203" s="2" t="s">
        <v>56</v>
      </c>
      <c r="AG203" s="2" t="s">
        <v>56</v>
      </c>
      <c r="AH203" s="2" t="s">
        <v>542</v>
      </c>
    </row>
    <row r="204" spans="1:34" ht="12.75" customHeight="1">
      <c r="A204" s="2">
        <v>203</v>
      </c>
      <c r="B204" s="2" t="s">
        <v>78</v>
      </c>
      <c r="C204" s="2" t="s">
        <v>1623</v>
      </c>
      <c r="D204" s="2" t="s">
        <v>293</v>
      </c>
      <c r="E204" s="2" t="s">
        <v>20</v>
      </c>
      <c r="F204" s="4" t="s">
        <v>17</v>
      </c>
      <c r="G204" s="4">
        <f t="shared" si="13"/>
        <v>4</v>
      </c>
      <c r="H204" s="2" t="s">
        <v>841</v>
      </c>
      <c r="I204" s="2" t="s">
        <v>842</v>
      </c>
      <c r="J204" s="21" t="str">
        <f>IF(ISERROR(MATCH(H204,core_japan!M:M,0)),"",INDEX(core_japan!S:S,MATCH(H204,core_japan!M:M,0),1))</f>
        <v>IBG-33</v>
      </c>
      <c r="Q204" s="2" t="s">
        <v>1333</v>
      </c>
      <c r="Z204" s="2" t="str">
        <f t="shared" si="12"/>
        <v>CIIH_ Supply Chain_ Trade Settlement. Specified. CI_ Trade_ Payment Terms</v>
      </c>
      <c r="AA204" s="2" t="str">
        <f t="shared" si="14"/>
        <v>ram:SpecifiedCITradePaymentTerms</v>
      </c>
      <c r="AB204" s="3" t="str">
        <f>AB$122&amp;"/"&amp;AA204</f>
        <v>rsm:CIIHSupplyChainTradeTransactionType/ram:ApplicableCIIHSupplyChainTradeSettlement/ram:SpecifiedCITradePaymentTerms</v>
      </c>
      <c r="AC204" s="4" t="s">
        <v>4</v>
      </c>
      <c r="AD204" s="2" t="s">
        <v>27</v>
      </c>
      <c r="AE204" s="2" t="s">
        <v>217</v>
      </c>
      <c r="AF204" s="2" t="s">
        <v>230</v>
      </c>
      <c r="AG204" s="2" t="s">
        <v>217</v>
      </c>
      <c r="AH204" s="2" t="s">
        <v>705</v>
      </c>
    </row>
    <row r="205" spans="1:34" ht="12.75" customHeight="1">
      <c r="A205" s="2">
        <v>204</v>
      </c>
      <c r="B205" s="2" t="s">
        <v>78</v>
      </c>
      <c r="C205" s="2" t="s">
        <v>1623</v>
      </c>
      <c r="D205" s="2" t="s">
        <v>843</v>
      </c>
      <c r="E205" s="2" t="s">
        <v>23</v>
      </c>
      <c r="F205" s="4" t="s">
        <v>3</v>
      </c>
      <c r="G205" s="4">
        <f t="shared" si="13"/>
        <v>5</v>
      </c>
      <c r="H205" s="2" t="s">
        <v>844</v>
      </c>
      <c r="I205" s="2" t="s">
        <v>845</v>
      </c>
      <c r="J205" s="21" t="str">
        <f>IF(ISERROR(MATCH(H205,core_japan!M:M,0)),"",INDEX(core_japan!S:S,MATCH(H205,core_japan!M:M,0),1))</f>
        <v/>
      </c>
      <c r="R205" s="2" t="s">
        <v>1334</v>
      </c>
      <c r="Z205" s="2" t="str">
        <f t="shared" si="12"/>
        <v>CI_ Trade_ Payment Terms. Details</v>
      </c>
      <c r="AA205" s="2" t="str">
        <f t="shared" si="14"/>
        <v>ram:CITradePaymentTermsType</v>
      </c>
      <c r="AC205" s="4" t="s">
        <v>4</v>
      </c>
      <c r="AD205" s="2" t="s">
        <v>27</v>
      </c>
      <c r="AE205" s="2" t="s">
        <v>217</v>
      </c>
      <c r="AF205" s="2" t="s">
        <v>27</v>
      </c>
      <c r="AG205" s="2" t="s">
        <v>217</v>
      </c>
      <c r="AH205" s="2" t="s">
        <v>27</v>
      </c>
    </row>
    <row r="206" spans="1:34" ht="12.75" customHeight="1">
      <c r="A206" s="2">
        <v>205</v>
      </c>
      <c r="B206" s="2" t="s">
        <v>78</v>
      </c>
      <c r="C206" s="2" t="s">
        <v>1623</v>
      </c>
      <c r="D206" s="2" t="s">
        <v>294</v>
      </c>
      <c r="E206" s="2" t="s">
        <v>12</v>
      </c>
      <c r="F206" s="4" t="s">
        <v>17</v>
      </c>
      <c r="G206" s="4">
        <f t="shared" si="13"/>
        <v>6</v>
      </c>
      <c r="H206" s="2" t="s">
        <v>846</v>
      </c>
      <c r="I206" s="2" t="s">
        <v>847</v>
      </c>
      <c r="J206" s="21" t="str">
        <f>IF(ISERROR(MATCH(H206,core_japan!M:M,0)),"",INDEX(core_japan!S:S,MATCH(H206,core_japan!M:M,0),1))</f>
        <v>IBT-020</v>
      </c>
      <c r="S206" s="2" t="s">
        <v>295</v>
      </c>
      <c r="Z206" s="2" t="str">
        <f t="shared" si="12"/>
        <v>CI_ Trade_ Payment Terms. Description. Text</v>
      </c>
      <c r="AA206" s="2" t="str">
        <f t="shared" si="14"/>
        <v>ram:Description</v>
      </c>
      <c r="AB206" s="3" t="str">
        <f>AB204&amp;"/"&amp;AA206</f>
        <v>rsm:CIIHSupplyChainTradeTransactionType/ram:ApplicableCIIHSupplyChainTradeSettlement/ram:SpecifiedCITradePaymentTerms/ram:Description</v>
      </c>
      <c r="AC206" s="4" t="s">
        <v>4</v>
      </c>
      <c r="AD206" s="2" t="s">
        <v>41</v>
      </c>
      <c r="AE206" s="2" t="s">
        <v>42</v>
      </c>
      <c r="AF206" s="2" t="s">
        <v>56</v>
      </c>
      <c r="AG206" s="2" t="s">
        <v>217</v>
      </c>
      <c r="AH206" s="2" t="s">
        <v>542</v>
      </c>
    </row>
    <row r="207" spans="1:34" ht="12.75" customHeight="1">
      <c r="A207" s="2">
        <v>206</v>
      </c>
      <c r="B207" s="2" t="s">
        <v>78</v>
      </c>
      <c r="C207" s="2" t="s">
        <v>1623</v>
      </c>
      <c r="D207" s="2" t="s">
        <v>296</v>
      </c>
      <c r="E207" s="2" t="s">
        <v>12</v>
      </c>
      <c r="F207" s="4" t="s">
        <v>17</v>
      </c>
      <c r="G207" s="4">
        <f t="shared" si="13"/>
        <v>6</v>
      </c>
      <c r="H207" s="2" t="s">
        <v>848</v>
      </c>
      <c r="I207" s="2" t="s">
        <v>849</v>
      </c>
      <c r="J207" s="21" t="str">
        <f>IF(ISERROR(MATCH(H207,core_japan!M:M,0)),"",INDEX(core_japan!S:S,MATCH(H207,core_japan!M:M,0),1))</f>
        <v>IBT-177</v>
      </c>
      <c r="S207" s="2" t="s">
        <v>297</v>
      </c>
      <c r="Z207" s="2" t="str">
        <f t="shared" si="12"/>
        <v>CI_ Trade_ Payment Terms. Due Date. Date Time</v>
      </c>
      <c r="AA207" s="2" t="str">
        <f t="shared" si="14"/>
        <v>ram:DueDateDateTime</v>
      </c>
      <c r="AB207" s="3" t="str">
        <f>AB$204&amp;"/"&amp;AA207</f>
        <v>rsm:CIIHSupplyChainTradeTransactionType/ram:ApplicableCIIHSupplyChainTradeSettlement/ram:SpecifiedCITradePaymentTerms/ram:DueDateDateTime</v>
      </c>
      <c r="AC207" s="4" t="s">
        <v>4</v>
      </c>
      <c r="AD207" s="2" t="s">
        <v>84</v>
      </c>
      <c r="AE207" s="2" t="s">
        <v>65</v>
      </c>
      <c r="AF207" s="2" t="s">
        <v>56</v>
      </c>
      <c r="AG207" s="2" t="s">
        <v>217</v>
      </c>
      <c r="AH207" s="2" t="s">
        <v>542</v>
      </c>
    </row>
    <row r="208" spans="1:34" ht="12.75" customHeight="1">
      <c r="A208" s="2">
        <v>207</v>
      </c>
      <c r="B208" s="2" t="s">
        <v>78</v>
      </c>
      <c r="C208" s="2" t="s">
        <v>1623</v>
      </c>
      <c r="D208" s="2" t="s">
        <v>850</v>
      </c>
      <c r="E208" s="2" t="s">
        <v>12</v>
      </c>
      <c r="F208" s="4" t="s">
        <v>17</v>
      </c>
      <c r="G208" s="4">
        <f t="shared" si="13"/>
        <v>6</v>
      </c>
      <c r="H208" s="2" t="s">
        <v>851</v>
      </c>
      <c r="I208" s="2" t="s">
        <v>852</v>
      </c>
      <c r="J208" s="21">
        <f>IF(ISERROR(MATCH(H208,core_japan!M:M,0)),"",INDEX(core_japan!S:S,MATCH(H208,core_japan!M:M,0),1))</f>
        <v>0</v>
      </c>
      <c r="S208" s="2" t="s">
        <v>1335</v>
      </c>
      <c r="Z208" s="2" t="str">
        <f t="shared" si="12"/>
        <v>CI_ Trade_ Payment Terms. Type. Code</v>
      </c>
      <c r="AA208" s="2" t="str">
        <f t="shared" si="14"/>
        <v>ram:TypeCode</v>
      </c>
      <c r="AB208" s="3" t="str">
        <f>AB$204&amp;"/"&amp;AA208</f>
        <v>rsm:CIIHSupplyChainTradeTransactionType/ram:ApplicableCIIHSupplyChainTradeSettlement/ram:SpecifiedCITradePaymentTerms/ram:TypeCode</v>
      </c>
      <c r="AC208" s="4" t="s">
        <v>4</v>
      </c>
      <c r="AD208" s="2" t="s">
        <v>853</v>
      </c>
      <c r="AE208" s="2" t="s">
        <v>59</v>
      </c>
      <c r="AF208" s="2" t="s">
        <v>56</v>
      </c>
      <c r="AG208" s="2" t="s">
        <v>217</v>
      </c>
      <c r="AH208" s="2" t="s">
        <v>27</v>
      </c>
    </row>
    <row r="209" spans="1:34" ht="12.75" customHeight="1">
      <c r="A209" s="2">
        <v>208</v>
      </c>
      <c r="B209" s="2" t="s">
        <v>78</v>
      </c>
      <c r="C209" s="2" t="s">
        <v>1623</v>
      </c>
      <c r="D209" s="2" t="s">
        <v>854</v>
      </c>
      <c r="E209" s="2" t="s">
        <v>20</v>
      </c>
      <c r="F209" s="4" t="s">
        <v>17</v>
      </c>
      <c r="G209" s="4">
        <f t="shared" si="13"/>
        <v>4</v>
      </c>
      <c r="H209" s="2" t="s">
        <v>298</v>
      </c>
      <c r="I209" s="2" t="s">
        <v>299</v>
      </c>
      <c r="J209" s="21">
        <f>IF(ISERROR(MATCH(H209,core_japan!M:M,0)),"",INDEX(core_japan!S:S,MATCH(H209,core_japan!M:M,0),1))</f>
        <v>0</v>
      </c>
      <c r="Q209" s="2" t="s">
        <v>1336</v>
      </c>
      <c r="Z209" s="2" t="str">
        <f t="shared" si="12"/>
        <v>CIIH_ Supply Chain_ Trade Settlement. Specified. CIIH_ Trade Settlement_ Monetary Summation</v>
      </c>
      <c r="AA209" s="2" t="str">
        <f t="shared" si="14"/>
        <v>ram:SpecifiedCIIHTradeSettlementMonetarySummation</v>
      </c>
      <c r="AB209" s="3" t="str">
        <f>AB$122&amp;"/"&amp;AA209</f>
        <v>rsm:CIIHSupplyChainTradeTransactionType/ram:ApplicableCIIHSupplyChainTradeSettlement/ram:SpecifiedCIIHTradeSettlementMonetarySummation</v>
      </c>
      <c r="AC209" s="4" t="s">
        <v>4</v>
      </c>
      <c r="AD209" s="2" t="s">
        <v>27</v>
      </c>
      <c r="AE209" s="2" t="s">
        <v>217</v>
      </c>
      <c r="AF209" s="2" t="s">
        <v>230</v>
      </c>
      <c r="AG209" s="2" t="s">
        <v>217</v>
      </c>
      <c r="AH209" s="2" t="s">
        <v>816</v>
      </c>
    </row>
    <row r="210" spans="1:34" ht="12.75" customHeight="1">
      <c r="A210" s="2">
        <v>209</v>
      </c>
      <c r="B210" s="2" t="s">
        <v>78</v>
      </c>
      <c r="C210" s="2" t="s">
        <v>1623</v>
      </c>
      <c r="D210" s="2" t="s">
        <v>855</v>
      </c>
      <c r="E210" s="2" t="s">
        <v>23</v>
      </c>
      <c r="F210" s="4" t="s">
        <v>3</v>
      </c>
      <c r="G210" s="4">
        <f t="shared" si="13"/>
        <v>5</v>
      </c>
      <c r="H210" s="2" t="s">
        <v>301</v>
      </c>
      <c r="I210" s="2" t="s">
        <v>302</v>
      </c>
      <c r="J210" s="21" t="str">
        <f>IF(ISERROR(MATCH(H210,core_japan!M:M,0)),"",INDEX(core_japan!S:S,MATCH(H210,core_japan!M:M,0),1))</f>
        <v/>
      </c>
      <c r="R210" s="2" t="s">
        <v>300</v>
      </c>
      <c r="Z210" s="2" t="str">
        <f t="shared" si="12"/>
        <v>CIIH_ Trade Settlement_ Monetary Summation. Details</v>
      </c>
      <c r="AA210" s="2" t="str">
        <f t="shared" si="14"/>
        <v>ram:CIIHTradeSettlementMonetarySummationType</v>
      </c>
      <c r="AC210" s="4" t="s">
        <v>4</v>
      </c>
      <c r="AD210" s="2" t="s">
        <v>27</v>
      </c>
      <c r="AE210" s="2" t="s">
        <v>217</v>
      </c>
      <c r="AF210" s="2" t="s">
        <v>27</v>
      </c>
      <c r="AG210" s="2" t="s">
        <v>217</v>
      </c>
      <c r="AH210" s="2" t="s">
        <v>27</v>
      </c>
    </row>
    <row r="211" spans="1:34" ht="12.75" customHeight="1">
      <c r="A211" s="2">
        <v>210</v>
      </c>
      <c r="B211" s="2" t="s">
        <v>78</v>
      </c>
      <c r="C211" s="2" t="s">
        <v>1623</v>
      </c>
      <c r="D211" s="2" t="s">
        <v>303</v>
      </c>
      <c r="E211" s="2" t="s">
        <v>12</v>
      </c>
      <c r="F211" s="4" t="s">
        <v>17</v>
      </c>
      <c r="G211" s="4">
        <f t="shared" si="13"/>
        <v>6</v>
      </c>
      <c r="H211" s="2" t="s">
        <v>856</v>
      </c>
      <c r="I211" s="2" t="s">
        <v>857</v>
      </c>
      <c r="J211" s="21" t="str">
        <f>IF(ISERROR(MATCH(H211,core_japan!M:M,0)),"",INDEX(core_japan!S:S,MATCH(H211,core_japan!M:M,0),1))</f>
        <v/>
      </c>
      <c r="S211" s="2" t="s">
        <v>1337</v>
      </c>
      <c r="Z211" s="2" t="str">
        <f t="shared" si="12"/>
        <v>CIIH_ Trade Settlement_ Monetary Summation. Charge Total. Amount</v>
      </c>
      <c r="AA211" s="2" t="str">
        <f t="shared" si="14"/>
        <v>ram:ChargeTotalAmount</v>
      </c>
      <c r="AB211" s="3" t="str">
        <f>AB209&amp;"/"&amp;AA211</f>
        <v>rsm:CIIHSupplyChainTradeTransactionType/ram:ApplicableCIIHSupplyChainTradeSettlement/ram:SpecifiedCIIHTradeSettlementMonetarySummation/ram:ChargeTotalAmount</v>
      </c>
      <c r="AC211" s="4" t="s">
        <v>4</v>
      </c>
      <c r="AD211" s="2" t="s">
        <v>304</v>
      </c>
      <c r="AE211" s="2" t="s">
        <v>42</v>
      </c>
      <c r="AF211" s="2" t="s">
        <v>56</v>
      </c>
      <c r="AG211" s="2" t="s">
        <v>217</v>
      </c>
      <c r="AH211" s="2" t="s">
        <v>858</v>
      </c>
    </row>
    <row r="212" spans="1:34" ht="12.75" customHeight="1">
      <c r="A212" s="2">
        <v>211</v>
      </c>
      <c r="B212" s="2" t="s">
        <v>78</v>
      </c>
      <c r="C212" s="2" t="s">
        <v>1623</v>
      </c>
      <c r="D212" s="2" t="s">
        <v>859</v>
      </c>
      <c r="E212" s="2" t="s">
        <v>12</v>
      </c>
      <c r="F212" s="4" t="s">
        <v>17</v>
      </c>
      <c r="G212" s="4">
        <f t="shared" si="13"/>
        <v>6</v>
      </c>
      <c r="H212" s="2" t="s">
        <v>860</v>
      </c>
      <c r="I212" s="2" t="s">
        <v>861</v>
      </c>
      <c r="J212" s="21" t="str">
        <f>IF(ISERROR(MATCH(H212,core_japan!M:M,0)),"",INDEX(core_japan!S:S,MATCH(H212,core_japan!M:M,0),1))</f>
        <v/>
      </c>
      <c r="S212" s="2" t="s">
        <v>1338</v>
      </c>
      <c r="Z212" s="2" t="str">
        <f t="shared" si="12"/>
        <v>CIIH_ Trade Settlement_ Monetary Summation. Allowance Total. Amount</v>
      </c>
      <c r="AA212" s="2" t="str">
        <f t="shared" si="14"/>
        <v>ram:AllowanceTotalAmount</v>
      </c>
      <c r="AB212" s="3" t="str">
        <f t="shared" ref="AB212:AB219" si="15">AB$209&amp;"/"&amp;AA212</f>
        <v>rsm:CIIHSupplyChainTradeTransactionType/ram:ApplicableCIIHSupplyChainTradeSettlement/ram:SpecifiedCIIHTradeSettlementMonetarySummation/ram:AllowanceTotalAmount</v>
      </c>
      <c r="AC212" s="4" t="s">
        <v>4</v>
      </c>
      <c r="AD212" s="2" t="s">
        <v>304</v>
      </c>
      <c r="AE212" s="2" t="s">
        <v>42</v>
      </c>
      <c r="AF212" s="2" t="s">
        <v>60</v>
      </c>
      <c r="AG212" s="2" t="s">
        <v>217</v>
      </c>
      <c r="AH212" s="2" t="s">
        <v>705</v>
      </c>
    </row>
    <row r="213" spans="1:34" ht="12.75" customHeight="1">
      <c r="A213" s="2">
        <v>212</v>
      </c>
      <c r="B213" s="2" t="s">
        <v>78</v>
      </c>
      <c r="C213" s="2" t="s">
        <v>1623</v>
      </c>
      <c r="D213" s="2" t="s">
        <v>305</v>
      </c>
      <c r="E213" s="2" t="s">
        <v>12</v>
      </c>
      <c r="F213" s="4" t="s">
        <v>17</v>
      </c>
      <c r="G213" s="4">
        <f t="shared" si="13"/>
        <v>6</v>
      </c>
      <c r="H213" s="2" t="s">
        <v>862</v>
      </c>
      <c r="I213" s="2" t="s">
        <v>863</v>
      </c>
      <c r="J213" s="21">
        <f>IF(ISERROR(MATCH(H213,core_japan!M:M,0)),"",INDEX(core_japan!S:S,MATCH(H213,core_japan!M:M,0),1))</f>
        <v>0</v>
      </c>
      <c r="S213" s="2" t="s">
        <v>306</v>
      </c>
      <c r="Z213" s="2" t="str">
        <f t="shared" si="12"/>
        <v>CIIH_ Trade Settlement_ Monetary Summation. Tax Basis Total. Amount</v>
      </c>
      <c r="AA213" s="2" t="str">
        <f t="shared" si="14"/>
        <v>ram:TaxBasisTotalAmount</v>
      </c>
      <c r="AB213" s="3" t="str">
        <f t="shared" si="15"/>
        <v>rsm:CIIHSupplyChainTradeTransactionType/ram:ApplicableCIIHSupplyChainTradeSettlement/ram:SpecifiedCIIHTradeSettlementMonetarySummation/ram:TaxBasisTotalAmount</v>
      </c>
      <c r="AC213" s="4" t="s">
        <v>4</v>
      </c>
      <c r="AD213" s="2" t="s">
        <v>304</v>
      </c>
      <c r="AE213" s="2" t="s">
        <v>42</v>
      </c>
      <c r="AF213" s="2" t="s">
        <v>53</v>
      </c>
      <c r="AG213" s="2" t="s">
        <v>53</v>
      </c>
      <c r="AH213" s="2" t="s">
        <v>25</v>
      </c>
    </row>
    <row r="214" spans="1:34" ht="12.75" customHeight="1">
      <c r="A214" s="2">
        <v>213</v>
      </c>
      <c r="B214" s="2" t="s">
        <v>78</v>
      </c>
      <c r="C214" s="2" t="s">
        <v>1623</v>
      </c>
      <c r="D214" s="2" t="s">
        <v>307</v>
      </c>
      <c r="E214" s="2" t="s">
        <v>12</v>
      </c>
      <c r="F214" s="4" t="s">
        <v>17</v>
      </c>
      <c r="G214" s="4">
        <f t="shared" si="13"/>
        <v>6</v>
      </c>
      <c r="H214" s="2" t="s">
        <v>864</v>
      </c>
      <c r="I214" s="2" t="s">
        <v>309</v>
      </c>
      <c r="J214" s="21" t="str">
        <f>IF(ISERROR(MATCH(H214,core_japan!M:M,0)),"",INDEX(core_japan!S:S,MATCH(H214,core_japan!M:M,0),1))</f>
        <v/>
      </c>
      <c r="S214" s="2" t="s">
        <v>308</v>
      </c>
      <c r="Z214" s="2" t="str">
        <f t="shared" si="12"/>
        <v>CIIH_ Trade Settlement_ Monetary Summation. Tax Total. Amount</v>
      </c>
      <c r="AA214" s="2" t="str">
        <f t="shared" si="14"/>
        <v>ram:TaxTotalAmount</v>
      </c>
      <c r="AB214" s="3" t="str">
        <f t="shared" si="15"/>
        <v>rsm:CIIHSupplyChainTradeTransactionType/ram:ApplicableCIIHSupplyChainTradeSettlement/ram:SpecifiedCIIHTradeSettlementMonetarySummation/ram:TaxTotalAmount</v>
      </c>
      <c r="AC214" s="4" t="s">
        <v>4</v>
      </c>
      <c r="AD214" s="2" t="s">
        <v>304</v>
      </c>
      <c r="AE214" s="2" t="s">
        <v>42</v>
      </c>
      <c r="AF214" s="2" t="s">
        <v>53</v>
      </c>
      <c r="AG214" s="2" t="s">
        <v>53</v>
      </c>
      <c r="AH214" s="2" t="s">
        <v>858</v>
      </c>
    </row>
    <row r="215" spans="1:34" ht="12.75" customHeight="1">
      <c r="A215" s="2">
        <v>214</v>
      </c>
      <c r="B215" s="2" t="s">
        <v>78</v>
      </c>
      <c r="C215" s="2" t="s">
        <v>1623</v>
      </c>
      <c r="D215" s="2" t="s">
        <v>310</v>
      </c>
      <c r="E215" s="2" t="s">
        <v>12</v>
      </c>
      <c r="F215" s="4" t="s">
        <v>17</v>
      </c>
      <c r="G215" s="4">
        <f t="shared" si="13"/>
        <v>6</v>
      </c>
      <c r="H215" s="2" t="s">
        <v>865</v>
      </c>
      <c r="I215" s="2" t="s">
        <v>866</v>
      </c>
      <c r="J215" s="21">
        <f>IF(ISERROR(MATCH(H215,core_japan!M:M,0)),"",INDEX(core_japan!S:S,MATCH(H215,core_japan!M:M,0),1))</f>
        <v>0</v>
      </c>
      <c r="S215" s="2" t="s">
        <v>311</v>
      </c>
      <c r="Z215" s="2" t="str">
        <f t="shared" si="12"/>
        <v>CIIH_ Trade Settlement_ Monetary Summation. Grand Total. Amount</v>
      </c>
      <c r="AA215" s="2" t="str">
        <f t="shared" si="14"/>
        <v>ram:GrandTotalAmount</v>
      </c>
      <c r="AB215" s="3" t="str">
        <f t="shared" si="15"/>
        <v>rsm:CIIHSupplyChainTradeTransactionType/ram:ApplicableCIIHSupplyChainTradeSettlement/ram:SpecifiedCIIHTradeSettlementMonetarySummation/ram:GrandTotalAmount</v>
      </c>
      <c r="AC215" s="4" t="s">
        <v>4</v>
      </c>
      <c r="AD215" s="2" t="s">
        <v>304</v>
      </c>
      <c r="AE215" s="2" t="s">
        <v>42</v>
      </c>
      <c r="AF215" s="2" t="s">
        <v>53</v>
      </c>
      <c r="AG215" s="2" t="s">
        <v>53</v>
      </c>
      <c r="AH215" s="2" t="s">
        <v>811</v>
      </c>
    </row>
    <row r="216" spans="1:34" ht="12.75" customHeight="1">
      <c r="A216" s="2">
        <v>215</v>
      </c>
      <c r="B216" s="2" t="s">
        <v>78</v>
      </c>
      <c r="C216" s="2" t="s">
        <v>1623</v>
      </c>
      <c r="D216" s="2" t="s">
        <v>312</v>
      </c>
      <c r="E216" s="2" t="s">
        <v>12</v>
      </c>
      <c r="F216" s="4" t="s">
        <v>17</v>
      </c>
      <c r="G216" s="4">
        <f t="shared" si="13"/>
        <v>6</v>
      </c>
      <c r="H216" s="2" t="s">
        <v>867</v>
      </c>
      <c r="I216" s="2" t="s">
        <v>868</v>
      </c>
      <c r="J216" s="21" t="str">
        <f>IF(ISERROR(MATCH(H216,core_japan!M:M,0)),"",INDEX(core_japan!S:S,MATCH(H216,core_japan!M:M,0),1))</f>
        <v>IBT-180</v>
      </c>
      <c r="S216" s="2" t="s">
        <v>313</v>
      </c>
      <c r="Z216" s="2" t="str">
        <f t="shared" si="12"/>
        <v>CIIH_ Trade Settlement_ Monetary Summation. Total Prepaid. Amount</v>
      </c>
      <c r="AA216" s="2" t="str">
        <f t="shared" si="14"/>
        <v>ram:TotalPrepaidAmount</v>
      </c>
      <c r="AB216" s="3" t="str">
        <f t="shared" si="15"/>
        <v>rsm:CIIHSupplyChainTradeTransactionType/ram:ApplicableCIIHSupplyChainTradeSettlement/ram:SpecifiedCIIHTradeSettlementMonetarySummation/ram:TotalPrepaidAmount</v>
      </c>
      <c r="AC216" s="4" t="s">
        <v>4</v>
      </c>
      <c r="AD216" s="2" t="s">
        <v>304</v>
      </c>
      <c r="AE216" s="2" t="s">
        <v>42</v>
      </c>
      <c r="AF216" s="2" t="s">
        <v>60</v>
      </c>
      <c r="AG216" s="2" t="s">
        <v>8</v>
      </c>
      <c r="AH216" s="2" t="s">
        <v>858</v>
      </c>
    </row>
    <row r="217" spans="1:34" ht="12.75" customHeight="1">
      <c r="A217" s="2">
        <v>216</v>
      </c>
      <c r="B217" s="2" t="s">
        <v>78</v>
      </c>
      <c r="C217" s="2" t="s">
        <v>1623</v>
      </c>
      <c r="D217" s="2" t="s">
        <v>314</v>
      </c>
      <c r="E217" s="2" t="s">
        <v>12</v>
      </c>
      <c r="F217" s="4" t="s">
        <v>17</v>
      </c>
      <c r="G217" s="4">
        <f t="shared" si="13"/>
        <v>6</v>
      </c>
      <c r="H217" s="2" t="s">
        <v>869</v>
      </c>
      <c r="I217" s="2" t="s">
        <v>870</v>
      </c>
      <c r="J217" s="21">
        <f>IF(ISERROR(MATCH(H217,core_japan!M:M,0)),"",INDEX(core_japan!S:S,MATCH(H217,core_japan!M:M,0),1))</f>
        <v>0</v>
      </c>
      <c r="S217" s="2" t="s">
        <v>1339</v>
      </c>
      <c r="Z217" s="2" t="str">
        <f t="shared" si="12"/>
        <v>CIIH_ Trade Settlement_ Monetary Summation. Due Payable. Amount</v>
      </c>
      <c r="AA217" s="2" t="str">
        <f t="shared" si="14"/>
        <v>ram:DuePayableAmount</v>
      </c>
      <c r="AB217" s="3" t="str">
        <f t="shared" si="15"/>
        <v>rsm:CIIHSupplyChainTradeTransactionType/ram:ApplicableCIIHSupplyChainTradeSettlement/ram:SpecifiedCIIHTradeSettlementMonetarySummation/ram:DuePayableAmount</v>
      </c>
      <c r="AC217" s="4" t="s">
        <v>4</v>
      </c>
      <c r="AD217" s="2" t="s">
        <v>304</v>
      </c>
      <c r="AE217" s="2" t="s">
        <v>42</v>
      </c>
      <c r="AF217" s="2" t="s">
        <v>60</v>
      </c>
      <c r="AG217" s="2" t="s">
        <v>8</v>
      </c>
      <c r="AH217" s="2" t="s">
        <v>816</v>
      </c>
    </row>
    <row r="218" spans="1:34" ht="12.75" customHeight="1">
      <c r="A218" s="2">
        <v>217</v>
      </c>
      <c r="B218" s="2" t="s">
        <v>78</v>
      </c>
      <c r="C218" s="2" t="s">
        <v>1623</v>
      </c>
      <c r="D218" s="2" t="s">
        <v>871</v>
      </c>
      <c r="E218" s="2" t="s">
        <v>12</v>
      </c>
      <c r="F218" s="4" t="s">
        <v>17</v>
      </c>
      <c r="G218" s="4">
        <f t="shared" si="13"/>
        <v>6</v>
      </c>
      <c r="H218" s="2" t="s">
        <v>872</v>
      </c>
      <c r="I218" s="2" t="s">
        <v>315</v>
      </c>
      <c r="J218" s="21" t="str">
        <f>IF(ISERROR(MATCH(H218,core_japan!M:M,0)),"",INDEX(core_japan!S:S,MATCH(H218,core_japan!M:M,0),1))</f>
        <v/>
      </c>
      <c r="S218" s="2" t="s">
        <v>1340</v>
      </c>
      <c r="Z218" s="2" t="str">
        <f t="shared" si="12"/>
        <v>CIIH_ Trade Settlement_ Monetary Summation. Net_ Line Total. Amount</v>
      </c>
      <c r="AA218" s="2" t="str">
        <f t="shared" si="14"/>
        <v>ram:NetLineTotalAmount</v>
      </c>
      <c r="AB218" s="3" t="str">
        <f t="shared" si="15"/>
        <v>rsm:CIIHSupplyChainTradeTransactionType/ram:ApplicableCIIHSupplyChainTradeSettlement/ram:SpecifiedCIIHTradeSettlementMonetarySummation/ram:NetLineTotalAmount</v>
      </c>
      <c r="AC218" s="4" t="s">
        <v>4</v>
      </c>
      <c r="AD218" s="2" t="s">
        <v>304</v>
      </c>
      <c r="AE218" s="2" t="s">
        <v>42</v>
      </c>
      <c r="AF218" s="2" t="s">
        <v>53</v>
      </c>
      <c r="AG218" s="2" t="s">
        <v>8</v>
      </c>
      <c r="AH218" s="2" t="s">
        <v>816</v>
      </c>
    </row>
    <row r="219" spans="1:34" ht="12.75" customHeight="1">
      <c r="A219" s="2">
        <v>218</v>
      </c>
      <c r="B219" s="2" t="s">
        <v>78</v>
      </c>
      <c r="C219" s="2" t="s">
        <v>1623</v>
      </c>
      <c r="D219" s="2" t="s">
        <v>316</v>
      </c>
      <c r="E219" s="2" t="s">
        <v>12</v>
      </c>
      <c r="F219" s="4" t="s">
        <v>17</v>
      </c>
      <c r="G219" s="4">
        <f t="shared" si="13"/>
        <v>6</v>
      </c>
      <c r="H219" s="2" t="s">
        <v>873</v>
      </c>
      <c r="I219" s="2" t="s">
        <v>874</v>
      </c>
      <c r="J219" s="21" t="str">
        <f>IF(ISERROR(MATCH(H219,core_japan!M:M,0)),"",INDEX(core_japan!S:S,MATCH(H219,core_japan!M:M,0),1))</f>
        <v/>
      </c>
      <c r="S219" s="2" t="s">
        <v>1341</v>
      </c>
      <c r="Z219" s="2" t="str">
        <f t="shared" si="12"/>
        <v>CIIH_ Trade Settlement_ Monetary Summation. Including Taxes_ Line Total. Amount</v>
      </c>
      <c r="AA219" s="2" t="str">
        <f t="shared" si="14"/>
        <v>ram:IncludingTaxesLineTotalAmount</v>
      </c>
      <c r="AB219" s="3" t="str">
        <f t="shared" si="15"/>
        <v>rsm:CIIHSupplyChainTradeTransactionType/ram:ApplicableCIIHSupplyChainTradeSettlement/ram:SpecifiedCIIHTradeSettlementMonetarySummation/ram:IncludingTaxesLineTotalAmount</v>
      </c>
      <c r="AC219" s="4" t="s">
        <v>4</v>
      </c>
      <c r="AD219" s="2" t="s">
        <v>304</v>
      </c>
      <c r="AE219" s="2" t="s">
        <v>42</v>
      </c>
      <c r="AF219" s="2" t="s">
        <v>56</v>
      </c>
      <c r="AG219" s="2" t="s">
        <v>8</v>
      </c>
      <c r="AH219" s="2" t="s">
        <v>27</v>
      </c>
    </row>
    <row r="220" spans="1:34" ht="12.75" customHeight="1">
      <c r="A220" s="2">
        <v>219</v>
      </c>
      <c r="B220" s="2" t="s">
        <v>78</v>
      </c>
      <c r="C220" s="2" t="s">
        <v>1623</v>
      </c>
      <c r="D220" s="2" t="s">
        <v>317</v>
      </c>
      <c r="E220" s="2" t="s">
        <v>20</v>
      </c>
      <c r="F220" s="4" t="s">
        <v>71</v>
      </c>
      <c r="G220" s="4">
        <f t="shared" si="13"/>
        <v>4</v>
      </c>
      <c r="H220" s="2" t="s">
        <v>875</v>
      </c>
      <c r="I220" s="2" t="s">
        <v>876</v>
      </c>
      <c r="J220" s="21" t="str">
        <f>IF(ISERROR(MATCH(H220,core_japan!M:M,0)),"",INDEX(core_japan!S:S,MATCH(H220,core_japan!M:M,0),1))</f>
        <v/>
      </c>
      <c r="Q220" s="2" t="s">
        <v>1342</v>
      </c>
      <c r="Z220" s="2" t="str">
        <f t="shared" si="12"/>
        <v>CIIH_ Supply Chain_ Trade Settlement. Specified. CI_ Financial_ Adjustment</v>
      </c>
      <c r="AA220" s="2" t="str">
        <f t="shared" si="14"/>
        <v>ram:SpecifiedCIFinancialAdjustment</v>
      </c>
      <c r="AB220" s="3" t="str">
        <f>AB$122&amp;"/"&amp;AA220</f>
        <v>rsm:CIIHSupplyChainTradeTransactionType/ram:ApplicableCIIHSupplyChainTradeSettlement/ram:SpecifiedCIFinancialAdjustment</v>
      </c>
      <c r="AC220" s="4" t="s">
        <v>4</v>
      </c>
      <c r="AD220" s="2" t="s">
        <v>27</v>
      </c>
      <c r="AE220" s="2" t="s">
        <v>217</v>
      </c>
      <c r="AF220" s="2" t="s">
        <v>27</v>
      </c>
      <c r="AG220" s="2" t="s">
        <v>8</v>
      </c>
      <c r="AH220" s="2" t="s">
        <v>27</v>
      </c>
    </row>
    <row r="221" spans="1:34" ht="12.75" customHeight="1">
      <c r="A221" s="2">
        <v>220</v>
      </c>
      <c r="B221" s="2" t="s">
        <v>78</v>
      </c>
      <c r="C221" s="2" t="s">
        <v>1623</v>
      </c>
      <c r="D221" s="2" t="s">
        <v>877</v>
      </c>
      <c r="E221" s="2" t="s">
        <v>23</v>
      </c>
      <c r="F221" s="4" t="s">
        <v>3</v>
      </c>
      <c r="G221" s="4">
        <f t="shared" si="13"/>
        <v>5</v>
      </c>
      <c r="H221" s="2" t="s">
        <v>878</v>
      </c>
      <c r="I221" s="2" t="s">
        <v>879</v>
      </c>
      <c r="J221" s="21" t="str">
        <f>IF(ISERROR(MATCH(H221,core_japan!M:M,0)),"",INDEX(core_japan!S:S,MATCH(H221,core_japan!M:M,0),1))</f>
        <v/>
      </c>
      <c r="R221" s="2" t="s">
        <v>1343</v>
      </c>
      <c r="Z221" s="2" t="str">
        <f t="shared" si="12"/>
        <v>CI_ Financial_ Adjustment. Details</v>
      </c>
      <c r="AA221" s="2" t="str">
        <f t="shared" si="14"/>
        <v>ram:CIFinancialAdjustmentType</v>
      </c>
      <c r="AC221" s="4" t="s">
        <v>4</v>
      </c>
      <c r="AD221" s="2" t="s">
        <v>27</v>
      </c>
      <c r="AE221" s="2" t="s">
        <v>217</v>
      </c>
      <c r="AF221" s="2" t="s">
        <v>27</v>
      </c>
      <c r="AG221" s="2" t="s">
        <v>8</v>
      </c>
      <c r="AH221" s="2" t="s">
        <v>27</v>
      </c>
    </row>
    <row r="222" spans="1:34" ht="12.75" customHeight="1">
      <c r="A222" s="2">
        <v>221</v>
      </c>
      <c r="B222" s="2" t="s">
        <v>78</v>
      </c>
      <c r="C222" s="2" t="s">
        <v>1623</v>
      </c>
      <c r="D222" s="2" t="s">
        <v>412</v>
      </c>
      <c r="E222" s="2" t="s">
        <v>12</v>
      </c>
      <c r="F222" s="4" t="s">
        <v>17</v>
      </c>
      <c r="G222" s="4">
        <f t="shared" si="13"/>
        <v>6</v>
      </c>
      <c r="H222" s="2" t="s">
        <v>880</v>
      </c>
      <c r="I222" s="2" t="s">
        <v>881</v>
      </c>
      <c r="J222" s="21" t="str">
        <f>IF(ISERROR(MATCH(H222,core_japan!M:M,0)),"",INDEX(core_japan!S:S,MATCH(H222,core_japan!M:M,0),1))</f>
        <v/>
      </c>
      <c r="S222" s="2" t="s">
        <v>318</v>
      </c>
      <c r="Z222" s="2" t="str">
        <f t="shared" si="12"/>
        <v>CI_ Financial_ Adjustment. Reason. Code</v>
      </c>
      <c r="AA222" s="2" t="str">
        <f t="shared" si="14"/>
        <v>ram:ReasonCode</v>
      </c>
      <c r="AB222" s="3" t="str">
        <f>AB220&amp;"/"&amp;AA222</f>
        <v>rsm:CIIHSupplyChainTradeTransactionType/ram:ApplicableCIIHSupplyChainTradeSettlement/ram:SpecifiedCIFinancialAdjustment/ram:ReasonCode</v>
      </c>
      <c r="AC222" s="4" t="s">
        <v>4</v>
      </c>
      <c r="AD222" s="2" t="s">
        <v>882</v>
      </c>
      <c r="AE222" s="2" t="s">
        <v>59</v>
      </c>
      <c r="AF222" s="2" t="s">
        <v>56</v>
      </c>
      <c r="AG222" s="2" t="s">
        <v>8</v>
      </c>
      <c r="AH222" s="2" t="s">
        <v>27</v>
      </c>
    </row>
    <row r="223" spans="1:34" ht="12.75" customHeight="1">
      <c r="A223" s="2">
        <v>222</v>
      </c>
      <c r="B223" s="2" t="s">
        <v>78</v>
      </c>
      <c r="C223" s="2" t="s">
        <v>1623</v>
      </c>
      <c r="D223" s="2" t="s">
        <v>319</v>
      </c>
      <c r="E223" s="2" t="s">
        <v>12</v>
      </c>
      <c r="F223" s="4" t="s">
        <v>17</v>
      </c>
      <c r="G223" s="4">
        <f t="shared" si="13"/>
        <v>6</v>
      </c>
      <c r="H223" s="2" t="s">
        <v>883</v>
      </c>
      <c r="I223" s="2" t="s">
        <v>884</v>
      </c>
      <c r="J223" s="21" t="str">
        <f>IF(ISERROR(MATCH(H223,core_japan!M:M,0)),"",INDEX(core_japan!S:S,MATCH(H223,core_japan!M:M,0),1))</f>
        <v/>
      </c>
      <c r="S223" s="2" t="s">
        <v>1344</v>
      </c>
      <c r="Z223" s="2" t="str">
        <f t="shared" si="12"/>
        <v>CI_ Financial_ Adjustment. Reason. Text</v>
      </c>
      <c r="AA223" s="2" t="str">
        <f t="shared" si="14"/>
        <v>ram:Reason</v>
      </c>
      <c r="AB223" s="3" t="str">
        <f>AB$220&amp;"/"&amp;AA223</f>
        <v>rsm:CIIHSupplyChainTradeTransactionType/ram:ApplicableCIIHSupplyChainTradeSettlement/ram:SpecifiedCIFinancialAdjustment/ram:Reason</v>
      </c>
      <c r="AC223" s="4" t="s">
        <v>4</v>
      </c>
      <c r="AD223" s="2" t="s">
        <v>41</v>
      </c>
      <c r="AE223" s="2" t="s">
        <v>42</v>
      </c>
      <c r="AF223" s="2" t="s">
        <v>56</v>
      </c>
      <c r="AG223" s="2" t="s">
        <v>8</v>
      </c>
      <c r="AH223" s="2" t="s">
        <v>27</v>
      </c>
    </row>
    <row r="224" spans="1:34" ht="12.75" customHeight="1">
      <c r="A224" s="2">
        <v>223</v>
      </c>
      <c r="B224" s="2" t="s">
        <v>78</v>
      </c>
      <c r="C224" s="2" t="s">
        <v>1623</v>
      </c>
      <c r="D224" s="2" t="s">
        <v>320</v>
      </c>
      <c r="E224" s="2" t="s">
        <v>12</v>
      </c>
      <c r="F224" s="4" t="s">
        <v>22</v>
      </c>
      <c r="G224" s="4">
        <f t="shared" si="13"/>
        <v>6</v>
      </c>
      <c r="H224" s="2" t="s">
        <v>885</v>
      </c>
      <c r="I224" s="2" t="s">
        <v>886</v>
      </c>
      <c r="J224" s="21" t="str">
        <f>IF(ISERROR(MATCH(H224,core_japan!M:M,0)),"",INDEX(core_japan!S:S,MATCH(H224,core_japan!M:M,0),1))</f>
        <v/>
      </c>
      <c r="S224" s="2" t="s">
        <v>463</v>
      </c>
      <c r="Z224" s="2" t="str">
        <f t="shared" si="12"/>
        <v>CI_ Financial_ Adjustment. Actual. Amount</v>
      </c>
      <c r="AA224" s="2" t="str">
        <f t="shared" si="14"/>
        <v>ram:ActualAmount</v>
      </c>
      <c r="AB224" s="3" t="str">
        <f>AB$220&amp;"/"&amp;AA224</f>
        <v>rsm:CIIHSupplyChainTradeTransactionType/ram:ApplicableCIIHSupplyChainTradeSettlement/ram:SpecifiedCIFinancialAdjustment/ram:ActualAmount</v>
      </c>
      <c r="AC224" s="4" t="s">
        <v>4</v>
      </c>
      <c r="AD224" s="2" t="s">
        <v>304</v>
      </c>
      <c r="AE224" s="2" t="s">
        <v>42</v>
      </c>
      <c r="AF224" s="2" t="s">
        <v>56</v>
      </c>
      <c r="AG224" s="2" t="s">
        <v>8</v>
      </c>
      <c r="AH224" s="2" t="s">
        <v>27</v>
      </c>
    </row>
    <row r="225" spans="1:34" ht="12.75" customHeight="1">
      <c r="A225" s="2">
        <v>224</v>
      </c>
      <c r="B225" s="2" t="s">
        <v>78</v>
      </c>
      <c r="C225" s="2" t="s">
        <v>1623</v>
      </c>
      <c r="D225" s="2" t="s">
        <v>321</v>
      </c>
      <c r="E225" s="2" t="s">
        <v>12</v>
      </c>
      <c r="F225" s="4" t="s">
        <v>22</v>
      </c>
      <c r="G225" s="4">
        <f t="shared" si="13"/>
        <v>6</v>
      </c>
      <c r="H225" s="2" t="s">
        <v>887</v>
      </c>
      <c r="I225" s="2" t="s">
        <v>888</v>
      </c>
      <c r="J225" s="21" t="str">
        <f>IF(ISERROR(MATCH(H225,core_japan!M:M,0)),"",INDEX(core_japan!S:S,MATCH(H225,core_japan!M:M,0),1))</f>
        <v/>
      </c>
      <c r="S225" s="2" t="s">
        <v>1345</v>
      </c>
      <c r="Z225" s="2" t="str">
        <f t="shared" si="12"/>
        <v>CI_ Financial_ Adjustment. Direction. Code</v>
      </c>
      <c r="AA225" s="2" t="str">
        <f t="shared" si="14"/>
        <v>ram:DirectionCode</v>
      </c>
      <c r="AB225" s="3" t="str">
        <f>AB$220&amp;"/"&amp;AA225</f>
        <v>rsm:CIIHSupplyChainTradeTransactionType/ram:ApplicableCIIHSupplyChainTradeSettlement/ram:SpecifiedCIFinancialAdjustment/ram:DirectionCode</v>
      </c>
      <c r="AC225" s="4" t="s">
        <v>4</v>
      </c>
      <c r="AD225" s="2" t="s">
        <v>34</v>
      </c>
      <c r="AE225" s="2" t="s">
        <v>35</v>
      </c>
      <c r="AF225" s="2" t="s">
        <v>56</v>
      </c>
      <c r="AG225" s="2" t="s">
        <v>8</v>
      </c>
      <c r="AH225" s="2" t="s">
        <v>27</v>
      </c>
    </row>
    <row r="226" spans="1:34" ht="12.75" customHeight="1">
      <c r="A226" s="2">
        <v>225</v>
      </c>
      <c r="B226" s="2" t="s">
        <v>78</v>
      </c>
      <c r="C226" s="2" t="s">
        <v>1623</v>
      </c>
      <c r="D226" s="2" t="s">
        <v>322</v>
      </c>
      <c r="E226" s="2" t="s">
        <v>20</v>
      </c>
      <c r="F226" s="4" t="s">
        <v>71</v>
      </c>
      <c r="G226" s="4">
        <f t="shared" si="13"/>
        <v>6</v>
      </c>
      <c r="H226" s="2" t="s">
        <v>889</v>
      </c>
      <c r="I226" s="2" t="s">
        <v>890</v>
      </c>
      <c r="J226" s="21" t="str">
        <f>IF(ISERROR(MATCH(H226,core_japan!M:M,0)),"",INDEX(core_japan!S:S,MATCH(H226,core_japan!M:M,0),1))</f>
        <v/>
      </c>
      <c r="S226" s="2" t="s">
        <v>323</v>
      </c>
      <c r="Z226" s="2" t="str">
        <f t="shared" si="12"/>
        <v>CI_ Financial_ Adjustment. Invoice_ Reference. CI_ Referenced_ Document</v>
      </c>
      <c r="AA226" s="2" t="str">
        <f t="shared" si="14"/>
        <v>ram:InvoiceReferenceCIReferencedDocument</v>
      </c>
      <c r="AB226" s="3" t="str">
        <f>AB$220&amp;"/"&amp;AA226</f>
        <v>rsm:CIIHSupplyChainTradeTransactionType/ram:ApplicableCIIHSupplyChainTradeSettlement/ram:SpecifiedCIFinancialAdjustment/ram:InvoiceReferenceCIReferencedDocument</v>
      </c>
      <c r="AC226" s="4" t="s">
        <v>4</v>
      </c>
      <c r="AD226" s="2" t="s">
        <v>27</v>
      </c>
      <c r="AE226" s="2" t="s">
        <v>217</v>
      </c>
      <c r="AF226" s="2" t="s">
        <v>27</v>
      </c>
      <c r="AG226" s="2" t="s">
        <v>8</v>
      </c>
      <c r="AH226" s="2" t="s">
        <v>27</v>
      </c>
    </row>
    <row r="227" spans="1:34" ht="12.75" customHeight="1">
      <c r="A227" s="2">
        <v>226</v>
      </c>
      <c r="B227" s="2" t="s">
        <v>78</v>
      </c>
      <c r="C227" s="2" t="s">
        <v>1623</v>
      </c>
      <c r="D227" s="2" t="s">
        <v>416</v>
      </c>
      <c r="E227" s="2" t="s">
        <v>23</v>
      </c>
      <c r="F227" s="4" t="s">
        <v>3</v>
      </c>
      <c r="G227" s="4">
        <f t="shared" si="13"/>
        <v>7</v>
      </c>
      <c r="H227" s="2" t="s">
        <v>891</v>
      </c>
      <c r="I227" s="2" t="s">
        <v>892</v>
      </c>
      <c r="J227" s="21" t="str">
        <f>IF(ISERROR(MATCH(H227,core_japan!M:M,0)),"",INDEX(core_japan!S:S,MATCH(H227,core_japan!M:M,0),1))</f>
        <v/>
      </c>
      <c r="T227" s="2" t="s">
        <v>79</v>
      </c>
      <c r="Z227" s="2" t="str">
        <f t="shared" si="12"/>
        <v>CI_ Referenced_ Document. Details</v>
      </c>
      <c r="AA227" s="2" t="str">
        <f t="shared" si="14"/>
        <v>ram:CIReferencedDocumentType</v>
      </c>
      <c r="AB227" s="2"/>
      <c r="AC227" s="4" t="s">
        <v>4</v>
      </c>
      <c r="AD227" s="2" t="s">
        <v>27</v>
      </c>
      <c r="AE227" s="2" t="s">
        <v>217</v>
      </c>
      <c r="AF227" s="2" t="s">
        <v>27</v>
      </c>
      <c r="AG227" s="2" t="s">
        <v>8</v>
      </c>
      <c r="AH227" s="2" t="s">
        <v>27</v>
      </c>
    </row>
    <row r="228" spans="1:34" ht="12.75" customHeight="1">
      <c r="A228" s="2">
        <v>227</v>
      </c>
      <c r="B228" s="2" t="s">
        <v>78</v>
      </c>
      <c r="C228" s="2" t="s">
        <v>1623</v>
      </c>
      <c r="D228" s="2" t="s">
        <v>80</v>
      </c>
      <c r="E228" s="2" t="s">
        <v>12</v>
      </c>
      <c r="F228" s="4" t="s">
        <v>22</v>
      </c>
      <c r="G228" s="4">
        <f t="shared" si="13"/>
        <v>8</v>
      </c>
      <c r="H228" s="2" t="s">
        <v>893</v>
      </c>
      <c r="I228" s="2" t="s">
        <v>894</v>
      </c>
      <c r="J228" s="21" t="str">
        <f>IF(ISERROR(MATCH(H228,core_japan!M:M,0)),"",INDEX(core_japan!S:S,MATCH(H228,core_japan!M:M,0),1))</f>
        <v/>
      </c>
      <c r="U228" s="2" t="s">
        <v>81</v>
      </c>
      <c r="Z228" s="2" t="str">
        <f t="shared" si="12"/>
        <v>CI_ Referenced_ Document. Issuer Assigned_ Identification. Identifier</v>
      </c>
      <c r="AA228" s="2" t="str">
        <f t="shared" si="14"/>
        <v>ram:IssuerAssignedID</v>
      </c>
      <c r="AB228" s="3" t="str">
        <f>AB$226&amp;"/"&amp;AA228</f>
        <v>rsm:CIIHSupplyChainTradeTransactionType/ram:ApplicableCIIHSupplyChainTradeSettlement/ram:SpecifiedCIFinancialAdjustment/ram:InvoiceReferenceCIReferencedDocument/ram:IssuerAssignedID</v>
      </c>
      <c r="AC228" s="4" t="s">
        <v>4</v>
      </c>
      <c r="AD228" s="2" t="s">
        <v>27</v>
      </c>
      <c r="AE228" s="2" t="s">
        <v>217</v>
      </c>
      <c r="AF228" s="2" t="s">
        <v>60</v>
      </c>
      <c r="AG228" s="2" t="s">
        <v>8</v>
      </c>
      <c r="AH228" s="2" t="s">
        <v>27</v>
      </c>
    </row>
    <row r="229" spans="1:34" ht="12.75" customHeight="1">
      <c r="A229" s="2">
        <v>228</v>
      </c>
      <c r="B229" s="2" t="s">
        <v>78</v>
      </c>
      <c r="C229" s="2" t="s">
        <v>1623</v>
      </c>
      <c r="D229" s="2" t="s">
        <v>82</v>
      </c>
      <c r="E229" s="2" t="s">
        <v>12</v>
      </c>
      <c r="F229" s="4" t="s">
        <v>17</v>
      </c>
      <c r="G229" s="4">
        <f t="shared" si="13"/>
        <v>8</v>
      </c>
      <c r="H229" s="2" t="s">
        <v>895</v>
      </c>
      <c r="I229" s="2" t="s">
        <v>896</v>
      </c>
      <c r="J229" s="21" t="str">
        <f>IF(ISERROR(MATCH(H229,core_japan!M:M,0)),"",INDEX(core_japan!S:S,MATCH(H229,core_japan!M:M,0),1))</f>
        <v/>
      </c>
      <c r="U229" s="2" t="s">
        <v>83</v>
      </c>
      <c r="Z229" s="2" t="str">
        <f t="shared" si="12"/>
        <v>CI_ Referenced_ Document. Issue. Date Time</v>
      </c>
      <c r="AA229" s="2" t="str">
        <f t="shared" si="14"/>
        <v>ram:IssueDateTime</v>
      </c>
      <c r="AB229" s="3" t="str">
        <f>AB$226&amp;"/"&amp;AA229</f>
        <v>rsm:CIIHSupplyChainTradeTransactionType/ram:ApplicableCIIHSupplyChainTradeSettlement/ram:SpecifiedCIFinancialAdjustment/ram:InvoiceReferenceCIReferencedDocument/ram:IssueDateTime</v>
      </c>
      <c r="AC229" s="4" t="s">
        <v>4</v>
      </c>
      <c r="AD229" s="2" t="s">
        <v>84</v>
      </c>
      <c r="AE229" s="2" t="s">
        <v>65</v>
      </c>
      <c r="AF229" s="2" t="s">
        <v>56</v>
      </c>
      <c r="AG229" s="2" t="s">
        <v>8</v>
      </c>
      <c r="AH229" s="2" t="s">
        <v>27</v>
      </c>
    </row>
    <row r="230" spans="1:34" ht="12.75" customHeight="1">
      <c r="A230" s="2">
        <v>229</v>
      </c>
      <c r="B230" s="2" t="s">
        <v>78</v>
      </c>
      <c r="C230" s="2" t="s">
        <v>1623</v>
      </c>
      <c r="D230" s="2" t="s">
        <v>85</v>
      </c>
      <c r="E230" s="2" t="s">
        <v>12</v>
      </c>
      <c r="F230" s="4" t="s">
        <v>17</v>
      </c>
      <c r="G230" s="4">
        <f t="shared" si="13"/>
        <v>8</v>
      </c>
      <c r="H230" s="2" t="s">
        <v>324</v>
      </c>
      <c r="I230" s="2" t="s">
        <v>1346</v>
      </c>
      <c r="J230" s="21" t="str">
        <f>IF(ISERROR(MATCH(H230,core_japan!M:M,0)),"",INDEX(core_japan!S:S,MATCH(H230,core_japan!M:M,0),1))</f>
        <v/>
      </c>
      <c r="U230" s="2" t="s">
        <v>86</v>
      </c>
      <c r="Z230" s="2" t="str">
        <f t="shared" si="12"/>
        <v>CI_ Referenced_ Document. Revision_ Identification. Identifier</v>
      </c>
      <c r="AA230" s="2" t="str">
        <f t="shared" si="14"/>
        <v>ram:RevisionID</v>
      </c>
      <c r="AB230" s="3" t="str">
        <f>AB$226&amp;"/"&amp;AA230</f>
        <v>rsm:CIIHSupplyChainTradeTransactionType/ram:ApplicableCIIHSupplyChainTradeSettlement/ram:SpecifiedCIFinancialAdjustment/ram:InvoiceReferenceCIReferencedDocument/ram:RevisionID</v>
      </c>
      <c r="AC230" s="4" t="s">
        <v>4</v>
      </c>
      <c r="AF230" s="2" t="s">
        <v>56</v>
      </c>
      <c r="AG230" s="2" t="s">
        <v>8</v>
      </c>
      <c r="AH230" s="2" t="s">
        <v>27</v>
      </c>
    </row>
    <row r="231" spans="1:34" ht="12.75" customHeight="1">
      <c r="A231" s="2">
        <v>230</v>
      </c>
      <c r="B231" s="2" t="s">
        <v>78</v>
      </c>
      <c r="C231" s="2" t="s">
        <v>1623</v>
      </c>
      <c r="D231" s="2" t="s">
        <v>89</v>
      </c>
      <c r="E231" s="2" t="s">
        <v>12</v>
      </c>
      <c r="F231" s="4" t="s">
        <v>22</v>
      </c>
      <c r="G231" s="4">
        <f t="shared" si="13"/>
        <v>8</v>
      </c>
      <c r="H231" s="2" t="s">
        <v>897</v>
      </c>
      <c r="I231" s="2" t="s">
        <v>898</v>
      </c>
      <c r="J231" s="21" t="str">
        <f>IF(ISERROR(MATCH(H231,core_japan!M:M,0)),"",INDEX(core_japan!S:S,MATCH(H231,core_japan!M:M,0),1))</f>
        <v/>
      </c>
      <c r="U231" s="2" t="s">
        <v>90</v>
      </c>
      <c r="Z231" s="2" t="str">
        <f t="shared" si="12"/>
        <v>CI_ Referenced_ Document. Type. Code</v>
      </c>
      <c r="AA231" s="2" t="str">
        <f t="shared" si="14"/>
        <v>ram:TypeCode</v>
      </c>
      <c r="AB231" s="3" t="str">
        <f>AB$226&amp;"/"&amp;AA231</f>
        <v>rsm:CIIHSupplyChainTradeTransactionType/ram:ApplicableCIIHSupplyChainTradeSettlement/ram:SpecifiedCIFinancialAdjustment/ram:InvoiceReferenceCIReferencedDocument/ram:TypeCode</v>
      </c>
      <c r="AC231" s="4" t="s">
        <v>4</v>
      </c>
      <c r="AD231" s="2" t="s">
        <v>91</v>
      </c>
      <c r="AE231" s="2" t="s">
        <v>59</v>
      </c>
      <c r="AF231" s="2" t="s">
        <v>56</v>
      </c>
      <c r="AG231" s="2" t="s">
        <v>8</v>
      </c>
      <c r="AH231" s="2" t="s">
        <v>27</v>
      </c>
    </row>
    <row r="232" spans="1:34" ht="12.75" customHeight="1">
      <c r="A232" s="2">
        <v>231</v>
      </c>
      <c r="B232" s="2" t="s">
        <v>78</v>
      </c>
      <c r="C232" s="2" t="s">
        <v>1623</v>
      </c>
      <c r="D232" s="2" t="s">
        <v>96</v>
      </c>
      <c r="E232" s="2" t="s">
        <v>12</v>
      </c>
      <c r="F232" s="4" t="s">
        <v>17</v>
      </c>
      <c r="G232" s="4">
        <f t="shared" si="13"/>
        <v>8</v>
      </c>
      <c r="H232" s="2" t="s">
        <v>899</v>
      </c>
      <c r="I232" s="2" t="s">
        <v>900</v>
      </c>
      <c r="J232" s="21" t="str">
        <f>IF(ISERROR(MATCH(H232,core_japan!M:M,0)),"",INDEX(core_japan!S:S,MATCH(H232,core_japan!M:M,0),1))</f>
        <v/>
      </c>
      <c r="U232" s="2" t="s">
        <v>97</v>
      </c>
      <c r="Z232" s="2" t="str">
        <f t="shared" si="12"/>
        <v>CI_ Referenced_ Document. Subtype. Code</v>
      </c>
      <c r="AA232" s="2" t="str">
        <f t="shared" si="14"/>
        <v>ram:SubtypeCode</v>
      </c>
      <c r="AB232" s="3" t="str">
        <f>AB$226&amp;"/"&amp;AA232</f>
        <v>rsm:CIIHSupplyChainTradeTransactionType/ram:ApplicableCIIHSupplyChainTradeSettlement/ram:SpecifiedCIFinancialAdjustment/ram:InvoiceReferenceCIReferencedDocument/ram:SubtypeCode</v>
      </c>
      <c r="AC232" s="4" t="s">
        <v>4</v>
      </c>
      <c r="AD232" s="2" t="s">
        <v>34</v>
      </c>
      <c r="AE232" s="2" t="s">
        <v>35</v>
      </c>
      <c r="AF232" s="2" t="s">
        <v>56</v>
      </c>
      <c r="AG232" s="2" t="s">
        <v>8</v>
      </c>
      <c r="AH232" s="2" t="s">
        <v>8</v>
      </c>
    </row>
    <row r="233" spans="1:34" ht="12.75" customHeight="1">
      <c r="A233" s="2">
        <v>232</v>
      </c>
      <c r="B233" s="2" t="s">
        <v>78</v>
      </c>
      <c r="C233" s="2" t="s">
        <v>1623</v>
      </c>
      <c r="D233" s="2" t="s">
        <v>325</v>
      </c>
      <c r="E233" s="2" t="s">
        <v>20</v>
      </c>
      <c r="F233" s="4" t="s">
        <v>71</v>
      </c>
      <c r="G233" s="4">
        <f t="shared" si="13"/>
        <v>6</v>
      </c>
      <c r="H233" s="2" t="s">
        <v>901</v>
      </c>
      <c r="I233" s="2" t="s">
        <v>902</v>
      </c>
      <c r="J233" s="21" t="str">
        <f>IF(ISERROR(MATCH(H233,core_japan!M:M,0)),"",INDEX(core_japan!S:S,MATCH(H233,core_japan!M:M,0),1))</f>
        <v/>
      </c>
      <c r="S233" s="2" t="s">
        <v>326</v>
      </c>
      <c r="Z233" s="2" t="str">
        <f t="shared" si="12"/>
        <v>CI_ Financial_ Adjustment. Related. CI_ Trade_ Tax</v>
      </c>
      <c r="AA233" s="2" t="str">
        <f t="shared" si="14"/>
        <v>ram:RelatedCITradeTax</v>
      </c>
      <c r="AB233" s="3" t="str">
        <f>AB$220&amp;"/"&amp;AA233</f>
        <v>rsm:CIIHSupplyChainTradeTransactionType/ram:ApplicableCIIHSupplyChainTradeSettlement/ram:SpecifiedCIFinancialAdjustment/ram:RelatedCITradeTax</v>
      </c>
      <c r="AC233" s="4" t="s">
        <v>4</v>
      </c>
      <c r="AD233" s="2" t="s">
        <v>27</v>
      </c>
      <c r="AE233" s="2" t="s">
        <v>217</v>
      </c>
      <c r="AF233" s="2" t="s">
        <v>27</v>
      </c>
      <c r="AG233" s="2" t="s">
        <v>8</v>
      </c>
      <c r="AH233" s="2" t="s">
        <v>27</v>
      </c>
    </row>
    <row r="234" spans="1:34" ht="12.75" customHeight="1">
      <c r="A234" s="2">
        <v>233</v>
      </c>
      <c r="B234" s="2" t="s">
        <v>78</v>
      </c>
      <c r="C234" s="2" t="s">
        <v>1623</v>
      </c>
      <c r="D234" s="2" t="s">
        <v>264</v>
      </c>
      <c r="E234" s="2" t="s">
        <v>23</v>
      </c>
      <c r="F234" s="4" t="s">
        <v>3</v>
      </c>
      <c r="G234" s="4">
        <f t="shared" si="13"/>
        <v>7</v>
      </c>
      <c r="H234" s="2" t="s">
        <v>903</v>
      </c>
      <c r="I234" s="2" t="s">
        <v>904</v>
      </c>
      <c r="J234" s="21" t="str">
        <f>IF(ISERROR(MATCH(H234,core_japan!M:M,0)),"",INDEX(core_japan!S:S,MATCH(H234,core_japan!M:M,0),1))</f>
        <v/>
      </c>
      <c r="T234" s="2" t="s">
        <v>265</v>
      </c>
      <c r="Z234" s="2" t="str">
        <f t="shared" si="12"/>
        <v>CI_ Trade_ Tax. Details</v>
      </c>
      <c r="AA234" s="2" t="str">
        <f t="shared" si="14"/>
        <v>ram:CITradeTaxType</v>
      </c>
      <c r="AB234" s="2"/>
      <c r="AC234" s="4" t="s">
        <v>4</v>
      </c>
      <c r="AD234" s="2" t="s">
        <v>27</v>
      </c>
      <c r="AE234" s="2" t="s">
        <v>217</v>
      </c>
      <c r="AF234" s="2" t="s">
        <v>27</v>
      </c>
      <c r="AG234" s="2" t="s">
        <v>8</v>
      </c>
      <c r="AH234" s="2" t="s">
        <v>27</v>
      </c>
    </row>
    <row r="235" spans="1:34" ht="12.75" customHeight="1">
      <c r="A235" s="2">
        <v>234</v>
      </c>
      <c r="B235" s="2" t="s">
        <v>78</v>
      </c>
      <c r="C235" s="2" t="s">
        <v>1623</v>
      </c>
      <c r="D235" s="2" t="s">
        <v>266</v>
      </c>
      <c r="E235" s="2" t="s">
        <v>12</v>
      </c>
      <c r="F235" s="4" t="s">
        <v>22</v>
      </c>
      <c r="G235" s="4">
        <f t="shared" si="13"/>
        <v>8</v>
      </c>
      <c r="H235" s="2" t="s">
        <v>905</v>
      </c>
      <c r="I235" s="2" t="s">
        <v>906</v>
      </c>
      <c r="J235" s="21" t="str">
        <f>IF(ISERROR(MATCH(H235,core_japan!M:M,0)),"",INDEX(core_japan!S:S,MATCH(H235,core_japan!M:M,0),1))</f>
        <v/>
      </c>
      <c r="U235" s="2" t="s">
        <v>267</v>
      </c>
      <c r="Z235" s="2" t="str">
        <f t="shared" si="12"/>
        <v>CI_ Trade_ Tax. Calculated. Amount</v>
      </c>
      <c r="AA235" s="2" t="str">
        <f t="shared" si="14"/>
        <v>ram:CalculatedAmount</v>
      </c>
      <c r="AB235" s="3" t="str">
        <f>AB$233&amp;"/"&amp;AA235</f>
        <v>rsm:CIIHSupplyChainTradeTransactionType/ram:ApplicableCIIHSupplyChainTradeSettlement/ram:SpecifiedCIFinancialAdjustment/ram:RelatedCITradeTax/ram:CalculatedAmount</v>
      </c>
      <c r="AC235" s="4" t="s">
        <v>4</v>
      </c>
      <c r="AD235" s="2" t="s">
        <v>304</v>
      </c>
      <c r="AE235" s="2" t="s">
        <v>42</v>
      </c>
      <c r="AF235" s="2" t="s">
        <v>56</v>
      </c>
      <c r="AG235" s="2" t="s">
        <v>8</v>
      </c>
      <c r="AH235" s="2" t="s">
        <v>27</v>
      </c>
    </row>
    <row r="236" spans="1:34" ht="12.75" customHeight="1">
      <c r="A236" s="2">
        <v>235</v>
      </c>
      <c r="B236" s="2" t="s">
        <v>78</v>
      </c>
      <c r="C236" s="2" t="s">
        <v>1623</v>
      </c>
      <c r="D236" s="2" t="s">
        <v>268</v>
      </c>
      <c r="E236" s="2" t="s">
        <v>12</v>
      </c>
      <c r="F236" s="4" t="s">
        <v>22</v>
      </c>
      <c r="G236" s="4">
        <f t="shared" si="13"/>
        <v>8</v>
      </c>
      <c r="H236" s="2" t="s">
        <v>907</v>
      </c>
      <c r="I236" s="2" t="s">
        <v>908</v>
      </c>
      <c r="J236" s="21" t="str">
        <f>IF(ISERROR(MATCH(H236,core_japan!M:M,0)),"",INDEX(core_japan!S:S,MATCH(H236,core_japan!M:M,0),1))</f>
        <v/>
      </c>
      <c r="U236" s="2" t="s">
        <v>269</v>
      </c>
      <c r="Z236" s="2" t="str">
        <f t="shared" si="12"/>
        <v>CI_ Trade_ Tax. Calculated. Rate</v>
      </c>
      <c r="AA236" s="2" t="str">
        <f t="shared" si="14"/>
        <v>ram:CalculatedRate</v>
      </c>
      <c r="AB236" s="3" t="str">
        <f>AB$233&amp;"/"&amp;AA236</f>
        <v>rsm:CIIHSupplyChainTradeTransactionType/ram:ApplicableCIIHSupplyChainTradeSettlement/ram:SpecifiedCIFinancialAdjustment/ram:RelatedCITradeTax/ram:CalculatedRate</v>
      </c>
      <c r="AC236" s="4" t="s">
        <v>4</v>
      </c>
      <c r="AD236" s="2" t="s">
        <v>27</v>
      </c>
      <c r="AE236" s="2" t="s">
        <v>217</v>
      </c>
      <c r="AF236" s="2" t="s">
        <v>56</v>
      </c>
      <c r="AG236" s="2" t="s">
        <v>8</v>
      </c>
      <c r="AH236" s="2" t="s">
        <v>27</v>
      </c>
    </row>
    <row r="237" spans="1:34" ht="12.75" customHeight="1">
      <c r="A237" s="2">
        <v>236</v>
      </c>
      <c r="B237" s="2" t="s">
        <v>78</v>
      </c>
      <c r="C237" s="2" t="s">
        <v>1623</v>
      </c>
      <c r="D237" s="2" t="s">
        <v>273</v>
      </c>
      <c r="E237" s="2" t="s">
        <v>12</v>
      </c>
      <c r="F237" s="4" t="s">
        <v>22</v>
      </c>
      <c r="G237" s="4">
        <f t="shared" si="13"/>
        <v>8</v>
      </c>
      <c r="H237" s="2" t="s">
        <v>909</v>
      </c>
      <c r="I237" s="2" t="s">
        <v>910</v>
      </c>
      <c r="J237" s="21" t="str">
        <f>IF(ISERROR(MATCH(H237,core_japan!M:M,0)),"",INDEX(core_japan!S:S,MATCH(H237,core_japan!M:M,0),1))</f>
        <v/>
      </c>
      <c r="U237" s="2" t="s">
        <v>274</v>
      </c>
      <c r="Z237" s="2" t="str">
        <f t="shared" si="12"/>
        <v>CI_ Trade_ Tax. Category. Code</v>
      </c>
      <c r="AA237" s="2" t="str">
        <f t="shared" si="14"/>
        <v>ram:CategoryCode</v>
      </c>
      <c r="AB237" s="3" t="str">
        <f>AB$233&amp;"/"&amp;AA237</f>
        <v>rsm:CIIHSupplyChainTradeTransactionType/ram:ApplicableCIIHSupplyChainTradeSettlement/ram:SpecifiedCIFinancialAdjustment/ram:RelatedCITradeTax/ram:CategoryCode</v>
      </c>
      <c r="AC237" s="4" t="s">
        <v>4</v>
      </c>
      <c r="AD237" s="2" t="s">
        <v>280</v>
      </c>
      <c r="AE237" s="2" t="s">
        <v>59</v>
      </c>
      <c r="AF237" s="2" t="s">
        <v>56</v>
      </c>
      <c r="AG237" s="2" t="s">
        <v>8</v>
      </c>
      <c r="AH237" s="2" t="s">
        <v>27</v>
      </c>
    </row>
    <row r="238" spans="1:34" ht="12.75" customHeight="1">
      <c r="A238" s="2">
        <v>237</v>
      </c>
      <c r="B238" s="2" t="s">
        <v>78</v>
      </c>
      <c r="C238" s="2" t="s">
        <v>1623</v>
      </c>
      <c r="D238" s="2" t="s">
        <v>1347</v>
      </c>
      <c r="E238" s="2" t="s">
        <v>20</v>
      </c>
      <c r="F238" s="4" t="s">
        <v>17</v>
      </c>
      <c r="G238" s="4">
        <f t="shared" si="13"/>
        <v>4</v>
      </c>
      <c r="H238" s="2" t="s">
        <v>327</v>
      </c>
      <c r="I238" s="2" t="s">
        <v>911</v>
      </c>
      <c r="J238" s="21">
        <f>IF(ISERROR(MATCH(H238,core_japan!M:M,0)),"",INDEX(core_japan!S:S,MATCH(H238,core_japan!M:M,0),1))</f>
        <v>0</v>
      </c>
      <c r="Q238" s="2" t="s">
        <v>1348</v>
      </c>
      <c r="Z238" s="2" t="str">
        <f t="shared" si="12"/>
        <v>CIIH_ Supply Chain_ Trade Settlement. Outstanding. CIIH_ Trade Settlement_ Monetary Summation</v>
      </c>
      <c r="AA238" s="2" t="str">
        <f t="shared" si="14"/>
        <v>ram:OutstandingCIIHTradeSettlementMonetarySummation</v>
      </c>
      <c r="AB238" s="3" t="str">
        <f>AB$122&amp;"/"&amp;AA238</f>
        <v>rsm:CIIHSupplyChainTradeTransactionType/ram:ApplicableCIIHSupplyChainTradeSettlement/ram:OutstandingCIIHTradeSettlementMonetarySummation</v>
      </c>
      <c r="AC238" s="4" t="s">
        <v>4</v>
      </c>
      <c r="AD238" s="2" t="s">
        <v>27</v>
      </c>
      <c r="AE238" s="2" t="s">
        <v>27</v>
      </c>
      <c r="AF238" s="2" t="s">
        <v>27</v>
      </c>
      <c r="AG238" s="2" t="s">
        <v>217</v>
      </c>
      <c r="AH238" s="2" t="s">
        <v>27</v>
      </c>
    </row>
    <row r="239" spans="1:34" ht="12.75" customHeight="1">
      <c r="A239" s="2">
        <v>238</v>
      </c>
      <c r="B239" s="2" t="s">
        <v>78</v>
      </c>
      <c r="C239" s="2" t="s">
        <v>1623</v>
      </c>
      <c r="D239" s="2" t="s">
        <v>855</v>
      </c>
      <c r="E239" s="2" t="s">
        <v>23</v>
      </c>
      <c r="F239" s="4" t="s">
        <v>3</v>
      </c>
      <c r="G239" s="4">
        <f t="shared" si="13"/>
        <v>5</v>
      </c>
      <c r="H239" s="2" t="s">
        <v>912</v>
      </c>
      <c r="I239" s="2" t="s">
        <v>913</v>
      </c>
      <c r="J239" s="21" t="str">
        <f>IF(ISERROR(MATCH(H239,core_japan!M:M,0)),"",INDEX(core_japan!S:S,MATCH(H239,core_japan!M:M,0),1))</f>
        <v/>
      </c>
      <c r="R239" s="2" t="s">
        <v>300</v>
      </c>
      <c r="Z239" s="2" t="str">
        <f t="shared" si="12"/>
        <v>CIIH_ Trade Settlement_ Monetary Summation. Details</v>
      </c>
      <c r="AA239" s="2" t="str">
        <f t="shared" si="14"/>
        <v>ram:CIIHTradeSettlementMonetarySummationType</v>
      </c>
      <c r="AC239" s="4" t="s">
        <v>4</v>
      </c>
      <c r="AD239" s="2" t="s">
        <v>27</v>
      </c>
      <c r="AE239" s="2" t="s">
        <v>27</v>
      </c>
      <c r="AF239" s="2" t="s">
        <v>27</v>
      </c>
      <c r="AG239" s="2" t="s">
        <v>217</v>
      </c>
      <c r="AH239" s="2" t="s">
        <v>27</v>
      </c>
    </row>
    <row r="240" spans="1:34" ht="12.75" customHeight="1">
      <c r="A240" s="2">
        <v>239</v>
      </c>
      <c r="B240" s="2" t="s">
        <v>78</v>
      </c>
      <c r="C240" s="2" t="s">
        <v>1623</v>
      </c>
      <c r="D240" s="2" t="s">
        <v>303</v>
      </c>
      <c r="E240" s="2" t="s">
        <v>12</v>
      </c>
      <c r="F240" s="4" t="s">
        <v>17</v>
      </c>
      <c r="G240" s="4">
        <f t="shared" si="13"/>
        <v>6</v>
      </c>
      <c r="H240" s="2" t="s">
        <v>914</v>
      </c>
      <c r="I240" s="2" t="s">
        <v>915</v>
      </c>
      <c r="J240" s="21">
        <f>IF(ISERROR(MATCH(H240,core_japan!M:M,0)),"",INDEX(core_japan!S:S,MATCH(H240,core_japan!M:M,0),1))</f>
        <v>0</v>
      </c>
      <c r="S240" s="2" t="s">
        <v>1337</v>
      </c>
      <c r="Z240" s="2" t="str">
        <f t="shared" si="12"/>
        <v>CIIH_ Trade Settlement_ Monetary Summation. Charge Total. Amount</v>
      </c>
      <c r="AA240" s="2" t="str">
        <f t="shared" si="14"/>
        <v>ram:ChargeTotalAmount</v>
      </c>
      <c r="AB240" s="3" t="str">
        <f>AB238&amp;"/"&amp;AA240</f>
        <v>rsm:CIIHSupplyChainTradeTransactionType/ram:ApplicableCIIHSupplyChainTradeSettlement/ram:OutstandingCIIHTradeSettlementMonetarySummation/ram:ChargeTotalAmount</v>
      </c>
      <c r="AC240" s="4" t="s">
        <v>4</v>
      </c>
      <c r="AD240" s="2" t="s">
        <v>304</v>
      </c>
      <c r="AE240" s="2" t="s">
        <v>42</v>
      </c>
      <c r="AF240" s="2" t="s">
        <v>56</v>
      </c>
      <c r="AG240" s="2" t="s">
        <v>56</v>
      </c>
      <c r="AH240" s="2" t="s">
        <v>230</v>
      </c>
    </row>
    <row r="241" spans="1:34" ht="12.75" customHeight="1">
      <c r="A241" s="2">
        <v>240</v>
      </c>
      <c r="B241" s="2" t="s">
        <v>78</v>
      </c>
      <c r="C241" s="2" t="s">
        <v>1623</v>
      </c>
      <c r="D241" s="2" t="s">
        <v>859</v>
      </c>
      <c r="E241" s="2" t="s">
        <v>12</v>
      </c>
      <c r="F241" s="4" t="s">
        <v>17</v>
      </c>
      <c r="G241" s="4">
        <f t="shared" si="13"/>
        <v>6</v>
      </c>
      <c r="H241" s="2" t="s">
        <v>916</v>
      </c>
      <c r="I241" s="2" t="s">
        <v>917</v>
      </c>
      <c r="J241" s="21">
        <f>IF(ISERROR(MATCH(H241,core_japan!M:M,0)),"",INDEX(core_japan!S:S,MATCH(H241,core_japan!M:M,0),1))</f>
        <v>0</v>
      </c>
      <c r="S241" s="2" t="s">
        <v>1338</v>
      </c>
      <c r="Z241" s="2" t="str">
        <f t="shared" si="12"/>
        <v>CIIH_ Trade Settlement_ Monetary Summation. Allowance Total. Amount</v>
      </c>
      <c r="AA241" s="2" t="str">
        <f t="shared" si="14"/>
        <v>ram:AllowanceTotalAmount</v>
      </c>
      <c r="AB241" s="3" t="str">
        <f>AB$238&amp;"/"&amp;AA241</f>
        <v>rsm:CIIHSupplyChainTradeTransactionType/ram:ApplicableCIIHSupplyChainTradeSettlement/ram:OutstandingCIIHTradeSettlementMonetarySummation/ram:AllowanceTotalAmount</v>
      </c>
      <c r="AC241" s="4" t="s">
        <v>4</v>
      </c>
      <c r="AD241" s="2" t="s">
        <v>304</v>
      </c>
      <c r="AE241" s="2" t="s">
        <v>42</v>
      </c>
      <c r="AF241" s="2" t="s">
        <v>56</v>
      </c>
      <c r="AG241" s="2" t="s">
        <v>56</v>
      </c>
      <c r="AH241" s="2" t="s">
        <v>230</v>
      </c>
    </row>
    <row r="242" spans="1:34" ht="12.75" customHeight="1">
      <c r="A242" s="2">
        <v>241</v>
      </c>
      <c r="B242" s="2" t="s">
        <v>78</v>
      </c>
      <c r="C242" s="2" t="s">
        <v>1623</v>
      </c>
      <c r="D242" s="2" t="s">
        <v>310</v>
      </c>
      <c r="E242" s="2" t="s">
        <v>12</v>
      </c>
      <c r="F242" s="4" t="s">
        <v>22</v>
      </c>
      <c r="G242" s="4">
        <f t="shared" si="13"/>
        <v>6</v>
      </c>
      <c r="H242" s="2" t="s">
        <v>918</v>
      </c>
      <c r="I242" s="2" t="s">
        <v>919</v>
      </c>
      <c r="J242" s="21">
        <f>IF(ISERROR(MATCH(H242,core_japan!M:M,0)),"",INDEX(core_japan!S:S,MATCH(H242,core_japan!M:M,0),1))</f>
        <v>0</v>
      </c>
      <c r="S242" s="2" t="s">
        <v>311</v>
      </c>
      <c r="Z242" s="2" t="str">
        <f t="shared" si="12"/>
        <v>CIIH_ Trade Settlement_ Monetary Summation. Grand Total. Amount</v>
      </c>
      <c r="AA242" s="2" t="str">
        <f t="shared" si="14"/>
        <v>ram:GrandTotalAmount</v>
      </c>
      <c r="AB242" s="3" t="str">
        <f>AB$238&amp;"/"&amp;AA242</f>
        <v>rsm:CIIHSupplyChainTradeTransactionType/ram:ApplicableCIIHSupplyChainTradeSettlement/ram:OutstandingCIIHTradeSettlementMonetarySummation/ram:GrandTotalAmount</v>
      </c>
      <c r="AC242" s="4" t="s">
        <v>4</v>
      </c>
      <c r="AD242" s="2" t="s">
        <v>304</v>
      </c>
      <c r="AE242" s="2" t="s">
        <v>42</v>
      </c>
      <c r="AF242" s="2" t="s">
        <v>56</v>
      </c>
      <c r="AG242" s="2" t="s">
        <v>56</v>
      </c>
      <c r="AH242" s="2" t="s">
        <v>230</v>
      </c>
    </row>
    <row r="243" spans="1:34" ht="12.75" customHeight="1">
      <c r="A243" s="2">
        <v>242</v>
      </c>
      <c r="B243" s="2" t="s">
        <v>78</v>
      </c>
      <c r="C243" s="2" t="s">
        <v>1623</v>
      </c>
      <c r="D243" s="2" t="s">
        <v>312</v>
      </c>
      <c r="E243" s="2" t="s">
        <v>12</v>
      </c>
      <c r="F243" s="4" t="s">
        <v>22</v>
      </c>
      <c r="G243" s="4">
        <f t="shared" si="13"/>
        <v>6</v>
      </c>
      <c r="H243" s="2" t="s">
        <v>920</v>
      </c>
      <c r="I243" s="2" t="s">
        <v>921</v>
      </c>
      <c r="J243" s="21">
        <f>IF(ISERROR(MATCH(H243,core_japan!M:M,0)),"",INDEX(core_japan!S:S,MATCH(H243,core_japan!M:M,0),1))</f>
        <v>0</v>
      </c>
      <c r="S243" s="2" t="s">
        <v>313</v>
      </c>
      <c r="Z243" s="2" t="str">
        <f t="shared" si="12"/>
        <v>CIIH_ Trade Settlement_ Monetary Summation. Total Prepaid. Amount</v>
      </c>
      <c r="AA243" s="2" t="str">
        <f t="shared" si="14"/>
        <v>ram:TotalPrepaidAmount</v>
      </c>
      <c r="AB243" s="3" t="str">
        <f>AB$238&amp;"/"&amp;AA243</f>
        <v>rsm:CIIHSupplyChainTradeTransactionType/ram:ApplicableCIIHSupplyChainTradeSettlement/ram:OutstandingCIIHTradeSettlementMonetarySummation/ram:TotalPrepaidAmount</v>
      </c>
      <c r="AC243" s="4" t="s">
        <v>4</v>
      </c>
      <c r="AD243" s="2" t="s">
        <v>304</v>
      </c>
      <c r="AE243" s="2" t="s">
        <v>42</v>
      </c>
      <c r="AF243" s="2" t="s">
        <v>56</v>
      </c>
      <c r="AG243" s="2" t="s">
        <v>56</v>
      </c>
      <c r="AH243" s="2" t="s">
        <v>230</v>
      </c>
    </row>
    <row r="244" spans="1:34" ht="12.75" customHeight="1">
      <c r="A244" s="2">
        <v>243</v>
      </c>
      <c r="B244" s="2" t="s">
        <v>78</v>
      </c>
      <c r="C244" s="2" t="s">
        <v>1623</v>
      </c>
      <c r="D244" s="2" t="s">
        <v>314</v>
      </c>
      <c r="E244" s="2" t="s">
        <v>12</v>
      </c>
      <c r="F244" s="4" t="s">
        <v>17</v>
      </c>
      <c r="G244" s="4">
        <f t="shared" si="13"/>
        <v>6</v>
      </c>
      <c r="H244" s="2" t="s">
        <v>922</v>
      </c>
      <c r="I244" s="2" t="s">
        <v>923</v>
      </c>
      <c r="J244" s="21">
        <f>IF(ISERROR(MATCH(H244,core_japan!M:M,0)),"",INDEX(core_japan!S:S,MATCH(H244,core_japan!M:M,0),1))</f>
        <v>0</v>
      </c>
      <c r="S244" s="2" t="s">
        <v>1339</v>
      </c>
      <c r="Z244" s="2" t="str">
        <f t="shared" si="12"/>
        <v>CIIH_ Trade Settlement_ Monetary Summation. Due Payable. Amount</v>
      </c>
      <c r="AA244" s="2" t="str">
        <f t="shared" si="14"/>
        <v>ram:DuePayableAmount</v>
      </c>
      <c r="AB244" s="3" t="str">
        <f>AB$238&amp;"/"&amp;AA244</f>
        <v>rsm:CIIHSupplyChainTradeTransactionType/ram:ApplicableCIIHSupplyChainTradeSettlement/ram:OutstandingCIIHTradeSettlementMonetarySummation/ram:DuePayableAmount</v>
      </c>
      <c r="AC244" s="4" t="s">
        <v>4</v>
      </c>
      <c r="AD244" s="2" t="s">
        <v>304</v>
      </c>
      <c r="AE244" s="2" t="s">
        <v>42</v>
      </c>
      <c r="AF244" s="2" t="s">
        <v>56</v>
      </c>
      <c r="AG244" s="2" t="s">
        <v>56</v>
      </c>
      <c r="AH244" s="2" t="s">
        <v>230</v>
      </c>
    </row>
    <row r="245" spans="1:34" ht="12.75" customHeight="1">
      <c r="A245" s="2">
        <v>244</v>
      </c>
      <c r="B245" s="2" t="s">
        <v>78</v>
      </c>
      <c r="C245" s="2" t="s">
        <v>1623</v>
      </c>
      <c r="D245" s="2" t="s">
        <v>1349</v>
      </c>
      <c r="E245" s="2" t="s">
        <v>20</v>
      </c>
      <c r="F245" s="4" t="s">
        <v>71</v>
      </c>
      <c r="G245" s="4">
        <f t="shared" si="13"/>
        <v>6</v>
      </c>
      <c r="H245" s="2" t="s">
        <v>924</v>
      </c>
      <c r="I245" s="2" t="s">
        <v>925</v>
      </c>
      <c r="J245" s="21">
        <f>IF(ISERROR(MATCH(H245,core_japan!M:M,0)),"",INDEX(core_japan!S:S,MATCH(H245,core_japan!M:M,0),1))</f>
        <v>0</v>
      </c>
      <c r="S245" s="2" t="s">
        <v>1350</v>
      </c>
      <c r="Z245" s="2" t="str">
        <f t="shared" si="12"/>
        <v>CIIH_ Trade Settlement_ Monetary Summation. Reference. CI_ Referenced_ Document</v>
      </c>
      <c r="AA245" s="2" t="str">
        <f t="shared" si="14"/>
        <v>ram:ReferenceCIReferencedDocument</v>
      </c>
      <c r="AB245" s="3" t="str">
        <f>AB$238&amp;"/"&amp;AA245</f>
        <v>rsm:CIIHSupplyChainTradeTransactionType/ram:ApplicableCIIHSupplyChainTradeSettlement/ram:OutstandingCIIHTradeSettlementMonetarySummation/ram:ReferenceCIReferencedDocument</v>
      </c>
      <c r="AC245" s="4" t="s">
        <v>4</v>
      </c>
      <c r="AD245" s="2" t="s">
        <v>27</v>
      </c>
      <c r="AE245" s="2" t="s">
        <v>27</v>
      </c>
      <c r="AF245" s="2" t="s">
        <v>27</v>
      </c>
      <c r="AG245" s="2" t="s">
        <v>8</v>
      </c>
      <c r="AH245" s="2" t="s">
        <v>27</v>
      </c>
    </row>
    <row r="246" spans="1:34" ht="12.75" customHeight="1">
      <c r="A246" s="2">
        <v>245</v>
      </c>
      <c r="B246" s="2" t="s">
        <v>78</v>
      </c>
      <c r="C246" s="2" t="s">
        <v>1623</v>
      </c>
      <c r="D246" s="2" t="s">
        <v>416</v>
      </c>
      <c r="E246" s="2" t="s">
        <v>23</v>
      </c>
      <c r="F246" s="4" t="s">
        <v>3</v>
      </c>
      <c r="G246" s="4">
        <f t="shared" si="13"/>
        <v>7</v>
      </c>
      <c r="H246" s="2" t="s">
        <v>926</v>
      </c>
      <c r="I246" s="2" t="s">
        <v>927</v>
      </c>
      <c r="J246" s="21" t="str">
        <f>IF(ISERROR(MATCH(H246,core_japan!M:M,0)),"",INDEX(core_japan!S:S,MATCH(H246,core_japan!M:M,0),1))</f>
        <v/>
      </c>
      <c r="T246" s="2" t="s">
        <v>79</v>
      </c>
      <c r="Z246" s="2" t="str">
        <f t="shared" si="12"/>
        <v>CI_ Referenced_ Document. Details</v>
      </c>
      <c r="AA246" s="2" t="str">
        <f t="shared" si="14"/>
        <v>ram:CIReferencedDocumentType</v>
      </c>
      <c r="AB246" s="2"/>
      <c r="AC246" s="4" t="s">
        <v>4</v>
      </c>
      <c r="AD246" s="2" t="s">
        <v>27</v>
      </c>
      <c r="AE246" s="2" t="s">
        <v>27</v>
      </c>
      <c r="AF246" s="2" t="s">
        <v>27</v>
      </c>
      <c r="AG246" s="2" t="s">
        <v>8</v>
      </c>
      <c r="AH246" s="2" t="s">
        <v>27</v>
      </c>
    </row>
    <row r="247" spans="1:34" ht="12.75" customHeight="1">
      <c r="A247" s="2">
        <v>246</v>
      </c>
      <c r="B247" s="2" t="s">
        <v>78</v>
      </c>
      <c r="C247" s="2" t="s">
        <v>1623</v>
      </c>
      <c r="D247" s="2" t="s">
        <v>80</v>
      </c>
      <c r="E247" s="2" t="s">
        <v>12</v>
      </c>
      <c r="F247" s="4" t="s">
        <v>22</v>
      </c>
      <c r="G247" s="4">
        <f t="shared" si="13"/>
        <v>8</v>
      </c>
      <c r="H247" s="2" t="s">
        <v>928</v>
      </c>
      <c r="I247" s="2" t="s">
        <v>929</v>
      </c>
      <c r="J247" s="21">
        <f>IF(ISERROR(MATCH(H247,core_japan!M:M,0)),"",INDEX(core_japan!S:S,MATCH(H247,core_japan!M:M,0),1))</f>
        <v>0</v>
      </c>
      <c r="U247" s="2" t="s">
        <v>81</v>
      </c>
      <c r="Z247" s="2" t="str">
        <f t="shared" si="12"/>
        <v>CI_ Referenced_ Document. Issuer Assigned_ Identification. Identifier</v>
      </c>
      <c r="AA247" s="2" t="str">
        <f t="shared" si="14"/>
        <v>ram:IssuerAssignedID</v>
      </c>
      <c r="AB247" s="3" t="str">
        <f t="shared" ref="AB247:AB253" si="16">AB$245&amp;"/"&amp;AA247</f>
        <v>rsm:CIIHSupplyChainTradeTransactionType/ram:ApplicableCIIHSupplyChainTradeSettlement/ram:OutstandingCIIHTradeSettlementMonetarySummation/ram:ReferenceCIReferencedDocument/ram:IssuerAssignedID</v>
      </c>
      <c r="AC247" s="4" t="s">
        <v>4</v>
      </c>
      <c r="AD247" s="2" t="s">
        <v>27</v>
      </c>
      <c r="AE247" s="2" t="s">
        <v>27</v>
      </c>
      <c r="AF247" s="2" t="s">
        <v>56</v>
      </c>
      <c r="AG247" s="2" t="s">
        <v>27</v>
      </c>
      <c r="AH247" s="2" t="s">
        <v>27</v>
      </c>
    </row>
    <row r="248" spans="1:34" ht="12.75" customHeight="1">
      <c r="A248" s="2">
        <v>247</v>
      </c>
      <c r="B248" s="2" t="s">
        <v>78</v>
      </c>
      <c r="C248" s="2" t="s">
        <v>1623</v>
      </c>
      <c r="D248" s="2" t="s">
        <v>82</v>
      </c>
      <c r="E248" s="2" t="s">
        <v>12</v>
      </c>
      <c r="F248" s="4" t="s">
        <v>17</v>
      </c>
      <c r="G248" s="4">
        <f t="shared" si="13"/>
        <v>8</v>
      </c>
      <c r="H248" s="2" t="s">
        <v>930</v>
      </c>
      <c r="I248" s="2" t="s">
        <v>931</v>
      </c>
      <c r="J248" s="21">
        <f>IF(ISERROR(MATCH(H248,core_japan!M:M,0)),"",INDEX(core_japan!S:S,MATCH(H248,core_japan!M:M,0),1))</f>
        <v>0</v>
      </c>
      <c r="U248" s="2" t="s">
        <v>83</v>
      </c>
      <c r="Z248" s="2" t="str">
        <f t="shared" si="12"/>
        <v>CI_ Referenced_ Document. Issue. Date Time</v>
      </c>
      <c r="AA248" s="2" t="str">
        <f t="shared" si="14"/>
        <v>ram:IssueDateTime</v>
      </c>
      <c r="AB248" s="3" t="str">
        <f t="shared" si="16"/>
        <v>rsm:CIIHSupplyChainTradeTransactionType/ram:ApplicableCIIHSupplyChainTradeSettlement/ram:OutstandingCIIHTradeSettlementMonetarySummation/ram:ReferenceCIReferencedDocument/ram:IssueDateTime</v>
      </c>
      <c r="AC248" s="4" t="s">
        <v>4</v>
      </c>
      <c r="AD248" s="2" t="s">
        <v>84</v>
      </c>
      <c r="AE248" s="2" t="s">
        <v>65</v>
      </c>
      <c r="AF248" s="2" t="s">
        <v>56</v>
      </c>
      <c r="AG248" s="2" t="s">
        <v>27</v>
      </c>
      <c r="AH248" s="2" t="s">
        <v>27</v>
      </c>
    </row>
    <row r="249" spans="1:34" ht="12.75" customHeight="1">
      <c r="A249" s="2">
        <v>248</v>
      </c>
      <c r="B249" s="2" t="s">
        <v>78</v>
      </c>
      <c r="C249" s="2" t="s">
        <v>1623</v>
      </c>
      <c r="D249" s="2" t="s">
        <v>85</v>
      </c>
      <c r="E249" s="2" t="s">
        <v>12</v>
      </c>
      <c r="F249" s="4" t="s">
        <v>17</v>
      </c>
      <c r="G249" s="4">
        <f t="shared" si="13"/>
        <v>8</v>
      </c>
      <c r="H249" s="2" t="s">
        <v>1351</v>
      </c>
      <c r="I249" s="2" t="s">
        <v>1352</v>
      </c>
      <c r="J249" s="21">
        <f>IF(ISERROR(MATCH(H249,core_japan!M:M,0)),"",INDEX(core_japan!S:S,MATCH(H249,core_japan!M:M,0),1))</f>
        <v>0</v>
      </c>
      <c r="U249" s="2" t="s">
        <v>86</v>
      </c>
      <c r="Z249" s="2" t="str">
        <f t="shared" si="12"/>
        <v>CI_ Referenced_ Document. Revision_ Identification. Identifier</v>
      </c>
      <c r="AA249" s="2" t="str">
        <f t="shared" si="14"/>
        <v>ram:RevisionID</v>
      </c>
      <c r="AB249" s="3" t="str">
        <f t="shared" si="16"/>
        <v>rsm:CIIHSupplyChainTradeTransactionType/ram:ApplicableCIIHSupplyChainTradeSettlement/ram:OutstandingCIIHTradeSettlementMonetarySummation/ram:ReferenceCIReferencedDocument/ram:RevisionID</v>
      </c>
      <c r="AC249" s="4" t="s">
        <v>4</v>
      </c>
      <c r="AF249" s="2" t="s">
        <v>56</v>
      </c>
      <c r="AG249" s="2" t="s">
        <v>27</v>
      </c>
      <c r="AH249" s="2" t="s">
        <v>27</v>
      </c>
    </row>
    <row r="250" spans="1:34" ht="12.75" customHeight="1">
      <c r="A250" s="2">
        <v>249</v>
      </c>
      <c r="B250" s="2" t="s">
        <v>78</v>
      </c>
      <c r="C250" s="2" t="s">
        <v>1623</v>
      </c>
      <c r="D250" s="2" t="s">
        <v>87</v>
      </c>
      <c r="E250" s="2" t="s">
        <v>12</v>
      </c>
      <c r="F250" s="4" t="s">
        <v>17</v>
      </c>
      <c r="G250" s="4">
        <f t="shared" si="13"/>
        <v>8</v>
      </c>
      <c r="H250" s="2" t="s">
        <v>932</v>
      </c>
      <c r="I250" s="2" t="s">
        <v>933</v>
      </c>
      <c r="J250" s="21">
        <f>IF(ISERROR(MATCH(H250,core_japan!M:M,0)),"",INDEX(core_japan!S:S,MATCH(H250,core_japan!M:M,0),1))</f>
        <v>0</v>
      </c>
      <c r="U250" s="2" t="s">
        <v>88</v>
      </c>
      <c r="Z250" s="2" t="str">
        <f t="shared" si="12"/>
        <v>CI_ Referenced_ Document. Information. Text</v>
      </c>
      <c r="AA250" s="2" t="str">
        <f t="shared" si="14"/>
        <v>ram:Information</v>
      </c>
      <c r="AB250" s="3" t="str">
        <f t="shared" si="16"/>
        <v>rsm:CIIHSupplyChainTradeTransactionType/ram:ApplicableCIIHSupplyChainTradeSettlement/ram:OutstandingCIIHTradeSettlementMonetarySummation/ram:ReferenceCIReferencedDocument/ram:Information</v>
      </c>
      <c r="AC250" s="4" t="s">
        <v>4</v>
      </c>
      <c r="AD250" s="2" t="s">
        <v>41</v>
      </c>
      <c r="AE250" s="2" t="s">
        <v>42</v>
      </c>
      <c r="AF250" s="2" t="s">
        <v>56</v>
      </c>
      <c r="AG250" s="2" t="s">
        <v>27</v>
      </c>
    </row>
    <row r="251" spans="1:34" ht="12.75" customHeight="1">
      <c r="A251" s="2">
        <v>250</v>
      </c>
      <c r="B251" s="2" t="s">
        <v>78</v>
      </c>
      <c r="C251" s="2" t="s">
        <v>1623</v>
      </c>
      <c r="D251" s="2" t="s">
        <v>89</v>
      </c>
      <c r="E251" s="2" t="s">
        <v>12</v>
      </c>
      <c r="F251" s="4" t="s">
        <v>22</v>
      </c>
      <c r="G251" s="4">
        <f t="shared" si="13"/>
        <v>8</v>
      </c>
      <c r="H251" s="2" t="s">
        <v>934</v>
      </c>
      <c r="I251" s="2" t="s">
        <v>935</v>
      </c>
      <c r="J251" s="21">
        <f>IF(ISERROR(MATCH(H251,core_japan!M:M,0)),"",INDEX(core_japan!S:S,MATCH(H251,core_japan!M:M,0),1))</f>
        <v>0</v>
      </c>
      <c r="U251" s="2" t="s">
        <v>90</v>
      </c>
      <c r="Z251" s="2" t="str">
        <f t="shared" si="12"/>
        <v>CI_ Referenced_ Document. Type. Code</v>
      </c>
      <c r="AA251" s="2" t="str">
        <f t="shared" si="14"/>
        <v>ram:TypeCode</v>
      </c>
      <c r="AB251" s="3" t="str">
        <f t="shared" si="16"/>
        <v>rsm:CIIHSupplyChainTradeTransactionType/ram:ApplicableCIIHSupplyChainTradeSettlement/ram:OutstandingCIIHTradeSettlementMonetarySummation/ram:ReferenceCIReferencedDocument/ram:TypeCode</v>
      </c>
      <c r="AC251" s="4" t="s">
        <v>4</v>
      </c>
      <c r="AD251" s="2" t="s">
        <v>91</v>
      </c>
      <c r="AE251" s="2" t="s">
        <v>59</v>
      </c>
      <c r="AF251" s="2" t="s">
        <v>56</v>
      </c>
      <c r="AG251" s="2" t="s">
        <v>27</v>
      </c>
      <c r="AH251" s="2" t="s">
        <v>27</v>
      </c>
    </row>
    <row r="252" spans="1:34" ht="12.75" customHeight="1">
      <c r="A252" s="2">
        <v>251</v>
      </c>
      <c r="B252" s="2" t="s">
        <v>78</v>
      </c>
      <c r="C252" s="2" t="s">
        <v>1623</v>
      </c>
      <c r="D252" s="2" t="s">
        <v>92</v>
      </c>
      <c r="E252" s="2" t="s">
        <v>12</v>
      </c>
      <c r="F252" s="4" t="s">
        <v>17</v>
      </c>
      <c r="G252" s="4">
        <f t="shared" si="13"/>
        <v>8</v>
      </c>
      <c r="H252" s="2" t="s">
        <v>936</v>
      </c>
      <c r="I252" s="2" t="s">
        <v>937</v>
      </c>
      <c r="J252" s="21">
        <f>IF(ISERROR(MATCH(H252,core_japan!M:M,0)),"",INDEX(core_japan!S:S,MATCH(H252,core_japan!M:M,0),1))</f>
        <v>0</v>
      </c>
      <c r="U252" s="2" t="s">
        <v>93</v>
      </c>
      <c r="Z252" s="2" t="str">
        <f t="shared" si="12"/>
        <v>CI_ Referenced_ Document. Attachment. Binary Object</v>
      </c>
      <c r="AA252" s="2" t="str">
        <f t="shared" si="14"/>
        <v>ram:AttachmentBinaryObject</v>
      </c>
      <c r="AB252" s="3" t="str">
        <f t="shared" si="16"/>
        <v>rsm:CIIHSupplyChainTradeTransactionType/ram:ApplicableCIIHSupplyChainTradeSettlement/ram:OutstandingCIIHTradeSettlementMonetarySummation/ram:ReferenceCIReferencedDocument/ram:AttachmentBinaryObject</v>
      </c>
      <c r="AC252" s="4" t="s">
        <v>4</v>
      </c>
      <c r="AD252" s="2" t="s">
        <v>34</v>
      </c>
      <c r="AE252" s="2" t="s">
        <v>35</v>
      </c>
      <c r="AF252" s="2" t="s">
        <v>56</v>
      </c>
      <c r="AG252" s="2" t="s">
        <v>27</v>
      </c>
    </row>
    <row r="253" spans="1:34" ht="12.75" customHeight="1">
      <c r="A253" s="2">
        <v>252</v>
      </c>
      <c r="B253" s="2" t="s">
        <v>78</v>
      </c>
      <c r="C253" s="2" t="s">
        <v>1623</v>
      </c>
      <c r="D253" s="2" t="s">
        <v>96</v>
      </c>
      <c r="E253" s="2" t="s">
        <v>12</v>
      </c>
      <c r="F253" s="4" t="s">
        <v>17</v>
      </c>
      <c r="G253" s="4">
        <f t="shared" si="13"/>
        <v>8</v>
      </c>
      <c r="H253" s="2" t="s">
        <v>938</v>
      </c>
      <c r="I253" s="2" t="s">
        <v>939</v>
      </c>
      <c r="J253" s="21">
        <f>IF(ISERROR(MATCH(H253,core_japan!M:M,0)),"",INDEX(core_japan!S:S,MATCH(H253,core_japan!M:M,0),1))</f>
        <v>0</v>
      </c>
      <c r="U253" s="2" t="s">
        <v>97</v>
      </c>
      <c r="Z253" s="2" t="str">
        <f t="shared" si="12"/>
        <v>CI_ Referenced_ Document. Subtype. Code</v>
      </c>
      <c r="AA253" s="2" t="str">
        <f t="shared" si="14"/>
        <v>ram:SubtypeCode</v>
      </c>
      <c r="AB253" s="3" t="str">
        <f t="shared" si="16"/>
        <v>rsm:CIIHSupplyChainTradeTransactionType/ram:ApplicableCIIHSupplyChainTradeSettlement/ram:OutstandingCIIHTradeSettlementMonetarySummation/ram:ReferenceCIReferencedDocument/ram:SubtypeCode</v>
      </c>
      <c r="AC253" s="4" t="s">
        <v>4</v>
      </c>
      <c r="AD253" s="2" t="s">
        <v>34</v>
      </c>
      <c r="AE253" s="2" t="s">
        <v>35</v>
      </c>
      <c r="AF253" s="2" t="s">
        <v>56</v>
      </c>
      <c r="AG253" s="2" t="s">
        <v>27</v>
      </c>
      <c r="AH253" s="2" t="s">
        <v>8</v>
      </c>
    </row>
    <row r="254" spans="1:34" ht="12.75" customHeight="1">
      <c r="A254" s="2">
        <v>253</v>
      </c>
      <c r="B254" s="2" t="s">
        <v>78</v>
      </c>
      <c r="C254" s="2" t="s">
        <v>2091</v>
      </c>
      <c r="D254" s="2" t="s">
        <v>328</v>
      </c>
      <c r="E254" s="2" t="s">
        <v>20</v>
      </c>
      <c r="F254" s="4" t="s">
        <v>942</v>
      </c>
      <c r="G254" s="4">
        <f t="shared" si="13"/>
        <v>2</v>
      </c>
      <c r="H254" s="2" t="s">
        <v>940</v>
      </c>
      <c r="I254" s="2" t="s">
        <v>941</v>
      </c>
      <c r="J254" s="21">
        <f>IF(ISERROR(MATCH(H254,core_japan!M:M,0)),"",INDEX(core_japan!S:S,MATCH(H254,core_japan!M:M,0),1))</f>
        <v>0</v>
      </c>
      <c r="O254" s="2" t="s">
        <v>329</v>
      </c>
      <c r="Z254" s="2" t="str">
        <f t="shared" si="12"/>
        <v>CIIH_ Supply Chain_ Trade Transaction. Included. CIIL_ Supply Chain_ Trade Line Item</v>
      </c>
      <c r="AA254" s="2" t="str">
        <f t="shared" si="14"/>
        <v>ram:IncludedCIILSupplyChainTradeLineItem</v>
      </c>
      <c r="AB254" s="3" t="str">
        <f>AB$59&amp;"/"&amp;AA254</f>
        <v>rsm:CIIHSupplyChainTradeTransactionType/ram:IncludedCIILSupplyChainTradeLineItem</v>
      </c>
      <c r="AC254" s="4" t="s">
        <v>4</v>
      </c>
      <c r="AD254" s="2" t="s">
        <v>27</v>
      </c>
      <c r="AE254" s="2" t="s">
        <v>27</v>
      </c>
      <c r="AF254" s="2" t="s">
        <v>27</v>
      </c>
      <c r="AG254" s="2" t="s">
        <v>8</v>
      </c>
      <c r="AH254" s="2" t="s">
        <v>27</v>
      </c>
    </row>
    <row r="255" spans="1:34" ht="12.75" customHeight="1">
      <c r="A255" s="2">
        <v>254</v>
      </c>
      <c r="B255" s="2" t="s">
        <v>78</v>
      </c>
      <c r="C255" s="2" t="s">
        <v>2091</v>
      </c>
      <c r="D255" s="2" t="s">
        <v>943</v>
      </c>
      <c r="E255" s="2" t="s">
        <v>23</v>
      </c>
      <c r="F255" s="4" t="s">
        <v>3</v>
      </c>
      <c r="G255" s="4">
        <f t="shared" si="13"/>
        <v>3</v>
      </c>
      <c r="H255" s="2" t="s">
        <v>944</v>
      </c>
      <c r="I255" s="2" t="s">
        <v>945</v>
      </c>
      <c r="J255" s="21" t="str">
        <f>IF(ISERROR(MATCH(H255,core_japan!M:M,0)),"",INDEX(core_japan!S:S,MATCH(H255,core_japan!M:M,0),1))</f>
        <v/>
      </c>
      <c r="P255" s="2" t="s">
        <v>330</v>
      </c>
      <c r="Z255" s="2" t="str">
        <f t="shared" si="12"/>
        <v>CIIL_ Supply Chain_ Trade Line Item. Details</v>
      </c>
      <c r="AA255" s="2" t="str">
        <f t="shared" si="14"/>
        <v>ram:CIILSupplyChainTradeLineItemType</v>
      </c>
      <c r="AC255" s="4" t="s">
        <v>4</v>
      </c>
      <c r="AD255" s="2" t="s">
        <v>27</v>
      </c>
      <c r="AE255" s="2" t="s">
        <v>27</v>
      </c>
      <c r="AF255" s="2" t="s">
        <v>27</v>
      </c>
      <c r="AG255" s="2" t="s">
        <v>8</v>
      </c>
      <c r="AH255" s="2" t="s">
        <v>27</v>
      </c>
    </row>
    <row r="256" spans="1:34" ht="12.75" customHeight="1">
      <c r="A256" s="2">
        <v>255</v>
      </c>
      <c r="B256" s="2" t="s">
        <v>78</v>
      </c>
      <c r="C256" s="2" t="s">
        <v>2091</v>
      </c>
      <c r="D256" s="2" t="s">
        <v>331</v>
      </c>
      <c r="E256" s="2" t="s">
        <v>20</v>
      </c>
      <c r="F256" s="4" t="s">
        <v>22</v>
      </c>
      <c r="G256" s="4">
        <f t="shared" si="13"/>
        <v>4</v>
      </c>
      <c r="H256" s="2" t="s">
        <v>946</v>
      </c>
      <c r="I256" s="2" t="s">
        <v>947</v>
      </c>
      <c r="J256" s="21">
        <f>IF(ISERROR(MATCH(H256,core_japan!M:M,0)),"",INDEX(core_japan!S:S,MATCH(H256,core_japan!M:M,0),1))</f>
        <v>0</v>
      </c>
      <c r="Q256" s="2" t="s">
        <v>332</v>
      </c>
      <c r="Z256" s="2" t="str">
        <f t="shared" si="12"/>
        <v>CIIL_ Supply Chain_ Trade Line Item. Associated. CIIL_ Document Line_ Document</v>
      </c>
      <c r="AA256" s="2" t="str">
        <f t="shared" si="14"/>
        <v>ram:AssociatedCIILDocumentLineDocument</v>
      </c>
      <c r="AB256" s="3" t="str">
        <f>AB$254&amp;"/"&amp;AA256</f>
        <v>rsm:CIIHSupplyChainTradeTransactionType/ram:IncludedCIILSupplyChainTradeLineItem/ram:AssociatedCIILDocumentLineDocument</v>
      </c>
      <c r="AC256" s="4" t="s">
        <v>4</v>
      </c>
      <c r="AD256" s="2" t="s">
        <v>27</v>
      </c>
      <c r="AE256" s="2" t="s">
        <v>27</v>
      </c>
      <c r="AF256" s="2" t="s">
        <v>27</v>
      </c>
      <c r="AG256" s="2" t="s">
        <v>8</v>
      </c>
      <c r="AH256" s="2" t="s">
        <v>27</v>
      </c>
    </row>
    <row r="257" spans="1:34" ht="12.75" customHeight="1">
      <c r="A257" s="2">
        <v>256</v>
      </c>
      <c r="B257" s="2" t="s">
        <v>78</v>
      </c>
      <c r="C257" s="2" t="s">
        <v>2091</v>
      </c>
      <c r="D257" s="2" t="s">
        <v>948</v>
      </c>
      <c r="E257" s="2" t="s">
        <v>23</v>
      </c>
      <c r="F257" s="4" t="s">
        <v>3</v>
      </c>
      <c r="G257" s="4">
        <f t="shared" si="13"/>
        <v>5</v>
      </c>
      <c r="H257" s="2" t="s">
        <v>334</v>
      </c>
      <c r="I257" s="2" t="s">
        <v>949</v>
      </c>
      <c r="J257" s="21" t="str">
        <f>IF(ISERROR(MATCH(H257,core_japan!M:M,0)),"",INDEX(core_japan!S:S,MATCH(H257,core_japan!M:M,0),1))</f>
        <v/>
      </c>
      <c r="R257" s="2" t="s">
        <v>333</v>
      </c>
      <c r="Z257" s="2" t="str">
        <f t="shared" si="12"/>
        <v>CIIL_ Document Line_ Document. Details</v>
      </c>
      <c r="AA257" s="2" t="str">
        <f t="shared" si="14"/>
        <v>ram:CIILDocumentLineDocumentType</v>
      </c>
      <c r="AC257" s="4" t="s">
        <v>4</v>
      </c>
      <c r="AD257" s="2" t="s">
        <v>27</v>
      </c>
      <c r="AE257" s="2" t="s">
        <v>27</v>
      </c>
      <c r="AF257" s="2" t="s">
        <v>27</v>
      </c>
      <c r="AG257" s="2" t="s">
        <v>8</v>
      </c>
      <c r="AH257" s="2" t="s">
        <v>27</v>
      </c>
    </row>
    <row r="258" spans="1:34" ht="12.75" customHeight="1">
      <c r="A258" s="2">
        <v>257</v>
      </c>
      <c r="B258" s="2" t="s">
        <v>78</v>
      </c>
      <c r="C258" s="2" t="s">
        <v>2091</v>
      </c>
      <c r="D258" s="2" t="s">
        <v>335</v>
      </c>
      <c r="E258" s="2" t="s">
        <v>12</v>
      </c>
      <c r="F258" s="4" t="s">
        <v>22</v>
      </c>
      <c r="G258" s="4">
        <f t="shared" si="13"/>
        <v>6</v>
      </c>
      <c r="H258" s="2" t="s">
        <v>950</v>
      </c>
      <c r="I258" s="2" t="s">
        <v>951</v>
      </c>
      <c r="J258" s="21">
        <f>IF(ISERROR(MATCH(H258,core_japan!M:M,0)),"",INDEX(core_japan!S:S,MATCH(H258,core_japan!M:M,0),1))</f>
        <v>0</v>
      </c>
      <c r="S258" s="2" t="s">
        <v>336</v>
      </c>
      <c r="Z258" s="2" t="str">
        <f t="shared" ref="Z258:Z321" si="17">N258&amp;O258&amp;P258&amp;Q258&amp;R258&amp;S258&amp;T258&amp;U258&amp;V258&amp;W258</f>
        <v>CIIL_ Document Line_ Document. Line. Identifier</v>
      </c>
      <c r="AA258" s="2" t="str">
        <f t="shared" si="14"/>
        <v>ram:LineID</v>
      </c>
      <c r="AB258" s="3" t="str">
        <f>AB256&amp;"/"&amp;AA258</f>
        <v>rsm:CIIHSupplyChainTradeTransactionType/ram:IncludedCIILSupplyChainTradeLineItem/ram:AssociatedCIILDocumentLineDocument/ram:LineID</v>
      </c>
      <c r="AC258" s="4" t="s">
        <v>4</v>
      </c>
      <c r="AD258" s="2" t="s">
        <v>27</v>
      </c>
      <c r="AE258" s="2" t="s">
        <v>27</v>
      </c>
      <c r="AF258" s="2" t="s">
        <v>15</v>
      </c>
      <c r="AG258" s="2" t="s">
        <v>15</v>
      </c>
      <c r="AH258" s="2" t="s">
        <v>27</v>
      </c>
    </row>
    <row r="259" spans="1:34" ht="12.75" customHeight="1">
      <c r="A259" s="2">
        <v>258</v>
      </c>
      <c r="B259" s="2" t="s">
        <v>78</v>
      </c>
      <c r="C259" s="2" t="s">
        <v>2091</v>
      </c>
      <c r="D259" s="2" t="s">
        <v>337</v>
      </c>
      <c r="E259" s="2" t="s">
        <v>12</v>
      </c>
      <c r="F259" s="4" t="s">
        <v>22</v>
      </c>
      <c r="G259" s="4">
        <f t="shared" ref="G259:G322" si="18">IF(LEN(N259)&gt;0,1,
  IF(LEN(O259)&gt;0,2,
    IF(LEN(P259)&gt;0,3,
      IF(LEN(Q259)&gt;0,4,
        IF(LEN(R259)&gt;0,5,
          IF(LEN(S259)&gt;0,6,
            IF(LEN(T259)&gt;0,7,
              IF(LEN(U259)&gt;0,8,
                IF(LEN(V259)&gt;0,9,
                  IF(LEN(W259)&gt;0,10,"")
)))))))))</f>
        <v>6</v>
      </c>
      <c r="H259" s="2" t="s">
        <v>952</v>
      </c>
      <c r="I259" s="2" t="s">
        <v>953</v>
      </c>
      <c r="J259" s="21">
        <f>IF(ISERROR(MATCH(H259,core_japan!M:M,0)),"",INDEX(core_japan!S:S,MATCH(H259,core_japan!M:M,0),1))</f>
        <v>0</v>
      </c>
      <c r="S259" s="2" t="s">
        <v>1355</v>
      </c>
      <c r="Z259" s="2" t="str">
        <f t="shared" si="17"/>
        <v>CIIL_ Document Line_ Document. Category. Code</v>
      </c>
      <c r="AA259" s="2" t="str">
        <f t="shared" ref="AA259:AA322" si="19">IF(OR("ASMA"=E259,"MA"=E259),"rsm:","ram:")&amp;
IF(OR("ASMA"=E259,"ABIE"=E259),
  SUBSTITUTE(
    SUBSTITUTE(
      SUBSTITUTE(Z259,". Details","Type"),
      "_",""
    ),
    " ",""
  ),
  SUBSTITUTE(
    SUBSTITUTE(
      SUBSTITUTE(
        SUBSTITUTE(
          SUBSTITUTE(
            SUBSTITUTE(
              MID(Z259,FIND(".",Z259)+2,LEN(Z259)-FIND(".",Z259)-1),
              "_",""
            ),
            "Identification",""
          ),
          "Text",""
        ),
        ".",""
      ),
      " ",""
    ),
    "Identifier","ID"
  )
)</f>
        <v>ram:CategoryCode</v>
      </c>
      <c r="AB259" s="3" t="str">
        <f>AB256&amp;"/"&amp;AA259</f>
        <v>rsm:CIIHSupplyChainTradeTransactionType/ram:IncludedCIILSupplyChainTradeLineItem/ram:AssociatedCIILDocumentLineDocument/ram:CategoryCode</v>
      </c>
      <c r="AC259" s="4" t="s">
        <v>4</v>
      </c>
      <c r="AD259" s="2" t="s">
        <v>34</v>
      </c>
      <c r="AE259" s="2" t="s">
        <v>35</v>
      </c>
      <c r="AF259" s="2" t="s">
        <v>15</v>
      </c>
      <c r="AH259" s="2" t="s">
        <v>27</v>
      </c>
    </row>
    <row r="260" spans="1:34" ht="12.75" customHeight="1">
      <c r="A260" s="2">
        <v>259</v>
      </c>
      <c r="B260" s="2" t="s">
        <v>78</v>
      </c>
      <c r="C260" s="2" t="s">
        <v>2091</v>
      </c>
      <c r="D260" s="2" t="s">
        <v>344</v>
      </c>
      <c r="E260" s="2" t="s">
        <v>20</v>
      </c>
      <c r="F260" s="4" t="s">
        <v>17</v>
      </c>
      <c r="G260" s="4">
        <f t="shared" si="18"/>
        <v>4</v>
      </c>
      <c r="H260" s="2" t="s">
        <v>954</v>
      </c>
      <c r="I260" s="2" t="s">
        <v>346</v>
      </c>
      <c r="J260" s="21" t="str">
        <f>IF(ISERROR(MATCH(H260,core_japan!M:M,0)),"",INDEX(core_japan!S:S,MATCH(H260,core_japan!M:M,0),1))</f>
        <v/>
      </c>
      <c r="Q260" s="2" t="s">
        <v>345</v>
      </c>
      <c r="Z260" s="2" t="str">
        <f t="shared" si="17"/>
        <v>CIIL_ Supply Chain_ Trade Line Item. Specified. CIIL_ Supply Chain_ Trade Agreement</v>
      </c>
      <c r="AA260" s="2" t="str">
        <f t="shared" si="19"/>
        <v>ram:SpecifiedCIILSupplyChainTradeAgreement</v>
      </c>
      <c r="AB260" s="3" t="str">
        <f>AB$254&amp;"/"&amp;AA260</f>
        <v>rsm:CIIHSupplyChainTradeTransactionType/ram:IncludedCIILSupplyChainTradeLineItem/ram:SpecifiedCIILSupplyChainTradeAgreement</v>
      </c>
      <c r="AC260" s="4" t="s">
        <v>4</v>
      </c>
      <c r="AD260" s="2" t="s">
        <v>27</v>
      </c>
      <c r="AE260" s="2" t="s">
        <v>27</v>
      </c>
      <c r="AF260" s="2" t="s">
        <v>230</v>
      </c>
      <c r="AG260" s="2" t="s">
        <v>230</v>
      </c>
      <c r="AH260" s="2" t="s">
        <v>27</v>
      </c>
    </row>
    <row r="261" spans="1:34" ht="12.75" customHeight="1">
      <c r="A261" s="2">
        <v>260</v>
      </c>
      <c r="B261" s="2" t="s">
        <v>78</v>
      </c>
      <c r="C261" s="2" t="s">
        <v>2091</v>
      </c>
      <c r="D261" s="2" t="s">
        <v>955</v>
      </c>
      <c r="E261" s="2" t="s">
        <v>23</v>
      </c>
      <c r="F261" s="4" t="s">
        <v>3</v>
      </c>
      <c r="G261" s="4">
        <f t="shared" si="18"/>
        <v>5</v>
      </c>
      <c r="H261" s="2" t="s">
        <v>956</v>
      </c>
      <c r="I261" s="2" t="s">
        <v>348</v>
      </c>
      <c r="J261" s="21" t="str">
        <f>IF(ISERROR(MATCH(H261,core_japan!M:M,0)),"",INDEX(core_japan!S:S,MATCH(H261,core_japan!M:M,0),1))</f>
        <v/>
      </c>
      <c r="R261" s="2" t="s">
        <v>347</v>
      </c>
      <c r="Z261" s="2" t="str">
        <f t="shared" si="17"/>
        <v>CIIL_ Supply Chain_ Trade Agreement. Details</v>
      </c>
      <c r="AA261" s="2" t="str">
        <f t="shared" si="19"/>
        <v>ram:CIILSupplyChainTradeAgreementType</v>
      </c>
      <c r="AC261" s="4" t="s">
        <v>4</v>
      </c>
      <c r="AD261" s="2" t="s">
        <v>27</v>
      </c>
      <c r="AE261" s="2" t="s">
        <v>27</v>
      </c>
      <c r="AF261" s="2" t="s">
        <v>230</v>
      </c>
      <c r="AG261" s="2" t="s">
        <v>230</v>
      </c>
      <c r="AH261" s="2" t="s">
        <v>27</v>
      </c>
    </row>
    <row r="262" spans="1:34" ht="12.75" customHeight="1">
      <c r="A262" s="2">
        <v>261</v>
      </c>
      <c r="B262" s="2" t="s">
        <v>78</v>
      </c>
      <c r="C262" s="2" t="s">
        <v>2091</v>
      </c>
      <c r="D262" s="2" t="s">
        <v>349</v>
      </c>
      <c r="E262" s="2" t="s">
        <v>20</v>
      </c>
      <c r="F262" s="4" t="s">
        <v>17</v>
      </c>
      <c r="G262" s="4">
        <f t="shared" si="18"/>
        <v>6</v>
      </c>
      <c r="H262" s="2" t="s">
        <v>957</v>
      </c>
      <c r="I262" s="2" t="s">
        <v>958</v>
      </c>
      <c r="J262" s="21" t="str">
        <f>IF(ISERROR(MATCH(H262,core_japan!M:M,0)),"",INDEX(core_japan!S:S,MATCH(H262,core_japan!M:M,0),1))</f>
        <v/>
      </c>
      <c r="S262" s="2" t="s">
        <v>350</v>
      </c>
      <c r="Z262" s="2" t="str">
        <f t="shared" si="17"/>
        <v>CIIL_ Supply Chain_ Trade Agreement. Seller Order_ Referenced. CI_ Referenced_ Document</v>
      </c>
      <c r="AA262" s="2" t="str">
        <f t="shared" si="19"/>
        <v>ram:SellerOrderReferencedCIReferencedDocument</v>
      </c>
      <c r="AB262" s="3" t="str">
        <f>AB$260&amp;"/"&amp;AA262</f>
        <v>rsm:CIIHSupplyChainTradeTransactionType/ram:IncludedCIILSupplyChainTradeLineItem/ram:SpecifiedCIILSupplyChainTradeAgreement/ram:SellerOrderReferencedCIReferencedDocument</v>
      </c>
      <c r="AC262" s="4" t="s">
        <v>4</v>
      </c>
      <c r="AD262" s="2" t="s">
        <v>27</v>
      </c>
      <c r="AE262" s="2" t="s">
        <v>27</v>
      </c>
      <c r="AF262" s="2" t="s">
        <v>230</v>
      </c>
      <c r="AG262" s="2" t="s">
        <v>230</v>
      </c>
      <c r="AH262" s="2" t="s">
        <v>27</v>
      </c>
    </row>
    <row r="263" spans="1:34" ht="12.75" customHeight="1">
      <c r="A263" s="2">
        <v>262</v>
      </c>
      <c r="B263" s="2" t="s">
        <v>78</v>
      </c>
      <c r="C263" s="2" t="s">
        <v>2091</v>
      </c>
      <c r="D263" s="2" t="s">
        <v>416</v>
      </c>
      <c r="E263" s="2" t="s">
        <v>23</v>
      </c>
      <c r="F263" s="4" t="s">
        <v>3</v>
      </c>
      <c r="G263" s="4">
        <f t="shared" si="18"/>
        <v>7</v>
      </c>
      <c r="H263" s="2" t="s">
        <v>959</v>
      </c>
      <c r="I263" s="2" t="s">
        <v>1611</v>
      </c>
      <c r="J263" s="21" t="str">
        <f>IF(ISERROR(MATCH(H263,core_japan!M:M,0)),"",INDEX(core_japan!S:S,MATCH(H263,core_japan!M:M,0),1))</f>
        <v/>
      </c>
      <c r="T263" s="2" t="s">
        <v>79</v>
      </c>
      <c r="Z263" s="2" t="str">
        <f t="shared" si="17"/>
        <v>CI_ Referenced_ Document. Details</v>
      </c>
      <c r="AA263" s="2" t="str">
        <f t="shared" si="19"/>
        <v>ram:CIReferencedDocumentType</v>
      </c>
      <c r="AB263" s="2"/>
      <c r="AC263" s="4" t="s">
        <v>4</v>
      </c>
      <c r="AD263" s="2" t="s">
        <v>27</v>
      </c>
      <c r="AE263" s="2" t="s">
        <v>27</v>
      </c>
      <c r="AF263" s="2" t="s">
        <v>230</v>
      </c>
      <c r="AG263" s="2" t="s">
        <v>960</v>
      </c>
      <c r="AH263" s="2" t="s">
        <v>27</v>
      </c>
    </row>
    <row r="264" spans="1:34" ht="12.75" customHeight="1">
      <c r="A264" s="2">
        <v>263</v>
      </c>
      <c r="B264" s="2" t="s">
        <v>78</v>
      </c>
      <c r="C264" s="2" t="s">
        <v>2091</v>
      </c>
      <c r="D264" s="2" t="s">
        <v>80</v>
      </c>
      <c r="E264" s="2" t="s">
        <v>12</v>
      </c>
      <c r="F264" s="4" t="s">
        <v>17</v>
      </c>
      <c r="G264" s="4">
        <f t="shared" si="18"/>
        <v>8</v>
      </c>
      <c r="H264" s="2" t="s">
        <v>961</v>
      </c>
      <c r="I264" s="2" t="s">
        <v>1612</v>
      </c>
      <c r="J264" s="21" t="str">
        <f>IF(ISERROR(MATCH(H264,core_japan!M:M,0)),"",INDEX(core_japan!S:S,MATCH(H264,core_japan!M:M,0),1))</f>
        <v/>
      </c>
      <c r="U264" s="2" t="s">
        <v>81</v>
      </c>
      <c r="Z264" s="2" t="str">
        <f t="shared" si="17"/>
        <v>CI_ Referenced_ Document. Issuer Assigned_ Identification. Identifier</v>
      </c>
      <c r="AA264" s="2" t="str">
        <f t="shared" si="19"/>
        <v>ram:IssuerAssignedID</v>
      </c>
      <c r="AB264" s="3" t="str">
        <f>AB262&amp;"/"&amp;AA264</f>
        <v>rsm:CIIHSupplyChainTradeTransactionType/ram:IncludedCIILSupplyChainTradeLineItem/ram:SpecifiedCIILSupplyChainTradeAgreement/ram:SellerOrderReferencedCIReferencedDocument/ram:IssuerAssignedID</v>
      </c>
      <c r="AC264" s="4" t="s">
        <v>4</v>
      </c>
      <c r="AD264" s="2" t="s">
        <v>27</v>
      </c>
      <c r="AE264" s="2" t="s">
        <v>27</v>
      </c>
      <c r="AF264" s="2" t="s">
        <v>56</v>
      </c>
      <c r="AG264" s="2" t="s">
        <v>960</v>
      </c>
      <c r="AH264" s="2" t="s">
        <v>542</v>
      </c>
    </row>
    <row r="265" spans="1:34" ht="12.75" customHeight="1">
      <c r="A265" s="2">
        <v>264</v>
      </c>
      <c r="B265" s="2" t="s">
        <v>78</v>
      </c>
      <c r="C265" s="2" t="s">
        <v>2091</v>
      </c>
      <c r="D265" s="2" t="s">
        <v>85</v>
      </c>
      <c r="E265" s="2" t="s">
        <v>12</v>
      </c>
      <c r="F265" s="4" t="s">
        <v>17</v>
      </c>
      <c r="G265" s="4">
        <f t="shared" si="18"/>
        <v>8</v>
      </c>
      <c r="H265" s="2" t="s">
        <v>1383</v>
      </c>
      <c r="I265" s="2" t="s">
        <v>1613</v>
      </c>
      <c r="J265" s="21" t="str">
        <f>IF(ISERROR(MATCH(H265,core_japan!M:M,0)),"",INDEX(core_japan!S:S,MATCH(H265,core_japan!M:M,0),1))</f>
        <v/>
      </c>
      <c r="U265" s="2" t="s">
        <v>86</v>
      </c>
      <c r="Z265" s="2" t="str">
        <f t="shared" si="17"/>
        <v>CI_ Referenced_ Document. Revision_ Identification. Identifier</v>
      </c>
      <c r="AA265" s="2" t="str">
        <f t="shared" si="19"/>
        <v>ram:RevisionID</v>
      </c>
      <c r="AB265" s="3" t="str">
        <f>AB262&amp;"/"&amp;AA265</f>
        <v>rsm:CIIHSupplyChainTradeTransactionType/ram:IncludedCIILSupplyChainTradeLineItem/ram:SpecifiedCIILSupplyChainTradeAgreement/ram:SellerOrderReferencedCIReferencedDocument/ram:RevisionID</v>
      </c>
      <c r="AC265" s="4" t="s">
        <v>4</v>
      </c>
      <c r="AF265" s="2" t="s">
        <v>56</v>
      </c>
      <c r="AG265" s="2" t="s">
        <v>960</v>
      </c>
      <c r="AH265" s="2" t="s">
        <v>27</v>
      </c>
    </row>
    <row r="266" spans="1:34" ht="12.75" customHeight="1">
      <c r="A266" s="2">
        <v>265</v>
      </c>
      <c r="B266" s="2" t="s">
        <v>78</v>
      </c>
      <c r="C266" s="2" t="s">
        <v>2091</v>
      </c>
      <c r="D266" s="2" t="s">
        <v>351</v>
      </c>
      <c r="E266" s="2" t="s">
        <v>20</v>
      </c>
      <c r="F266" s="4" t="s">
        <v>17</v>
      </c>
      <c r="G266" s="4">
        <f t="shared" si="18"/>
        <v>6</v>
      </c>
      <c r="H266" s="2" t="s">
        <v>962</v>
      </c>
      <c r="I266" s="2" t="s">
        <v>963</v>
      </c>
      <c r="J266" s="21" t="str">
        <f>IF(ISERROR(MATCH(H266,core_japan!M:M,0)),"",INDEX(core_japan!S:S,MATCH(H266,core_japan!M:M,0),1))</f>
        <v/>
      </c>
      <c r="S266" s="2" t="s">
        <v>352</v>
      </c>
      <c r="Z266" s="2" t="str">
        <f t="shared" si="17"/>
        <v>CIIL_ Supply Chain_ Trade Agreement. Buyer Order_ Referenced. CI_ Referenced_ Document</v>
      </c>
      <c r="AA266" s="2" t="str">
        <f t="shared" si="19"/>
        <v>ram:BuyerOrderReferencedCIReferencedDocument</v>
      </c>
      <c r="AB266" s="3" t="str">
        <f>AB$260&amp;"/"&amp;AA266</f>
        <v>rsm:CIIHSupplyChainTradeTransactionType/ram:IncludedCIILSupplyChainTradeLineItem/ram:SpecifiedCIILSupplyChainTradeAgreement/ram:BuyerOrderReferencedCIReferencedDocument</v>
      </c>
      <c r="AC266" s="4" t="s">
        <v>4</v>
      </c>
      <c r="AD266" s="2" t="s">
        <v>27</v>
      </c>
      <c r="AE266" s="2" t="s">
        <v>27</v>
      </c>
      <c r="AF266" s="2" t="s">
        <v>230</v>
      </c>
      <c r="AG266" s="2" t="s">
        <v>230</v>
      </c>
      <c r="AH266" s="2" t="s">
        <v>27</v>
      </c>
    </row>
    <row r="267" spans="1:34" ht="12.75" customHeight="1">
      <c r="A267" s="2">
        <v>266</v>
      </c>
      <c r="B267" s="2" t="s">
        <v>78</v>
      </c>
      <c r="C267" s="2" t="s">
        <v>2091</v>
      </c>
      <c r="D267" s="2" t="s">
        <v>416</v>
      </c>
      <c r="E267" s="2" t="s">
        <v>23</v>
      </c>
      <c r="F267" s="4" t="s">
        <v>3</v>
      </c>
      <c r="G267" s="4">
        <f t="shared" si="18"/>
        <v>7</v>
      </c>
      <c r="H267" s="2" t="s">
        <v>964</v>
      </c>
      <c r="I267" s="2" t="s">
        <v>1614</v>
      </c>
      <c r="J267" s="21" t="str">
        <f>IF(ISERROR(MATCH(H267,core_japan!M:M,0)),"",INDEX(core_japan!S:S,MATCH(H267,core_japan!M:M,0),1))</f>
        <v/>
      </c>
      <c r="T267" s="2" t="s">
        <v>79</v>
      </c>
      <c r="Z267" s="2" t="str">
        <f t="shared" si="17"/>
        <v>CI_ Referenced_ Document. Details</v>
      </c>
      <c r="AA267" s="2" t="str">
        <f t="shared" si="19"/>
        <v>ram:CIReferencedDocumentType</v>
      </c>
      <c r="AB267" s="2"/>
      <c r="AC267" s="4" t="s">
        <v>4</v>
      </c>
      <c r="AD267" s="2" t="s">
        <v>27</v>
      </c>
      <c r="AE267" s="2" t="s">
        <v>27</v>
      </c>
      <c r="AF267" s="2" t="s">
        <v>230</v>
      </c>
      <c r="AG267" s="2" t="s">
        <v>230</v>
      </c>
      <c r="AH267" s="2" t="s">
        <v>27</v>
      </c>
    </row>
    <row r="268" spans="1:34" ht="12.75" customHeight="1">
      <c r="A268" s="2">
        <v>267</v>
      </c>
      <c r="B268" s="2" t="s">
        <v>78</v>
      </c>
      <c r="C268" s="2" t="s">
        <v>2091</v>
      </c>
      <c r="D268" s="2" t="s">
        <v>80</v>
      </c>
      <c r="E268" s="2" t="s">
        <v>12</v>
      </c>
      <c r="F268" s="4" t="s">
        <v>17</v>
      </c>
      <c r="G268" s="4">
        <f t="shared" si="18"/>
        <v>8</v>
      </c>
      <c r="H268" s="2" t="s">
        <v>965</v>
      </c>
      <c r="I268" s="2" t="s">
        <v>1615</v>
      </c>
      <c r="J268" s="21" t="str">
        <f>IF(ISERROR(MATCH(H268,core_japan!M:M,0)),"",INDEX(core_japan!S:S,MATCH(H268,core_japan!M:M,0),1))</f>
        <v/>
      </c>
      <c r="U268" s="2" t="s">
        <v>81</v>
      </c>
      <c r="Z268" s="2" t="str">
        <f t="shared" si="17"/>
        <v>CI_ Referenced_ Document. Issuer Assigned_ Identification. Identifier</v>
      </c>
      <c r="AA268" s="2" t="str">
        <f t="shared" si="19"/>
        <v>ram:IssuerAssignedID</v>
      </c>
      <c r="AB268" s="3" t="str">
        <f>AB266&amp;"/"&amp;AA268</f>
        <v>rsm:CIIHSupplyChainTradeTransactionType/ram:IncludedCIILSupplyChainTradeLineItem/ram:SpecifiedCIILSupplyChainTradeAgreement/ram:BuyerOrderReferencedCIReferencedDocument/ram:IssuerAssignedID</v>
      </c>
      <c r="AC268" s="4" t="s">
        <v>4</v>
      </c>
      <c r="AD268" s="2" t="s">
        <v>27</v>
      </c>
      <c r="AE268" s="2" t="s">
        <v>27</v>
      </c>
      <c r="AF268" s="2" t="s">
        <v>56</v>
      </c>
      <c r="AG268" s="2" t="s">
        <v>230</v>
      </c>
      <c r="AH268" s="2" t="s">
        <v>542</v>
      </c>
    </row>
    <row r="269" spans="1:34" ht="12.75" customHeight="1">
      <c r="A269" s="2">
        <v>268</v>
      </c>
      <c r="B269" s="2" t="s">
        <v>78</v>
      </c>
      <c r="C269" s="2" t="s">
        <v>2091</v>
      </c>
      <c r="D269" s="2" t="s">
        <v>85</v>
      </c>
      <c r="E269" s="2" t="s">
        <v>12</v>
      </c>
      <c r="F269" s="4" t="s">
        <v>17</v>
      </c>
      <c r="G269" s="4">
        <f t="shared" si="18"/>
        <v>8</v>
      </c>
      <c r="H269" s="2" t="s">
        <v>1388</v>
      </c>
      <c r="I269" s="2" t="s">
        <v>1616</v>
      </c>
      <c r="J269" s="21" t="str">
        <f>IF(ISERROR(MATCH(H269,core_japan!M:M,0)),"",INDEX(core_japan!S:S,MATCH(H269,core_japan!M:M,0),1))</f>
        <v/>
      </c>
      <c r="U269" s="2" t="s">
        <v>86</v>
      </c>
      <c r="Z269" s="2" t="str">
        <f t="shared" si="17"/>
        <v>CI_ Referenced_ Document. Revision_ Identification. Identifier</v>
      </c>
      <c r="AA269" s="2" t="str">
        <f t="shared" si="19"/>
        <v>ram:RevisionID</v>
      </c>
      <c r="AB269" s="3" t="str">
        <f>AB266&amp;"/"&amp;AA269</f>
        <v>rsm:CIIHSupplyChainTradeTransactionType/ram:IncludedCIILSupplyChainTradeLineItem/ram:SpecifiedCIILSupplyChainTradeAgreement/ram:BuyerOrderReferencedCIReferencedDocument/ram:RevisionID</v>
      </c>
      <c r="AC269" s="4" t="s">
        <v>4</v>
      </c>
      <c r="AF269" s="2" t="s">
        <v>56</v>
      </c>
      <c r="AG269" s="2" t="s">
        <v>960</v>
      </c>
      <c r="AH269" s="2" t="s">
        <v>27</v>
      </c>
    </row>
    <row r="270" spans="1:34" ht="12.75" customHeight="1">
      <c r="A270" s="2">
        <v>269</v>
      </c>
      <c r="B270" s="2" t="s">
        <v>78</v>
      </c>
      <c r="C270" s="2" t="s">
        <v>2091</v>
      </c>
      <c r="D270" s="2" t="s">
        <v>966</v>
      </c>
      <c r="E270" s="2" t="s">
        <v>20</v>
      </c>
      <c r="F270" s="4" t="s">
        <v>17</v>
      </c>
      <c r="G270" s="4">
        <f t="shared" si="18"/>
        <v>6</v>
      </c>
      <c r="H270" s="2" t="s">
        <v>967</v>
      </c>
      <c r="I270" s="2" t="s">
        <v>968</v>
      </c>
      <c r="J270" s="21" t="str">
        <f>IF(ISERROR(MATCH(H270,core_japan!M:M,0)),"",INDEX(core_japan!S:S,MATCH(H270,core_japan!M:M,0),1))</f>
        <v/>
      </c>
      <c r="S270" s="2" t="s">
        <v>353</v>
      </c>
      <c r="Z270" s="2" t="str">
        <f t="shared" si="17"/>
        <v>CIIL_ Supply Chain_ Trade Agreement. Contract_ Referenced. CI_ Referenced_ Document</v>
      </c>
      <c r="AA270" s="2" t="str">
        <f t="shared" si="19"/>
        <v>ram:ContractReferencedCIReferencedDocument</v>
      </c>
      <c r="AB270" s="3" t="str">
        <f>AB$260&amp;"/"&amp;AA270</f>
        <v>rsm:CIIHSupplyChainTradeTransactionType/ram:IncludedCIILSupplyChainTradeLineItem/ram:SpecifiedCIILSupplyChainTradeAgreement/ram:ContractReferencedCIReferencedDocument</v>
      </c>
      <c r="AC270" s="4" t="s">
        <v>4</v>
      </c>
      <c r="AD270" s="2" t="s">
        <v>27</v>
      </c>
      <c r="AE270" s="2" t="s">
        <v>27</v>
      </c>
      <c r="AF270" s="2" t="s">
        <v>230</v>
      </c>
      <c r="AG270" s="2" t="s">
        <v>230</v>
      </c>
      <c r="AH270" s="2" t="s">
        <v>27</v>
      </c>
    </row>
    <row r="271" spans="1:34" ht="12.75" customHeight="1">
      <c r="A271" s="2">
        <v>270</v>
      </c>
      <c r="B271" s="2" t="s">
        <v>78</v>
      </c>
      <c r="C271" s="2" t="s">
        <v>2091</v>
      </c>
      <c r="D271" s="2" t="s">
        <v>416</v>
      </c>
      <c r="E271" s="2" t="s">
        <v>23</v>
      </c>
      <c r="F271" s="4" t="s">
        <v>3</v>
      </c>
      <c r="G271" s="4">
        <f t="shared" si="18"/>
        <v>7</v>
      </c>
      <c r="H271" s="2" t="s">
        <v>969</v>
      </c>
      <c r="I271" s="2" t="s">
        <v>1617</v>
      </c>
      <c r="J271" s="21" t="str">
        <f>IF(ISERROR(MATCH(H271,core_japan!M:M,0)),"",INDEX(core_japan!S:S,MATCH(H271,core_japan!M:M,0),1))</f>
        <v/>
      </c>
      <c r="T271" s="2" t="s">
        <v>79</v>
      </c>
      <c r="Z271" s="2" t="str">
        <f t="shared" si="17"/>
        <v>CI_ Referenced_ Document. Details</v>
      </c>
      <c r="AA271" s="2" t="str">
        <f t="shared" si="19"/>
        <v>ram:CIReferencedDocumentType</v>
      </c>
      <c r="AB271" s="2"/>
      <c r="AC271" s="4" t="s">
        <v>4</v>
      </c>
      <c r="AD271" s="2" t="s">
        <v>27</v>
      </c>
      <c r="AE271" s="2" t="s">
        <v>27</v>
      </c>
      <c r="AF271" s="2" t="s">
        <v>230</v>
      </c>
      <c r="AG271" s="2" t="s">
        <v>230</v>
      </c>
      <c r="AH271" s="2" t="s">
        <v>27</v>
      </c>
    </row>
    <row r="272" spans="1:34" ht="12.75" customHeight="1">
      <c r="A272" s="2">
        <v>271</v>
      </c>
      <c r="B272" s="2" t="s">
        <v>78</v>
      </c>
      <c r="C272" s="2" t="s">
        <v>2091</v>
      </c>
      <c r="D272" s="2" t="s">
        <v>80</v>
      </c>
      <c r="E272" s="2" t="s">
        <v>12</v>
      </c>
      <c r="F272" s="4" t="s">
        <v>17</v>
      </c>
      <c r="G272" s="4">
        <f t="shared" si="18"/>
        <v>8</v>
      </c>
      <c r="H272" s="2" t="s">
        <v>970</v>
      </c>
      <c r="I272" s="2" t="s">
        <v>1618</v>
      </c>
      <c r="J272" s="21" t="str">
        <f>IF(ISERROR(MATCH(H272,core_japan!M:M,0)),"",INDEX(core_japan!S:S,MATCH(H272,core_japan!M:M,0),1))</f>
        <v/>
      </c>
      <c r="U272" s="2" t="s">
        <v>81</v>
      </c>
      <c r="Z272" s="2" t="str">
        <f t="shared" si="17"/>
        <v>CI_ Referenced_ Document. Issuer Assigned_ Identification. Identifier</v>
      </c>
      <c r="AA272" s="2" t="str">
        <f t="shared" si="19"/>
        <v>ram:IssuerAssignedID</v>
      </c>
      <c r="AB272" s="3" t="str">
        <f>AB270&amp;"/"&amp;AA272</f>
        <v>rsm:CIIHSupplyChainTradeTransactionType/ram:IncludedCIILSupplyChainTradeLineItem/ram:SpecifiedCIILSupplyChainTradeAgreement/ram:ContractReferencedCIReferencedDocument/ram:IssuerAssignedID</v>
      </c>
      <c r="AC272" s="4" t="s">
        <v>4</v>
      </c>
      <c r="AD272" s="2" t="s">
        <v>27</v>
      </c>
      <c r="AE272" s="2" t="s">
        <v>27</v>
      </c>
      <c r="AF272" s="2" t="s">
        <v>56</v>
      </c>
      <c r="AG272" s="2" t="s">
        <v>230</v>
      </c>
      <c r="AH272" s="2" t="s">
        <v>542</v>
      </c>
    </row>
    <row r="273" spans="1:34" ht="12.75" customHeight="1">
      <c r="A273" s="2">
        <v>272</v>
      </c>
      <c r="B273" s="2" t="s">
        <v>78</v>
      </c>
      <c r="C273" s="2" t="s">
        <v>2091</v>
      </c>
      <c r="D273" s="2" t="s">
        <v>85</v>
      </c>
      <c r="E273" s="2" t="s">
        <v>12</v>
      </c>
      <c r="F273" s="4" t="s">
        <v>17</v>
      </c>
      <c r="G273" s="4">
        <f t="shared" si="18"/>
        <v>8</v>
      </c>
      <c r="H273" s="2" t="s">
        <v>1392</v>
      </c>
      <c r="I273" s="2" t="s">
        <v>1393</v>
      </c>
      <c r="J273" s="21" t="str">
        <f>IF(ISERROR(MATCH(H273,core_japan!M:M,0)),"",INDEX(core_japan!S:S,MATCH(H273,core_japan!M:M,0),1))</f>
        <v/>
      </c>
      <c r="U273" s="2" t="s">
        <v>86</v>
      </c>
      <c r="Z273" s="2" t="str">
        <f t="shared" si="17"/>
        <v>CI_ Referenced_ Document. Revision_ Identification. Identifier</v>
      </c>
      <c r="AA273" s="2" t="str">
        <f t="shared" si="19"/>
        <v>ram:RevisionID</v>
      </c>
      <c r="AB273" s="3" t="str">
        <f>AB270&amp;"/"&amp;AA273</f>
        <v>rsm:CIIHSupplyChainTradeTransactionType/ram:IncludedCIILSupplyChainTradeLineItem/ram:SpecifiedCIILSupplyChainTradeAgreement/ram:ContractReferencedCIReferencedDocument/ram:RevisionID</v>
      </c>
      <c r="AC273" s="4" t="s">
        <v>4</v>
      </c>
      <c r="AF273" s="2" t="s">
        <v>56</v>
      </c>
      <c r="AG273" s="2" t="s">
        <v>960</v>
      </c>
      <c r="AH273" s="2" t="s">
        <v>27</v>
      </c>
    </row>
    <row r="274" spans="1:34" ht="12.75" customHeight="1">
      <c r="A274" s="2">
        <v>273</v>
      </c>
      <c r="B274" s="2" t="s">
        <v>78</v>
      </c>
      <c r="C274" s="2" t="s">
        <v>2091</v>
      </c>
      <c r="D274" s="2" t="s">
        <v>354</v>
      </c>
      <c r="E274" s="2" t="s">
        <v>20</v>
      </c>
      <c r="F274" s="4" t="s">
        <v>17</v>
      </c>
      <c r="G274" s="4">
        <f t="shared" si="18"/>
        <v>4</v>
      </c>
      <c r="H274" s="2" t="s">
        <v>971</v>
      </c>
      <c r="I274" s="2" t="s">
        <v>972</v>
      </c>
      <c r="J274" s="21" t="str">
        <f>IF(ISERROR(MATCH(H274,core_japan!M:M,0)),"",INDEX(core_japan!S:S,MATCH(H274,core_japan!M:M,0),1))</f>
        <v/>
      </c>
      <c r="Q274" s="2" t="s">
        <v>1394</v>
      </c>
      <c r="Z274" s="2" t="str">
        <f t="shared" si="17"/>
        <v>CIIL_ Supply Chain_ Trade Line Item. Specified. CIIL_ Supply Chain_ Trade Delivery</v>
      </c>
      <c r="AA274" s="2" t="str">
        <f t="shared" si="19"/>
        <v>ram:SpecifiedCIILSupplyChainTradeDelivery</v>
      </c>
      <c r="AB274" s="3" t="str">
        <f>AB$254&amp;"/"&amp;AA274</f>
        <v>rsm:CIIHSupplyChainTradeTransactionType/ram:IncludedCIILSupplyChainTradeLineItem/ram:SpecifiedCIILSupplyChainTradeDelivery</v>
      </c>
      <c r="AC274" s="4" t="s">
        <v>4</v>
      </c>
      <c r="AD274" s="2" t="s">
        <v>27</v>
      </c>
      <c r="AE274" s="2" t="s">
        <v>27</v>
      </c>
      <c r="AF274" s="2" t="s">
        <v>230</v>
      </c>
      <c r="AG274" s="2" t="s">
        <v>230</v>
      </c>
      <c r="AH274" s="2" t="s">
        <v>27</v>
      </c>
    </row>
    <row r="275" spans="1:34" ht="12.75" customHeight="1">
      <c r="A275" s="2">
        <v>274</v>
      </c>
      <c r="B275" s="2" t="s">
        <v>78</v>
      </c>
      <c r="C275" s="2" t="s">
        <v>2091</v>
      </c>
      <c r="D275" s="2" t="s">
        <v>973</v>
      </c>
      <c r="E275" s="2" t="s">
        <v>23</v>
      </c>
      <c r="F275" s="4" t="s">
        <v>3</v>
      </c>
      <c r="G275" s="4">
        <f t="shared" si="18"/>
        <v>5</v>
      </c>
      <c r="H275" s="2" t="s">
        <v>356</v>
      </c>
      <c r="I275" s="2" t="s">
        <v>974</v>
      </c>
      <c r="J275" s="21" t="str">
        <f>IF(ISERROR(MATCH(H275,core_japan!M:M,0)),"",INDEX(core_japan!S:S,MATCH(H275,core_japan!M:M,0),1))</f>
        <v/>
      </c>
      <c r="R275" s="2" t="s">
        <v>355</v>
      </c>
      <c r="Z275" s="2" t="str">
        <f t="shared" si="17"/>
        <v>CIIL_ Supply Chain_ Trade Delivery. Details</v>
      </c>
      <c r="AA275" s="2" t="str">
        <f t="shared" si="19"/>
        <v>ram:CIILSupplyChainTradeDeliveryType</v>
      </c>
      <c r="AC275" s="4" t="s">
        <v>4</v>
      </c>
      <c r="AD275" s="2" t="s">
        <v>27</v>
      </c>
      <c r="AE275" s="2" t="s">
        <v>27</v>
      </c>
      <c r="AF275" s="2" t="s">
        <v>230</v>
      </c>
      <c r="AG275" s="2" t="s">
        <v>230</v>
      </c>
      <c r="AH275" s="2" t="s">
        <v>27</v>
      </c>
    </row>
    <row r="276" spans="1:34" ht="12.75" customHeight="1">
      <c r="A276" s="2">
        <v>275</v>
      </c>
      <c r="B276" s="2" t="s">
        <v>78</v>
      </c>
      <c r="C276" s="2" t="s">
        <v>2091</v>
      </c>
      <c r="D276" s="2" t="s">
        <v>975</v>
      </c>
      <c r="E276" s="2" t="s">
        <v>20</v>
      </c>
      <c r="F276" s="4" t="s">
        <v>17</v>
      </c>
      <c r="G276" s="4">
        <f t="shared" si="18"/>
        <v>6</v>
      </c>
      <c r="H276" s="2" t="s">
        <v>976</v>
      </c>
      <c r="I276" s="2" t="s">
        <v>1395</v>
      </c>
      <c r="J276" s="21" t="str">
        <f>IF(ISERROR(MATCH(H276,core_japan!M:M,0)),"",INDEX(core_japan!S:S,MATCH(H276,core_japan!M:M,0),1))</f>
        <v/>
      </c>
      <c r="S276" s="2" t="s">
        <v>357</v>
      </c>
      <c r="Z276" s="2" t="str">
        <f t="shared" si="17"/>
        <v>CIIL_ Supply Chain_ Trade Delivery. Ship To. CI_ Trade_ Party</v>
      </c>
      <c r="AA276" s="2" t="str">
        <f t="shared" si="19"/>
        <v>ram:ShipToCITradeParty</v>
      </c>
      <c r="AB276" s="3" t="str">
        <f>AB$274&amp;"/"&amp;AA276</f>
        <v>rsm:CIIHSupplyChainTradeTransactionType/ram:IncludedCIILSupplyChainTradeLineItem/ram:SpecifiedCIILSupplyChainTradeDelivery/ram:ShipToCITradeParty</v>
      </c>
      <c r="AC276" s="4" t="s">
        <v>4</v>
      </c>
      <c r="AD276" s="2" t="s">
        <v>27</v>
      </c>
      <c r="AE276" s="2" t="s">
        <v>27</v>
      </c>
      <c r="AF276" s="2" t="s">
        <v>230</v>
      </c>
      <c r="AG276" s="2" t="s">
        <v>230</v>
      </c>
      <c r="AH276" s="2" t="s">
        <v>542</v>
      </c>
    </row>
    <row r="277" spans="1:34" ht="12.75" customHeight="1">
      <c r="A277" s="2">
        <v>276</v>
      </c>
      <c r="B277" s="2" t="s">
        <v>78</v>
      </c>
      <c r="C277" s="2" t="s">
        <v>2091</v>
      </c>
      <c r="D277" s="2" t="s">
        <v>120</v>
      </c>
      <c r="E277" s="2" t="s">
        <v>23</v>
      </c>
      <c r="F277" s="4" t="s">
        <v>3</v>
      </c>
      <c r="G277" s="4">
        <f t="shared" si="18"/>
        <v>7</v>
      </c>
      <c r="H277" s="2" t="s">
        <v>977</v>
      </c>
      <c r="I277" s="2" t="s">
        <v>978</v>
      </c>
      <c r="J277" s="21" t="str">
        <f>IF(ISERROR(MATCH(H277,core_japan!M:M,0)),"",INDEX(core_japan!S:S,MATCH(H277,core_japan!M:M,0),1))</f>
        <v/>
      </c>
      <c r="T277" s="2" t="s">
        <v>121</v>
      </c>
      <c r="Z277" s="2" t="str">
        <f t="shared" si="17"/>
        <v>CI_ Trade_ Party. Details</v>
      </c>
      <c r="AA277" s="2" t="str">
        <f t="shared" si="19"/>
        <v>ram:CITradePartyType</v>
      </c>
      <c r="AB277" s="2"/>
      <c r="AC277" s="4" t="s">
        <v>4</v>
      </c>
      <c r="AD277" s="2" t="s">
        <v>27</v>
      </c>
      <c r="AE277" s="2" t="s">
        <v>27</v>
      </c>
      <c r="AF277" s="2" t="s">
        <v>230</v>
      </c>
      <c r="AG277" s="2" t="s">
        <v>230</v>
      </c>
      <c r="AH277" s="2" t="s">
        <v>27</v>
      </c>
    </row>
    <row r="278" spans="1:34" ht="12.75" customHeight="1">
      <c r="A278" s="2">
        <v>277</v>
      </c>
      <c r="B278" s="2" t="s">
        <v>78</v>
      </c>
      <c r="C278" s="2" t="s">
        <v>2091</v>
      </c>
      <c r="D278" s="2" t="s">
        <v>123</v>
      </c>
      <c r="E278" s="2" t="s">
        <v>12</v>
      </c>
      <c r="F278" s="4" t="s">
        <v>17</v>
      </c>
      <c r="G278" s="4">
        <f t="shared" si="18"/>
        <v>8</v>
      </c>
      <c r="H278" s="2" t="s">
        <v>979</v>
      </c>
      <c r="I278" s="2" t="s">
        <v>980</v>
      </c>
      <c r="J278" s="21" t="str">
        <f>IF(ISERROR(MATCH(H278,core_japan!M:M,0)),"",INDEX(core_japan!S:S,MATCH(H278,core_japan!M:M,0),1))</f>
        <v>IBT-071</v>
      </c>
      <c r="U278" s="2" t="s">
        <v>124</v>
      </c>
      <c r="Z278" s="2" t="str">
        <f t="shared" si="17"/>
        <v>CI_ Trade_ Party. Identification. Identifier</v>
      </c>
      <c r="AA278" s="2" t="str">
        <f t="shared" si="19"/>
        <v>ram:ID</v>
      </c>
      <c r="AB278" s="3" t="str">
        <f>AB276&amp;"/"&amp;AA278</f>
        <v>rsm:CIIHSupplyChainTradeTransactionType/ram:IncludedCIILSupplyChainTradeLineItem/ram:SpecifiedCIILSupplyChainTradeDelivery/ram:ShipToCITradeParty/ram:ID</v>
      </c>
      <c r="AC278" s="4" t="s">
        <v>4</v>
      </c>
      <c r="AD278" s="2" t="s">
        <v>27</v>
      </c>
      <c r="AE278" s="2" t="s">
        <v>27</v>
      </c>
      <c r="AF278" s="2" t="s">
        <v>56</v>
      </c>
      <c r="AG278" s="2" t="s">
        <v>230</v>
      </c>
      <c r="AH278" s="2" t="s">
        <v>230</v>
      </c>
    </row>
    <row r="279" spans="1:34" ht="12.75" customHeight="1">
      <c r="A279" s="2">
        <v>278</v>
      </c>
      <c r="B279" s="2" t="s">
        <v>78</v>
      </c>
      <c r="C279" s="2" t="s">
        <v>2091</v>
      </c>
      <c r="D279" s="2" t="s">
        <v>126</v>
      </c>
      <c r="E279" s="2" t="s">
        <v>12</v>
      </c>
      <c r="F279" s="4" t="s">
        <v>17</v>
      </c>
      <c r="G279" s="4">
        <f t="shared" si="18"/>
        <v>8</v>
      </c>
      <c r="H279" s="2" t="s">
        <v>981</v>
      </c>
      <c r="I279" s="2" t="s">
        <v>982</v>
      </c>
      <c r="J279" s="21">
        <f>IF(ISERROR(MATCH(H279,core_japan!M:M,0)),"",INDEX(core_japan!S:S,MATCH(H279,core_japan!M:M,0),1))</f>
        <v>0</v>
      </c>
      <c r="U279" s="2" t="s">
        <v>127</v>
      </c>
      <c r="Z279" s="2" t="str">
        <f t="shared" si="17"/>
        <v>CI_ Trade_ Party. Global_ Identification. Identifier</v>
      </c>
      <c r="AA279" s="2" t="str">
        <f t="shared" si="19"/>
        <v>ram:GlobalID</v>
      </c>
      <c r="AB279" s="3" t="str">
        <f>AB$276&amp;"/"&amp;AA279</f>
        <v>rsm:CIIHSupplyChainTradeTransactionType/ram:IncludedCIILSupplyChainTradeLineItem/ram:SpecifiedCIILSupplyChainTradeDelivery/ram:ShipToCITradeParty/ram:GlobalID</v>
      </c>
      <c r="AC279" s="4" t="s">
        <v>4</v>
      </c>
      <c r="AD279" s="2" t="s">
        <v>0</v>
      </c>
      <c r="AE279" s="2" t="s">
        <v>128</v>
      </c>
      <c r="AF279" s="2" t="s">
        <v>56</v>
      </c>
      <c r="AG279" s="2" t="s">
        <v>230</v>
      </c>
      <c r="AH279" s="2" t="s">
        <v>27</v>
      </c>
    </row>
    <row r="280" spans="1:34" ht="12.75" customHeight="1">
      <c r="A280" s="2">
        <v>279</v>
      </c>
      <c r="B280" s="2" t="s">
        <v>78</v>
      </c>
      <c r="C280" s="2" t="s">
        <v>2091</v>
      </c>
      <c r="D280" s="2" t="s">
        <v>129</v>
      </c>
      <c r="E280" s="2" t="s">
        <v>12</v>
      </c>
      <c r="F280" s="4" t="s">
        <v>17</v>
      </c>
      <c r="G280" s="4">
        <f t="shared" si="18"/>
        <v>8</v>
      </c>
      <c r="H280" s="2" t="s">
        <v>983</v>
      </c>
      <c r="I280" s="2" t="s">
        <v>984</v>
      </c>
      <c r="J280" s="21" t="str">
        <f>IF(ISERROR(MATCH(H280,core_japan!M:M,0)),"",INDEX(core_japan!S:S,MATCH(H280,core_japan!M:M,0),1))</f>
        <v>IBT-070</v>
      </c>
      <c r="U280" s="2" t="s">
        <v>164</v>
      </c>
      <c r="Z280" s="2" t="str">
        <f t="shared" si="17"/>
        <v>CI_ Trade_ Party. Name. Text</v>
      </c>
      <c r="AA280" s="2" t="str">
        <f t="shared" si="19"/>
        <v>ram:Name</v>
      </c>
      <c r="AB280" s="3" t="str">
        <f>AB$276&amp;"/"&amp;AA280</f>
        <v>rsm:CIIHSupplyChainTradeTransactionType/ram:IncludedCIILSupplyChainTradeLineItem/ram:SpecifiedCIILSupplyChainTradeDelivery/ram:ShipToCITradeParty/ram:Name</v>
      </c>
      <c r="AC280" s="4" t="s">
        <v>4</v>
      </c>
      <c r="AD280" s="2" t="s">
        <v>41</v>
      </c>
      <c r="AE280" s="2" t="s">
        <v>42</v>
      </c>
      <c r="AF280" s="2" t="s">
        <v>56</v>
      </c>
      <c r="AG280" s="2" t="s">
        <v>230</v>
      </c>
      <c r="AH280" s="2" t="s">
        <v>542</v>
      </c>
    </row>
    <row r="281" spans="1:34" ht="12.75" customHeight="1">
      <c r="A281" s="2">
        <v>280</v>
      </c>
      <c r="B281" s="2" t="s">
        <v>78</v>
      </c>
      <c r="C281" s="2" t="s">
        <v>2091</v>
      </c>
      <c r="D281" s="2" t="s">
        <v>151</v>
      </c>
      <c r="E281" s="2" t="s">
        <v>20</v>
      </c>
      <c r="F281" s="4" t="s">
        <v>17</v>
      </c>
      <c r="G281" s="4">
        <f t="shared" si="18"/>
        <v>8</v>
      </c>
      <c r="H281" s="2" t="s">
        <v>985</v>
      </c>
      <c r="I281" s="2" t="s">
        <v>986</v>
      </c>
      <c r="J281" s="21" t="str">
        <f>IF(ISERROR(MATCH(H281,core_japan!M:M,0)),"",INDEX(core_japan!S:S,MATCH(H281,core_japan!M:M,0),1))</f>
        <v>IBG-15</v>
      </c>
      <c r="U281" s="2" t="s">
        <v>358</v>
      </c>
      <c r="Z281" s="2" t="str">
        <f t="shared" si="17"/>
        <v>CI_ Trade_ Party. Postal. CI_ Trade_ Address</v>
      </c>
      <c r="AA281" s="2" t="str">
        <f t="shared" si="19"/>
        <v>ram:PostalCITradeAddress</v>
      </c>
      <c r="AB281" s="3" t="str">
        <f>AB$276&amp;"/"&amp;AA281</f>
        <v>rsm:CIIHSupplyChainTradeTransactionType/ram:IncludedCIILSupplyChainTradeLineItem/ram:SpecifiedCIILSupplyChainTradeDelivery/ram:ShipToCITradeParty/ram:PostalCITradeAddress</v>
      </c>
      <c r="AC281" s="4" t="s">
        <v>4</v>
      </c>
      <c r="AD281" s="2" t="s">
        <v>27</v>
      </c>
      <c r="AE281" s="2" t="s">
        <v>27</v>
      </c>
      <c r="AF281" s="2" t="s">
        <v>230</v>
      </c>
      <c r="AG281" s="2" t="s">
        <v>230</v>
      </c>
      <c r="AH281" s="2" t="s">
        <v>542</v>
      </c>
    </row>
    <row r="282" spans="1:34" ht="12.75" customHeight="1">
      <c r="A282" s="2">
        <v>281</v>
      </c>
      <c r="B282" s="2" t="s">
        <v>78</v>
      </c>
      <c r="C282" s="2" t="s">
        <v>2091</v>
      </c>
      <c r="D282" s="2" t="s">
        <v>167</v>
      </c>
      <c r="E282" s="2" t="s">
        <v>23</v>
      </c>
      <c r="F282" s="4" t="s">
        <v>3</v>
      </c>
      <c r="G282" s="4">
        <f t="shared" si="18"/>
        <v>9</v>
      </c>
      <c r="H282" s="2" t="s">
        <v>987</v>
      </c>
      <c r="I282" s="2" t="s">
        <v>360</v>
      </c>
      <c r="J282" s="21" t="str">
        <f>IF(ISERROR(MATCH(H282,core_japan!M:M,0)),"",INDEX(core_japan!S:S,MATCH(H282,core_japan!M:M,0),1))</f>
        <v/>
      </c>
      <c r="V282" s="2" t="s">
        <v>359</v>
      </c>
      <c r="Z282" s="2" t="str">
        <f t="shared" si="17"/>
        <v>CI_ Trade_ Address. Details</v>
      </c>
      <c r="AA282" s="2" t="str">
        <f t="shared" si="19"/>
        <v>ram:CITradeAddressType</v>
      </c>
      <c r="AB282" s="2"/>
      <c r="AC282" s="4" t="s">
        <v>4</v>
      </c>
      <c r="AD282" s="2" t="s">
        <v>27</v>
      </c>
      <c r="AE282" s="2" t="s">
        <v>27</v>
      </c>
      <c r="AF282" s="2" t="s">
        <v>230</v>
      </c>
      <c r="AG282" s="2" t="s">
        <v>230</v>
      </c>
      <c r="AH282" s="2" t="s">
        <v>27</v>
      </c>
    </row>
    <row r="283" spans="1:34" ht="12.75" customHeight="1">
      <c r="A283" s="2">
        <v>282</v>
      </c>
      <c r="B283" s="2" t="s">
        <v>78</v>
      </c>
      <c r="C283" s="2" t="s">
        <v>2091</v>
      </c>
      <c r="D283" s="2" t="s">
        <v>152</v>
      </c>
      <c r="E283" s="2" t="s">
        <v>12</v>
      </c>
      <c r="F283" s="4" t="s">
        <v>17</v>
      </c>
      <c r="G283" s="4">
        <f t="shared" si="18"/>
        <v>10</v>
      </c>
      <c r="H283" s="2" t="s">
        <v>988</v>
      </c>
      <c r="I283" s="2" t="s">
        <v>989</v>
      </c>
      <c r="J283" s="21" t="str">
        <f>IF(ISERROR(MATCH(H283,core_japan!M:M,0)),"",INDEX(core_japan!S:S,MATCH(H283,core_japan!M:M,0),1))</f>
        <v>IBT-078</v>
      </c>
      <c r="W283" s="2" t="s">
        <v>361</v>
      </c>
      <c r="Z283" s="2" t="str">
        <f t="shared" si="17"/>
        <v>CI_ Trade_ Address. Postcode. Code</v>
      </c>
      <c r="AA283" s="2" t="str">
        <f t="shared" si="19"/>
        <v>ram:PostcodeCode</v>
      </c>
      <c r="AB283" s="3" t="str">
        <f>AB281&amp;"/"&amp;AA283</f>
        <v>rsm:CIIHSupplyChainTradeTransactionType/ram:IncludedCIILSupplyChainTradeLineItem/ram:SpecifiedCIILSupplyChainTradeDelivery/ram:ShipToCITradeParty/ram:PostalCITradeAddress/ram:PostcodeCode</v>
      </c>
      <c r="AC283" s="4" t="s">
        <v>4</v>
      </c>
      <c r="AD283" s="2" t="s">
        <v>27</v>
      </c>
      <c r="AE283" s="2" t="s">
        <v>27</v>
      </c>
      <c r="AF283" s="2" t="s">
        <v>56</v>
      </c>
      <c r="AG283" s="2" t="s">
        <v>230</v>
      </c>
      <c r="AH283" s="2" t="s">
        <v>542</v>
      </c>
    </row>
    <row r="284" spans="1:34" ht="12.75" customHeight="1">
      <c r="A284" s="2">
        <v>283</v>
      </c>
      <c r="B284" s="2" t="s">
        <v>78</v>
      </c>
      <c r="C284" s="2" t="s">
        <v>2091</v>
      </c>
      <c r="D284" s="2" t="s">
        <v>153</v>
      </c>
      <c r="E284" s="2" t="s">
        <v>12</v>
      </c>
      <c r="F284" s="4" t="s">
        <v>17</v>
      </c>
      <c r="G284" s="4">
        <f t="shared" si="18"/>
        <v>10</v>
      </c>
      <c r="H284" s="2" t="s">
        <v>990</v>
      </c>
      <c r="I284" s="2" t="s">
        <v>991</v>
      </c>
      <c r="J284" s="21" t="str">
        <f>IF(ISERROR(MATCH(H284,core_japan!M:M,0)),"",INDEX(core_japan!S:S,MATCH(H284,core_japan!M:M,0),1))</f>
        <v>IBT-075</v>
      </c>
      <c r="W284" s="2" t="s">
        <v>362</v>
      </c>
      <c r="Z284" s="2" t="str">
        <f t="shared" si="17"/>
        <v>CI_ Trade_ Address. Line One. Text</v>
      </c>
      <c r="AA284" s="2" t="str">
        <f t="shared" si="19"/>
        <v>ram:LineOne</v>
      </c>
      <c r="AB284" s="3" t="str">
        <f>AB$281&amp;"/"&amp;AA284</f>
        <v>rsm:CIIHSupplyChainTradeTransactionType/ram:IncludedCIILSupplyChainTradeLineItem/ram:SpecifiedCIILSupplyChainTradeDelivery/ram:ShipToCITradeParty/ram:PostalCITradeAddress/ram:LineOne</v>
      </c>
      <c r="AC284" s="4" t="s">
        <v>4</v>
      </c>
      <c r="AD284" s="2" t="s">
        <v>41</v>
      </c>
      <c r="AE284" s="2" t="s">
        <v>42</v>
      </c>
      <c r="AF284" s="2" t="s">
        <v>56</v>
      </c>
      <c r="AG284" s="2" t="s">
        <v>230</v>
      </c>
      <c r="AH284" s="2" t="s">
        <v>542</v>
      </c>
    </row>
    <row r="285" spans="1:34" ht="12.75" customHeight="1">
      <c r="A285" s="2">
        <v>284</v>
      </c>
      <c r="B285" s="2" t="s">
        <v>78</v>
      </c>
      <c r="C285" s="2" t="s">
        <v>2091</v>
      </c>
      <c r="D285" s="2" t="s">
        <v>154</v>
      </c>
      <c r="E285" s="2" t="s">
        <v>12</v>
      </c>
      <c r="F285" s="4" t="s">
        <v>17</v>
      </c>
      <c r="G285" s="4">
        <f t="shared" si="18"/>
        <v>10</v>
      </c>
      <c r="H285" s="2" t="s">
        <v>992</v>
      </c>
      <c r="I285" s="2" t="s">
        <v>993</v>
      </c>
      <c r="J285" s="21" t="str">
        <f>IF(ISERROR(MATCH(H285,core_japan!M:M,0)),"",INDEX(core_japan!S:S,MATCH(H285,core_japan!M:M,0),1))</f>
        <v>IBT-076</v>
      </c>
      <c r="W285" s="2" t="s">
        <v>155</v>
      </c>
      <c r="Z285" s="2" t="str">
        <f t="shared" si="17"/>
        <v>CI_ Trade_ Address. Line Two. Text</v>
      </c>
      <c r="AA285" s="2" t="str">
        <f t="shared" si="19"/>
        <v>ram:LineTwo</v>
      </c>
      <c r="AB285" s="3" t="str">
        <f>AB$281&amp;"/"&amp;AA285</f>
        <v>rsm:CIIHSupplyChainTradeTransactionType/ram:IncludedCIILSupplyChainTradeLineItem/ram:SpecifiedCIILSupplyChainTradeDelivery/ram:ShipToCITradeParty/ram:PostalCITradeAddress/ram:LineTwo</v>
      </c>
      <c r="AC285" s="4" t="s">
        <v>4</v>
      </c>
      <c r="AD285" s="2" t="s">
        <v>41</v>
      </c>
      <c r="AE285" s="2" t="s">
        <v>42</v>
      </c>
      <c r="AF285" s="2" t="s">
        <v>56</v>
      </c>
      <c r="AG285" s="2" t="s">
        <v>230</v>
      </c>
      <c r="AH285" s="2" t="s">
        <v>542</v>
      </c>
    </row>
    <row r="286" spans="1:34" ht="12.75" customHeight="1">
      <c r="A286" s="2">
        <v>285</v>
      </c>
      <c r="B286" s="2" t="s">
        <v>78</v>
      </c>
      <c r="C286" s="2" t="s">
        <v>2091</v>
      </c>
      <c r="D286" s="2" t="s">
        <v>156</v>
      </c>
      <c r="E286" s="2" t="s">
        <v>12</v>
      </c>
      <c r="F286" s="4" t="s">
        <v>17</v>
      </c>
      <c r="G286" s="4">
        <f t="shared" si="18"/>
        <v>10</v>
      </c>
      <c r="H286" s="2" t="s">
        <v>994</v>
      </c>
      <c r="I286" s="2" t="s">
        <v>995</v>
      </c>
      <c r="J286" s="21" t="str">
        <f>IF(ISERROR(MATCH(H286,core_japan!M:M,0)),"",INDEX(core_japan!S:S,MATCH(H286,core_japan!M:M,0),1))</f>
        <v>IBT-165</v>
      </c>
      <c r="W286" s="2" t="s">
        <v>157</v>
      </c>
      <c r="Z286" s="2" t="str">
        <f t="shared" si="17"/>
        <v>CI_ Trade_ Address. Line Three. Text</v>
      </c>
      <c r="AA286" s="2" t="str">
        <f t="shared" si="19"/>
        <v>ram:LineThree</v>
      </c>
      <c r="AB286" s="3" t="str">
        <f>AB$281&amp;"/"&amp;AA286</f>
        <v>rsm:CIIHSupplyChainTradeTransactionType/ram:IncludedCIILSupplyChainTradeLineItem/ram:SpecifiedCIILSupplyChainTradeDelivery/ram:ShipToCITradeParty/ram:PostalCITradeAddress/ram:LineThree</v>
      </c>
      <c r="AC286" s="4" t="s">
        <v>4</v>
      </c>
      <c r="AD286" s="2" t="s">
        <v>41</v>
      </c>
      <c r="AE286" s="2" t="s">
        <v>42</v>
      </c>
      <c r="AF286" s="2" t="s">
        <v>56</v>
      </c>
      <c r="AG286" s="2" t="s">
        <v>230</v>
      </c>
      <c r="AH286" s="2" t="s">
        <v>542</v>
      </c>
    </row>
    <row r="287" spans="1:34" ht="12.75" customHeight="1">
      <c r="A287" s="2">
        <v>286</v>
      </c>
      <c r="B287" s="2" t="s">
        <v>78</v>
      </c>
      <c r="C287" s="2" t="s">
        <v>2091</v>
      </c>
      <c r="D287" s="2" t="s">
        <v>158</v>
      </c>
      <c r="E287" s="2" t="s">
        <v>12</v>
      </c>
      <c r="F287" s="4" t="s">
        <v>22</v>
      </c>
      <c r="G287" s="4">
        <f t="shared" si="18"/>
        <v>10</v>
      </c>
      <c r="H287" s="2" t="s">
        <v>996</v>
      </c>
      <c r="I287" s="2" t="s">
        <v>997</v>
      </c>
      <c r="J287" s="21" t="str">
        <f>IF(ISERROR(MATCH(H287,core_japan!M:M,0)),"",INDEX(core_japan!S:S,MATCH(H287,core_japan!M:M,0),1))</f>
        <v>IBT-080</v>
      </c>
      <c r="W287" s="2" t="s">
        <v>159</v>
      </c>
      <c r="Z287" s="2" t="str">
        <f t="shared" si="17"/>
        <v>CI_ Trade_ Address. Country. Identifier</v>
      </c>
      <c r="AA287" s="2" t="str">
        <f t="shared" si="19"/>
        <v>ram:CountryID</v>
      </c>
      <c r="AB287" s="3" t="str">
        <f>AB$281&amp;"/"&amp;AA287</f>
        <v>rsm:CIIHSupplyChainTradeTransactionType/ram:IncludedCIILSupplyChainTradeLineItem/ram:SpecifiedCIILSupplyChainTradeDelivery/ram:ShipToCITradeParty/ram:PostalCITradeAddress/ram:CountryID</v>
      </c>
      <c r="AC287" s="4" t="s">
        <v>4</v>
      </c>
      <c r="AD287" s="2" t="s">
        <v>168</v>
      </c>
      <c r="AE287" s="2" t="s">
        <v>42</v>
      </c>
      <c r="AF287" s="2" t="s">
        <v>56</v>
      </c>
      <c r="AG287" s="2" t="s">
        <v>230</v>
      </c>
      <c r="AH287" s="2" t="s">
        <v>542</v>
      </c>
    </row>
    <row r="288" spans="1:34" ht="12.75" customHeight="1">
      <c r="A288" s="2">
        <v>287</v>
      </c>
      <c r="B288" s="2" t="s">
        <v>78</v>
      </c>
      <c r="C288" s="2" t="s">
        <v>2091</v>
      </c>
      <c r="D288" s="2" t="s">
        <v>998</v>
      </c>
      <c r="E288" s="2" t="s">
        <v>20</v>
      </c>
      <c r="F288" s="4" t="s">
        <v>17</v>
      </c>
      <c r="G288" s="4">
        <f t="shared" si="18"/>
        <v>6</v>
      </c>
      <c r="H288" s="2" t="s">
        <v>999</v>
      </c>
      <c r="I288" s="2" t="s">
        <v>1000</v>
      </c>
      <c r="J288" s="21" t="str">
        <f>IF(ISERROR(MATCH(H288,core_japan!M:M,0)),"",INDEX(core_japan!S:S,MATCH(H288,core_japan!M:M,0),1))</f>
        <v/>
      </c>
      <c r="S288" s="2" t="s">
        <v>363</v>
      </c>
      <c r="Z288" s="2" t="str">
        <f t="shared" si="17"/>
        <v>CIIL_ Supply Chain_ Trade Delivery. Actual_ Delivery. CI_ Supply Chain_ Event</v>
      </c>
      <c r="AA288" s="2" t="str">
        <f t="shared" si="19"/>
        <v>ram:ActualDeliveryCISupplyChainEvent</v>
      </c>
      <c r="AB288" s="3" t="str">
        <f>AB$274&amp;"/"&amp;AA288</f>
        <v>rsm:CIIHSupplyChainTradeTransactionType/ram:IncludedCIILSupplyChainTradeLineItem/ram:SpecifiedCIILSupplyChainTradeDelivery/ram:ActualDeliveryCISupplyChainEvent</v>
      </c>
      <c r="AC288" s="4" t="s">
        <v>4</v>
      </c>
      <c r="AD288" s="2" t="s">
        <v>27</v>
      </c>
      <c r="AE288" s="2" t="s">
        <v>27</v>
      </c>
      <c r="AF288" s="2" t="s">
        <v>230</v>
      </c>
      <c r="AG288" s="2" t="s">
        <v>230</v>
      </c>
      <c r="AH288" s="2" t="s">
        <v>27</v>
      </c>
    </row>
    <row r="289" spans="1:34" ht="12.75" customHeight="1">
      <c r="A289" s="2">
        <v>288</v>
      </c>
      <c r="B289" s="2" t="s">
        <v>78</v>
      </c>
      <c r="C289" s="2" t="s">
        <v>2091</v>
      </c>
      <c r="D289" s="2" t="s">
        <v>364</v>
      </c>
      <c r="E289" s="2" t="s">
        <v>23</v>
      </c>
      <c r="F289" s="4" t="s">
        <v>3</v>
      </c>
      <c r="G289" s="4">
        <f t="shared" si="18"/>
        <v>7</v>
      </c>
      <c r="H289" s="2" t="s">
        <v>1001</v>
      </c>
      <c r="I289" s="2" t="s">
        <v>1002</v>
      </c>
      <c r="J289" s="21" t="str">
        <f>IF(ISERROR(MATCH(H289,core_japan!M:M,0)),"",INDEX(core_japan!S:S,MATCH(H289,core_japan!M:M,0),1))</f>
        <v/>
      </c>
      <c r="T289" s="2" t="s">
        <v>365</v>
      </c>
      <c r="Z289" s="2" t="str">
        <f t="shared" si="17"/>
        <v>CI_ Supply Chain_ Event. Details</v>
      </c>
      <c r="AA289" s="2" t="str">
        <f t="shared" si="19"/>
        <v>ram:CISupplyChainEventType</v>
      </c>
      <c r="AB289" s="2"/>
      <c r="AC289" s="4" t="s">
        <v>4</v>
      </c>
      <c r="AD289" s="2" t="s">
        <v>27</v>
      </c>
      <c r="AE289" s="2" t="s">
        <v>27</v>
      </c>
      <c r="AF289" s="2" t="s">
        <v>230</v>
      </c>
      <c r="AG289" s="2" t="s">
        <v>230</v>
      </c>
      <c r="AH289" s="2" t="s">
        <v>27</v>
      </c>
    </row>
    <row r="290" spans="1:34" ht="12.75" customHeight="1">
      <c r="A290" s="2">
        <v>289</v>
      </c>
      <c r="B290" s="2" t="s">
        <v>78</v>
      </c>
      <c r="C290" s="2" t="s">
        <v>2091</v>
      </c>
      <c r="D290" s="2" t="s">
        <v>366</v>
      </c>
      <c r="E290" s="2" t="s">
        <v>12</v>
      </c>
      <c r="F290" s="4" t="s">
        <v>17</v>
      </c>
      <c r="G290" s="4">
        <f t="shared" si="18"/>
        <v>8</v>
      </c>
      <c r="H290" s="2" t="s">
        <v>1003</v>
      </c>
      <c r="I290" s="2" t="s">
        <v>1004</v>
      </c>
      <c r="J290" s="21" t="str">
        <f>IF(ISERROR(MATCH(H290,core_japan!M:M,0)),"",INDEX(core_japan!S:S,MATCH(H290,core_japan!M:M,0),1))</f>
        <v>IBT-072</v>
      </c>
      <c r="U290" s="2" t="s">
        <v>367</v>
      </c>
      <c r="Z290" s="2" t="str">
        <f t="shared" si="17"/>
        <v>CI_ Supply Chain_ Event. Occurrence. Date Time</v>
      </c>
      <c r="AA290" s="2" t="str">
        <f t="shared" si="19"/>
        <v>ram:OccurrenceDateTime</v>
      </c>
      <c r="AB290" s="3" t="str">
        <f>AB288&amp;"/"&amp;AA290</f>
        <v>rsm:CIIHSupplyChainTradeTransactionType/ram:IncludedCIILSupplyChainTradeLineItem/ram:SpecifiedCIILSupplyChainTradeDelivery/ram:ActualDeliveryCISupplyChainEvent/ram:OccurrenceDateTime</v>
      </c>
      <c r="AC290" s="4" t="s">
        <v>4</v>
      </c>
      <c r="AD290" s="2" t="s">
        <v>84</v>
      </c>
      <c r="AE290" s="2" t="s">
        <v>27</v>
      </c>
      <c r="AF290" s="2" t="s">
        <v>56</v>
      </c>
      <c r="AG290" s="2" t="s">
        <v>230</v>
      </c>
      <c r="AH290" s="2" t="s">
        <v>542</v>
      </c>
    </row>
    <row r="291" spans="1:34" ht="12.75" customHeight="1">
      <c r="A291" s="2">
        <v>290</v>
      </c>
      <c r="B291" s="2" t="s">
        <v>78</v>
      </c>
      <c r="C291" s="2" t="s">
        <v>2091</v>
      </c>
      <c r="D291" s="2" t="s">
        <v>1005</v>
      </c>
      <c r="E291" s="2" t="s">
        <v>20</v>
      </c>
      <c r="F291" s="4" t="s">
        <v>71</v>
      </c>
      <c r="G291" s="4">
        <f t="shared" si="18"/>
        <v>6</v>
      </c>
      <c r="H291" s="2" t="s">
        <v>1006</v>
      </c>
      <c r="I291" s="2" t="s">
        <v>1007</v>
      </c>
      <c r="J291" s="21" t="str">
        <f>IF(ISERROR(MATCH(H291,core_japan!M:M,0)),"",INDEX(core_japan!S:S,MATCH(H291,core_japan!M:M,0),1))</f>
        <v/>
      </c>
      <c r="S291" s="2" t="s">
        <v>368</v>
      </c>
      <c r="Z291" s="2" t="str">
        <f t="shared" si="17"/>
        <v>CIIL_ Supply Chain_ Trade Delivery. Delivery Note_ Referenced. CI_ Referenced_ Document</v>
      </c>
      <c r="AA291" s="2" t="str">
        <f t="shared" si="19"/>
        <v>ram:DeliveryNoteReferencedCIReferencedDocument</v>
      </c>
      <c r="AB291" s="3" t="str">
        <f>AB$274&amp;"/"&amp;AA291</f>
        <v>rsm:CIIHSupplyChainTradeTransactionType/ram:IncludedCIILSupplyChainTradeLineItem/ram:SpecifiedCIILSupplyChainTradeDelivery/ram:DeliveryNoteReferencedCIReferencedDocument</v>
      </c>
      <c r="AC291" s="4" t="s">
        <v>4</v>
      </c>
      <c r="AD291" s="2" t="s">
        <v>27</v>
      </c>
      <c r="AE291" s="2" t="s">
        <v>27</v>
      </c>
      <c r="AF291" s="2" t="s">
        <v>230</v>
      </c>
      <c r="AG291" s="2" t="s">
        <v>230</v>
      </c>
      <c r="AH291" s="2" t="s">
        <v>27</v>
      </c>
    </row>
    <row r="292" spans="1:34" ht="12.75" customHeight="1">
      <c r="A292" s="2">
        <v>291</v>
      </c>
      <c r="B292" s="2" t="s">
        <v>78</v>
      </c>
      <c r="C292" s="2" t="s">
        <v>2091</v>
      </c>
      <c r="D292" s="2" t="s">
        <v>416</v>
      </c>
      <c r="E292" s="2" t="s">
        <v>23</v>
      </c>
      <c r="F292" s="4" t="s">
        <v>3</v>
      </c>
      <c r="G292" s="4">
        <f t="shared" si="18"/>
        <v>7</v>
      </c>
      <c r="H292" s="2" t="s">
        <v>1008</v>
      </c>
      <c r="I292" s="2" t="s">
        <v>1009</v>
      </c>
      <c r="J292" s="21" t="str">
        <f>IF(ISERROR(MATCH(H292,core_japan!M:M,0)),"",INDEX(core_japan!S:S,MATCH(H292,core_japan!M:M,0),1))</f>
        <v/>
      </c>
      <c r="T292" s="2" t="s">
        <v>79</v>
      </c>
      <c r="Z292" s="2" t="str">
        <f t="shared" si="17"/>
        <v>CI_ Referenced_ Document. Details</v>
      </c>
      <c r="AA292" s="2" t="str">
        <f t="shared" si="19"/>
        <v>ram:CIReferencedDocumentType</v>
      </c>
      <c r="AB292" s="2"/>
      <c r="AC292" s="4" t="s">
        <v>4</v>
      </c>
      <c r="AD292" s="2" t="s">
        <v>27</v>
      </c>
      <c r="AE292" s="2" t="s">
        <v>27</v>
      </c>
      <c r="AF292" s="2" t="s">
        <v>230</v>
      </c>
      <c r="AG292" s="2" t="s">
        <v>230</v>
      </c>
      <c r="AH292" s="2" t="s">
        <v>27</v>
      </c>
    </row>
    <row r="293" spans="1:34" ht="12.75" customHeight="1">
      <c r="A293" s="2">
        <v>292</v>
      </c>
      <c r="B293" s="2" t="s">
        <v>78</v>
      </c>
      <c r="C293" s="2" t="s">
        <v>2091</v>
      </c>
      <c r="D293" s="2" t="s">
        <v>80</v>
      </c>
      <c r="E293" s="2" t="s">
        <v>12</v>
      </c>
      <c r="F293" s="4" t="s">
        <v>22</v>
      </c>
      <c r="G293" s="4">
        <f t="shared" si="18"/>
        <v>8</v>
      </c>
      <c r="H293" s="2" t="s">
        <v>1010</v>
      </c>
      <c r="I293" s="2" t="s">
        <v>1011</v>
      </c>
      <c r="J293" s="21" t="str">
        <f>IF(ISERROR(MATCH(H293,core_japan!M:M,0)),"",INDEX(core_japan!S:S,MATCH(H293,core_japan!M:M,0),1))</f>
        <v>IBT-184</v>
      </c>
      <c r="U293" s="2" t="s">
        <v>81</v>
      </c>
      <c r="Z293" s="2" t="str">
        <f t="shared" si="17"/>
        <v>CI_ Referenced_ Document. Issuer Assigned_ Identification. Identifier</v>
      </c>
      <c r="AA293" s="2" t="str">
        <f t="shared" si="19"/>
        <v>ram:IssuerAssignedID</v>
      </c>
      <c r="AB293" s="3" t="str">
        <f>AB291&amp;"/"&amp;AA293</f>
        <v>rsm:CIIHSupplyChainTradeTransactionType/ram:IncludedCIILSupplyChainTradeLineItem/ram:SpecifiedCIILSupplyChainTradeDelivery/ram:DeliveryNoteReferencedCIReferencedDocument/ram:IssuerAssignedID</v>
      </c>
      <c r="AC293" s="4" t="s">
        <v>4</v>
      </c>
      <c r="AD293" s="2" t="s">
        <v>27</v>
      </c>
      <c r="AE293" s="2" t="s">
        <v>27</v>
      </c>
      <c r="AF293" s="2" t="s">
        <v>56</v>
      </c>
      <c r="AG293" s="2" t="s">
        <v>230</v>
      </c>
      <c r="AH293" s="2" t="s">
        <v>542</v>
      </c>
    </row>
    <row r="294" spans="1:34" ht="12.75" customHeight="1">
      <c r="A294" s="2">
        <v>293</v>
      </c>
      <c r="B294" s="2" t="s">
        <v>78</v>
      </c>
      <c r="C294" s="2" t="s">
        <v>2091</v>
      </c>
      <c r="D294" s="2" t="s">
        <v>85</v>
      </c>
      <c r="E294" s="2" t="s">
        <v>12</v>
      </c>
      <c r="F294" s="4" t="s">
        <v>17</v>
      </c>
      <c r="G294" s="4">
        <f t="shared" si="18"/>
        <v>8</v>
      </c>
      <c r="H294" s="2" t="s">
        <v>1396</v>
      </c>
      <c r="I294" s="2" t="s">
        <v>1397</v>
      </c>
      <c r="J294" s="21">
        <f>IF(ISERROR(MATCH(H294,core_japan!M:M,0)),"",INDEX(core_japan!S:S,MATCH(H294,core_japan!M:M,0),1))</f>
        <v>0</v>
      </c>
      <c r="U294" s="2" t="s">
        <v>86</v>
      </c>
      <c r="Z294" s="2" t="str">
        <f t="shared" si="17"/>
        <v>CI_ Referenced_ Document. Revision_ Identification. Identifier</v>
      </c>
      <c r="AA294" s="2" t="str">
        <f t="shared" si="19"/>
        <v>ram:RevisionID</v>
      </c>
      <c r="AB294" s="3" t="str">
        <f>AB$293&amp;"/"&amp;AA294</f>
        <v>rsm:CIIHSupplyChainTradeTransactionType/ram:IncludedCIILSupplyChainTradeLineItem/ram:SpecifiedCIILSupplyChainTradeDelivery/ram:DeliveryNoteReferencedCIReferencedDocument/ram:IssuerAssignedID/ram:RevisionID</v>
      </c>
      <c r="AC294" s="4" t="s">
        <v>4</v>
      </c>
      <c r="AF294" s="2" t="s">
        <v>56</v>
      </c>
      <c r="AG294" s="2" t="s">
        <v>230</v>
      </c>
      <c r="AH294" s="2" t="s">
        <v>27</v>
      </c>
    </row>
    <row r="295" spans="1:34" ht="12.75" customHeight="1">
      <c r="A295" s="2">
        <v>294</v>
      </c>
      <c r="B295" s="2" t="s">
        <v>78</v>
      </c>
      <c r="C295" s="2" t="s">
        <v>2091</v>
      </c>
      <c r="D295" s="2" t="s">
        <v>89</v>
      </c>
      <c r="E295" s="2" t="s">
        <v>12</v>
      </c>
      <c r="F295" s="4" t="s">
        <v>22</v>
      </c>
      <c r="G295" s="4">
        <f t="shared" si="18"/>
        <v>8</v>
      </c>
      <c r="H295" s="2" t="s">
        <v>1012</v>
      </c>
      <c r="I295" s="2" t="s">
        <v>1013</v>
      </c>
      <c r="J295" s="21">
        <f>IF(ISERROR(MATCH(H295,core_japan!M:M,0)),"",INDEX(core_japan!S:S,MATCH(H295,core_japan!M:M,0),1))</f>
        <v>0</v>
      </c>
      <c r="U295" s="2" t="s">
        <v>90</v>
      </c>
      <c r="Z295" s="2" t="str">
        <f t="shared" si="17"/>
        <v>CI_ Referenced_ Document. Type. Code</v>
      </c>
      <c r="AA295" s="2" t="str">
        <f t="shared" si="19"/>
        <v>ram:TypeCode</v>
      </c>
      <c r="AB295" s="3" t="str">
        <f>AB$293&amp;"/"&amp;AA295</f>
        <v>rsm:CIIHSupplyChainTradeTransactionType/ram:IncludedCIILSupplyChainTradeLineItem/ram:SpecifiedCIILSupplyChainTradeDelivery/ram:DeliveryNoteReferencedCIReferencedDocument/ram:IssuerAssignedID/ram:TypeCode</v>
      </c>
      <c r="AC295" s="4" t="s">
        <v>4</v>
      </c>
      <c r="AD295" s="2" t="s">
        <v>91</v>
      </c>
      <c r="AE295" s="2" t="s">
        <v>59</v>
      </c>
      <c r="AF295" s="2" t="s">
        <v>56</v>
      </c>
      <c r="AG295" s="2" t="s">
        <v>230</v>
      </c>
      <c r="AH295" s="2" t="s">
        <v>27</v>
      </c>
    </row>
    <row r="296" spans="1:34" ht="12.75" customHeight="1">
      <c r="A296" s="2">
        <v>295</v>
      </c>
      <c r="B296" s="2" t="s">
        <v>78</v>
      </c>
      <c r="C296" s="2" t="s">
        <v>2091</v>
      </c>
      <c r="D296" s="2" t="s">
        <v>369</v>
      </c>
      <c r="E296" s="2" t="s">
        <v>12</v>
      </c>
      <c r="F296" s="4" t="s">
        <v>22</v>
      </c>
      <c r="G296" s="4">
        <f t="shared" si="18"/>
        <v>8</v>
      </c>
      <c r="H296" s="2" t="s">
        <v>1014</v>
      </c>
      <c r="I296" s="2" t="s">
        <v>1015</v>
      </c>
      <c r="J296" s="21">
        <f>IF(ISERROR(MATCH(H296,core_japan!M:M,0)),"",INDEX(core_japan!S:S,MATCH(H296,core_japan!M:M,0),1))</f>
        <v>0</v>
      </c>
      <c r="U296" s="2" t="s">
        <v>370</v>
      </c>
      <c r="Z296" s="2" t="str">
        <f t="shared" si="17"/>
        <v>CI_ Referenced_ Document. Category. Code</v>
      </c>
      <c r="AA296" s="2" t="str">
        <f t="shared" si="19"/>
        <v>ram:CategoryCode</v>
      </c>
      <c r="AB296" s="3" t="str">
        <f>AB$293&amp;"/"&amp;AA296</f>
        <v>rsm:CIIHSupplyChainTradeTransactionType/ram:IncludedCIILSupplyChainTradeLineItem/ram:SpecifiedCIILSupplyChainTradeDelivery/ram:DeliveryNoteReferencedCIReferencedDocument/ram:IssuerAssignedID/ram:CategoryCode</v>
      </c>
      <c r="AC296" s="4" t="s">
        <v>4</v>
      </c>
      <c r="AD296" s="2" t="s">
        <v>34</v>
      </c>
      <c r="AE296" s="2" t="s">
        <v>35</v>
      </c>
      <c r="AF296" s="2" t="s">
        <v>56</v>
      </c>
      <c r="AG296" s="2" t="s">
        <v>230</v>
      </c>
      <c r="AH296" s="2" t="s">
        <v>27</v>
      </c>
    </row>
    <row r="297" spans="1:34" ht="12.75" customHeight="1">
      <c r="A297" s="2">
        <v>296</v>
      </c>
      <c r="B297" s="2" t="s">
        <v>78</v>
      </c>
      <c r="C297" s="2" t="s">
        <v>2091</v>
      </c>
      <c r="D297" s="2" t="s">
        <v>96</v>
      </c>
      <c r="E297" s="2" t="s">
        <v>12</v>
      </c>
      <c r="F297" s="4" t="s">
        <v>22</v>
      </c>
      <c r="G297" s="4">
        <f t="shared" si="18"/>
        <v>8</v>
      </c>
      <c r="H297" s="2" t="s">
        <v>1016</v>
      </c>
      <c r="I297" s="2" t="s">
        <v>1017</v>
      </c>
      <c r="J297" s="21">
        <f>IF(ISERROR(MATCH(H297,core_japan!M:M,0)),"",INDEX(core_japan!S:S,MATCH(H297,core_japan!M:M,0),1))</f>
        <v>0</v>
      </c>
      <c r="U297" s="2" t="s">
        <v>97</v>
      </c>
      <c r="Z297" s="2" t="str">
        <f t="shared" si="17"/>
        <v>CI_ Referenced_ Document. Subtype. Code</v>
      </c>
      <c r="AA297" s="2" t="str">
        <f t="shared" si="19"/>
        <v>ram:SubtypeCode</v>
      </c>
      <c r="AB297" s="3" t="str">
        <f>AB$293&amp;"/"&amp;AA297</f>
        <v>rsm:CIIHSupplyChainTradeTransactionType/ram:IncludedCIILSupplyChainTradeLineItem/ram:SpecifiedCIILSupplyChainTradeDelivery/ram:DeliveryNoteReferencedCIReferencedDocument/ram:IssuerAssignedID/ram:SubtypeCode</v>
      </c>
      <c r="AC297" s="4" t="s">
        <v>4</v>
      </c>
      <c r="AD297" s="2" t="s">
        <v>34</v>
      </c>
      <c r="AE297" s="2" t="s">
        <v>35</v>
      </c>
      <c r="AF297" s="2" t="s">
        <v>56</v>
      </c>
      <c r="AG297" s="2" t="s">
        <v>230</v>
      </c>
      <c r="AH297" s="2" t="s">
        <v>27</v>
      </c>
    </row>
    <row r="298" spans="1:34" ht="12.75" customHeight="1">
      <c r="A298" s="2">
        <v>297</v>
      </c>
      <c r="B298" s="2" t="s">
        <v>1018</v>
      </c>
      <c r="C298" s="2" t="s">
        <v>2100</v>
      </c>
      <c r="D298" s="2" t="s">
        <v>1019</v>
      </c>
      <c r="E298" s="2" t="s">
        <v>20</v>
      </c>
      <c r="F298" s="4" t="s">
        <v>942</v>
      </c>
      <c r="G298" s="4">
        <f t="shared" si="18"/>
        <v>4</v>
      </c>
      <c r="H298" s="2" t="s">
        <v>1020</v>
      </c>
      <c r="I298" s="2" t="s">
        <v>1021</v>
      </c>
      <c r="J298" s="21" t="str">
        <f>IF(ISERROR(MATCH(H298,core_japan!M:M,0)),"",INDEX(core_japan!S:S,MATCH(H298,core_japan!M:M,0),1))</f>
        <v/>
      </c>
      <c r="Q298" s="2" t="s">
        <v>1521</v>
      </c>
      <c r="Z298" s="2" t="str">
        <f t="shared" si="17"/>
        <v>CIIL_ Supply Chain_ Trade Line Item. Subordinate. CIILB_ Subordinate_ Trade Line Item</v>
      </c>
      <c r="AA298" s="2" t="str">
        <f t="shared" si="19"/>
        <v>ram:SubordinateCIILBSubordinateTradeLineItem</v>
      </c>
      <c r="AB298" s="3" t="str">
        <f>AB$254&amp;"/"&amp;AA298</f>
        <v>rsm:CIIHSupplyChainTradeTransactionType/ram:IncludedCIILSupplyChainTradeLineItem/ram:SubordinateCIILBSubordinateTradeLineItem</v>
      </c>
      <c r="AC298" s="4" t="s">
        <v>4</v>
      </c>
      <c r="AD298" s="2" t="s">
        <v>27</v>
      </c>
      <c r="AE298" s="2" t="s">
        <v>27</v>
      </c>
      <c r="AF298" s="2" t="s">
        <v>230</v>
      </c>
      <c r="AG298" s="2" t="s">
        <v>230</v>
      </c>
      <c r="AH298" s="2" t="s">
        <v>816</v>
      </c>
    </row>
    <row r="299" spans="1:34" ht="12.75" customHeight="1">
      <c r="A299" s="2">
        <v>298</v>
      </c>
      <c r="B299" s="2" t="s">
        <v>1018</v>
      </c>
      <c r="C299" s="2" t="s">
        <v>2100</v>
      </c>
      <c r="D299" s="2" t="s">
        <v>1022</v>
      </c>
      <c r="E299" s="2" t="s">
        <v>23</v>
      </c>
      <c r="F299" s="4" t="s">
        <v>74</v>
      </c>
      <c r="G299" s="4">
        <f t="shared" si="18"/>
        <v>5</v>
      </c>
      <c r="H299" s="2" t="s">
        <v>1023</v>
      </c>
      <c r="I299" s="2" t="s">
        <v>1024</v>
      </c>
      <c r="J299" s="21" t="str">
        <f>IF(ISERROR(MATCH(H299,core_japan!M:M,0)),"",INDEX(core_japan!S:S,MATCH(H299,core_japan!M:M,0),1))</f>
        <v/>
      </c>
      <c r="R299" s="2" t="s">
        <v>1522</v>
      </c>
      <c r="Z299" s="2" t="str">
        <f t="shared" si="17"/>
        <v>CIILB_ Subordinate_ Trade Line Item. Details</v>
      </c>
      <c r="AA299" s="2" t="str">
        <f t="shared" si="19"/>
        <v>ram:CIILBSubordinateTradeLineItemType</v>
      </c>
      <c r="AC299" s="4" t="s">
        <v>4</v>
      </c>
      <c r="AD299" s="2" t="s">
        <v>27</v>
      </c>
      <c r="AE299" s="2" t="s">
        <v>27</v>
      </c>
      <c r="AF299" s="2" t="s">
        <v>230</v>
      </c>
      <c r="AG299" s="2" t="s">
        <v>230</v>
      </c>
      <c r="AH299" s="2" t="s">
        <v>27</v>
      </c>
    </row>
    <row r="300" spans="1:34" ht="12.75" customHeight="1">
      <c r="A300" s="2">
        <v>299</v>
      </c>
      <c r="B300" s="2" t="s">
        <v>1018</v>
      </c>
      <c r="C300" s="2" t="s">
        <v>2100</v>
      </c>
      <c r="D300" s="2" t="s">
        <v>425</v>
      </c>
      <c r="E300" s="2" t="s">
        <v>12</v>
      </c>
      <c r="F300" s="4" t="s">
        <v>22</v>
      </c>
      <c r="G300" s="4">
        <f t="shared" si="18"/>
        <v>6</v>
      </c>
      <c r="H300" s="2" t="s">
        <v>1025</v>
      </c>
      <c r="I300" s="2" t="s">
        <v>1026</v>
      </c>
      <c r="J300" s="21" t="str">
        <f>IF(ISERROR(MATCH(H300,core_japan!M:M,0)),"",INDEX(core_japan!S:S,MATCH(H300,core_japan!M:M,0),1))</f>
        <v>IBT-126</v>
      </c>
      <c r="S300" s="2" t="s">
        <v>1523</v>
      </c>
      <c r="Z300" s="2" t="str">
        <f t="shared" si="17"/>
        <v>CIILB_ Subordinate_ Trade Line Item. Identification. Identifier</v>
      </c>
      <c r="AA300" s="2" t="str">
        <f t="shared" si="19"/>
        <v>ram:ID</v>
      </c>
      <c r="AB300" s="3" t="str">
        <f>AB$298&amp;"/"&amp;AA300</f>
        <v>rsm:CIIHSupplyChainTradeTransactionType/ram:IncludedCIILSupplyChainTradeLineItem/ram:SubordinateCIILBSubordinateTradeLineItem/ram:ID</v>
      </c>
      <c r="AC300" s="4" t="s">
        <v>4</v>
      </c>
      <c r="AD300" s="2" t="s">
        <v>27</v>
      </c>
      <c r="AE300" s="2" t="s">
        <v>27</v>
      </c>
      <c r="AF300" s="2" t="s">
        <v>125</v>
      </c>
      <c r="AG300" s="2" t="s">
        <v>15</v>
      </c>
      <c r="AH300" s="2" t="s">
        <v>25</v>
      </c>
    </row>
    <row r="301" spans="1:34" ht="12.75" customHeight="1">
      <c r="A301" s="2">
        <v>300</v>
      </c>
      <c r="B301" s="2" t="s">
        <v>1018</v>
      </c>
      <c r="C301" s="2" t="s">
        <v>2100</v>
      </c>
      <c r="D301" s="2" t="s">
        <v>1027</v>
      </c>
      <c r="E301" s="2" t="s">
        <v>12</v>
      </c>
      <c r="F301" s="4" t="s">
        <v>17</v>
      </c>
      <c r="G301" s="4">
        <f t="shared" si="18"/>
        <v>6</v>
      </c>
      <c r="H301" s="2" t="s">
        <v>1028</v>
      </c>
      <c r="I301" s="2" t="s">
        <v>1029</v>
      </c>
      <c r="J301" s="21">
        <f>IF(ISERROR(MATCH(H301,core_japan!M:M,0)),"",INDEX(core_japan!S:S,MATCH(H301,core_japan!M:M,0),1))</f>
        <v>0</v>
      </c>
      <c r="S301" s="2" t="s">
        <v>1524</v>
      </c>
      <c r="Z301" s="2" t="str">
        <f t="shared" si="17"/>
        <v>CIILB_ Subordinate_ Trade Line Item. Category. Code</v>
      </c>
      <c r="AA301" s="2" t="str">
        <f t="shared" si="19"/>
        <v>ram:CategoryCode</v>
      </c>
      <c r="AB301" s="3" t="str">
        <f>AB$298&amp;"/"&amp;AA301</f>
        <v>rsm:CIIHSupplyChainTradeTransactionType/ram:IncludedCIILSupplyChainTradeLineItem/ram:SubordinateCIILBSubordinateTradeLineItem/ram:CategoryCode</v>
      </c>
      <c r="AC301" s="4" t="s">
        <v>4</v>
      </c>
      <c r="AD301" s="2" t="s">
        <v>34</v>
      </c>
      <c r="AE301" s="2" t="s">
        <v>35</v>
      </c>
      <c r="AF301" s="2" t="s">
        <v>125</v>
      </c>
      <c r="AG301" s="2" t="s">
        <v>60</v>
      </c>
      <c r="AH301" s="2" t="s">
        <v>27</v>
      </c>
    </row>
    <row r="302" spans="1:34" ht="12.75" customHeight="1">
      <c r="A302" s="2">
        <v>301</v>
      </c>
      <c r="B302" s="2" t="s">
        <v>1018</v>
      </c>
      <c r="C302" s="2" t="s">
        <v>2100</v>
      </c>
      <c r="D302" s="2" t="s">
        <v>1030</v>
      </c>
      <c r="E302" s="2" t="s">
        <v>20</v>
      </c>
      <c r="F302" s="4" t="s">
        <v>22</v>
      </c>
      <c r="G302" s="4">
        <f t="shared" si="18"/>
        <v>6</v>
      </c>
      <c r="H302" s="2" t="s">
        <v>1031</v>
      </c>
      <c r="I302" s="2" t="s">
        <v>1032</v>
      </c>
      <c r="J302" s="21" t="str">
        <f>IF(ISERROR(MATCH(H302,core_japan!M:M,0)),"",INDEX(core_japan!S:S,MATCH(H302,core_japan!M:M,0),1))</f>
        <v/>
      </c>
      <c r="S302" s="2" t="s">
        <v>1525</v>
      </c>
      <c r="Z302" s="2" t="str">
        <f t="shared" si="17"/>
        <v>CIILB_ Subordinate_ Trade Line Item. Specified. CIILB_ Supply Chain_ Trade Agreement</v>
      </c>
      <c r="AA302" s="2" t="str">
        <f t="shared" si="19"/>
        <v>ram:SpecifiedCIILBSupplyChainTradeAgreement</v>
      </c>
      <c r="AB302" s="3" t="str">
        <f>AB$298&amp;"/"&amp;AA302</f>
        <v>rsm:CIIHSupplyChainTradeTransactionType/ram:IncludedCIILSupplyChainTradeLineItem/ram:SubordinateCIILBSubordinateTradeLineItem/ram:SpecifiedCIILBSupplyChainTradeAgreement</v>
      </c>
      <c r="AC302" s="4" t="s">
        <v>4</v>
      </c>
      <c r="AD302" s="2" t="s">
        <v>27</v>
      </c>
      <c r="AE302" s="2" t="s">
        <v>27</v>
      </c>
      <c r="AF302" s="2" t="s">
        <v>230</v>
      </c>
      <c r="AG302" s="2" t="s">
        <v>230</v>
      </c>
      <c r="AH302" s="2" t="s">
        <v>27</v>
      </c>
    </row>
    <row r="303" spans="1:34" ht="12.75" customHeight="1">
      <c r="A303" s="2">
        <v>302</v>
      </c>
      <c r="B303" s="2" t="s">
        <v>1018</v>
      </c>
      <c r="C303" s="2" t="s">
        <v>2100</v>
      </c>
      <c r="D303" s="2" t="s">
        <v>1033</v>
      </c>
      <c r="E303" s="2" t="s">
        <v>23</v>
      </c>
      <c r="F303" s="4" t="s">
        <v>3</v>
      </c>
      <c r="G303" s="4">
        <f t="shared" si="18"/>
        <v>7</v>
      </c>
      <c r="H303" s="2" t="s">
        <v>1034</v>
      </c>
      <c r="I303" s="2" t="s">
        <v>1035</v>
      </c>
      <c r="J303" s="21" t="str">
        <f>IF(ISERROR(MATCH(H303,core_japan!M:M,0)),"",INDEX(core_japan!S:S,MATCH(H303,core_japan!M:M,0),1))</f>
        <v/>
      </c>
      <c r="T303" s="2" t="s">
        <v>426</v>
      </c>
      <c r="Z303" s="2" t="str">
        <f t="shared" si="17"/>
        <v>CIILB_ Supply Chain_ Trade Agreement. Details</v>
      </c>
      <c r="AA303" s="2" t="str">
        <f t="shared" si="19"/>
        <v>ram:CIILBSupplyChainTradeAgreementType</v>
      </c>
      <c r="AB303" s="2"/>
      <c r="AC303" s="4" t="s">
        <v>4</v>
      </c>
      <c r="AD303" s="2" t="s">
        <v>27</v>
      </c>
      <c r="AE303" s="2" t="s">
        <v>27</v>
      </c>
      <c r="AF303" s="2" t="s">
        <v>230</v>
      </c>
      <c r="AG303" s="2" t="s">
        <v>230</v>
      </c>
      <c r="AH303" s="2" t="s">
        <v>27</v>
      </c>
    </row>
    <row r="304" spans="1:34" ht="12.75" customHeight="1">
      <c r="A304" s="2">
        <v>303</v>
      </c>
      <c r="B304" s="2" t="s">
        <v>1018</v>
      </c>
      <c r="C304" s="2" t="s">
        <v>2100</v>
      </c>
      <c r="D304" s="2" t="s">
        <v>427</v>
      </c>
      <c r="E304" s="2" t="s">
        <v>20</v>
      </c>
      <c r="F304" s="4" t="s">
        <v>17</v>
      </c>
      <c r="G304" s="4">
        <f t="shared" si="18"/>
        <v>8</v>
      </c>
      <c r="H304" s="2" t="s">
        <v>1036</v>
      </c>
      <c r="I304" s="2" t="s">
        <v>1037</v>
      </c>
      <c r="J304" s="21">
        <f>IF(ISERROR(MATCH(H304,core_japan!M:M,0)),"",INDEX(core_japan!S:S,MATCH(H304,core_japan!M:M,0),1))</f>
        <v>0</v>
      </c>
      <c r="U304" s="2" t="s">
        <v>1526</v>
      </c>
      <c r="Z304" s="2" t="str">
        <f t="shared" si="17"/>
        <v>CIILB_ Supply Chain_ Trade Agreement. Seller Order_ Referenced. CI_ Referenced_ Document</v>
      </c>
      <c r="AA304" s="2" t="str">
        <f t="shared" si="19"/>
        <v>ram:SellerOrderReferencedCIReferencedDocument</v>
      </c>
      <c r="AB304" s="3" t="str">
        <f>AB$302&amp;"/"&amp;AA304</f>
        <v>rsm:CIIHSupplyChainTradeTransactionType/ram:IncludedCIILSupplyChainTradeLineItem/ram:SubordinateCIILBSubordinateTradeLineItem/ram:SpecifiedCIILBSupplyChainTradeAgreement/ram:SellerOrderReferencedCIReferencedDocument</v>
      </c>
      <c r="AC304" s="4" t="s">
        <v>4</v>
      </c>
      <c r="AD304" s="2" t="s">
        <v>27</v>
      </c>
      <c r="AE304" s="2" t="s">
        <v>27</v>
      </c>
      <c r="AF304" s="2" t="s">
        <v>230</v>
      </c>
      <c r="AG304" s="2" t="s">
        <v>230</v>
      </c>
      <c r="AH304" s="2" t="s">
        <v>27</v>
      </c>
    </row>
    <row r="305" spans="1:34" ht="12.75" customHeight="1">
      <c r="A305" s="2">
        <v>304</v>
      </c>
      <c r="B305" s="2" t="s">
        <v>1018</v>
      </c>
      <c r="C305" s="2" t="s">
        <v>2100</v>
      </c>
      <c r="D305" s="2" t="s">
        <v>416</v>
      </c>
      <c r="E305" s="2" t="s">
        <v>23</v>
      </c>
      <c r="F305" s="4" t="s">
        <v>3</v>
      </c>
      <c r="G305" s="4">
        <f t="shared" si="18"/>
        <v>9</v>
      </c>
      <c r="H305" s="2" t="s">
        <v>1038</v>
      </c>
      <c r="I305" s="2" t="s">
        <v>1039</v>
      </c>
      <c r="J305" s="21" t="str">
        <f>IF(ISERROR(MATCH(H305,core_japan!M:M,0)),"",INDEX(core_japan!S:S,MATCH(H305,core_japan!M:M,0),1))</f>
        <v/>
      </c>
      <c r="V305" s="2" t="s">
        <v>79</v>
      </c>
      <c r="Z305" s="2" t="str">
        <f t="shared" si="17"/>
        <v>CI_ Referenced_ Document. Details</v>
      </c>
      <c r="AA305" s="2" t="str">
        <f t="shared" si="19"/>
        <v>ram:CIReferencedDocumentType</v>
      </c>
      <c r="AB305" s="2"/>
      <c r="AC305" s="4" t="s">
        <v>4</v>
      </c>
      <c r="AD305" s="2" t="s">
        <v>27</v>
      </c>
      <c r="AE305" s="2" t="s">
        <v>27</v>
      </c>
      <c r="AF305" s="2" t="s">
        <v>230</v>
      </c>
      <c r="AG305" s="2" t="s">
        <v>230</v>
      </c>
      <c r="AH305" s="2" t="s">
        <v>27</v>
      </c>
    </row>
    <row r="306" spans="1:34" ht="12.75" customHeight="1">
      <c r="A306" s="2">
        <v>305</v>
      </c>
      <c r="B306" s="2" t="s">
        <v>1018</v>
      </c>
      <c r="C306" s="2" t="s">
        <v>2100</v>
      </c>
      <c r="D306" s="2" t="s">
        <v>80</v>
      </c>
      <c r="E306" s="2" t="s">
        <v>12</v>
      </c>
      <c r="F306" s="4" t="s">
        <v>17</v>
      </c>
      <c r="G306" s="4">
        <f t="shared" si="18"/>
        <v>10</v>
      </c>
      <c r="H306" s="2" t="s">
        <v>1040</v>
      </c>
      <c r="I306" s="2" t="s">
        <v>1041</v>
      </c>
      <c r="J306" s="21">
        <f>IF(ISERROR(MATCH(H306,core_japan!M:M,0)),"",INDEX(core_japan!S:S,MATCH(H306,core_japan!M:M,0),1))</f>
        <v>0</v>
      </c>
      <c r="W306" s="2" t="s">
        <v>81</v>
      </c>
      <c r="Z306" s="2" t="str">
        <f t="shared" si="17"/>
        <v>CI_ Referenced_ Document. Issuer Assigned_ Identification. Identifier</v>
      </c>
      <c r="AA306" s="2" t="str">
        <f t="shared" si="19"/>
        <v>ram:IssuerAssignedID</v>
      </c>
      <c r="AB306" s="3" t="str">
        <f>AB304&amp;"/"&amp;AA306</f>
        <v>rsm:CIIHSupplyChainTradeTransactionType/ram:IncludedCIILSupplyChainTradeLineItem/ram:SubordinateCIILBSubordinateTradeLineItem/ram:SpecifiedCIILBSupplyChainTradeAgreement/ram:SellerOrderReferencedCIReferencedDocument/ram:IssuerAssignedID</v>
      </c>
      <c r="AC306" s="4" t="s">
        <v>4</v>
      </c>
      <c r="AD306" s="2" t="s">
        <v>27</v>
      </c>
      <c r="AE306" s="2" t="s">
        <v>27</v>
      </c>
      <c r="AF306" s="2" t="s">
        <v>56</v>
      </c>
      <c r="AG306" s="2" t="s">
        <v>230</v>
      </c>
      <c r="AH306" s="2" t="s">
        <v>230</v>
      </c>
    </row>
    <row r="307" spans="1:34" ht="12.75" customHeight="1">
      <c r="A307" s="2">
        <v>306</v>
      </c>
      <c r="B307" s="2" t="s">
        <v>1018</v>
      </c>
      <c r="C307" s="2" t="s">
        <v>2100</v>
      </c>
      <c r="D307" s="2" t="s">
        <v>451</v>
      </c>
      <c r="E307" s="2" t="s">
        <v>12</v>
      </c>
      <c r="F307" s="4" t="s">
        <v>17</v>
      </c>
      <c r="G307" s="4">
        <f t="shared" si="18"/>
        <v>10</v>
      </c>
      <c r="H307" s="2" t="s">
        <v>1527</v>
      </c>
      <c r="I307" s="2" t="s">
        <v>1528</v>
      </c>
      <c r="J307" s="21">
        <f>IF(ISERROR(MATCH(H307,core_japan!M:M,0)),"",INDEX(core_japan!S:S,MATCH(H307,core_japan!M:M,0),1))</f>
        <v>0</v>
      </c>
      <c r="W307" s="2" t="s">
        <v>428</v>
      </c>
      <c r="Z307" s="2" t="str">
        <f t="shared" si="17"/>
        <v>CI_ Referenced_ Document. Line. Identifier</v>
      </c>
      <c r="AA307" s="2" t="str">
        <f t="shared" si="19"/>
        <v>ram:LineID</v>
      </c>
      <c r="AB307" s="3" t="str">
        <f>AB304&amp;"/"&amp;AA307</f>
        <v>rsm:CIIHSupplyChainTradeTransactionType/ram:IncludedCIILSupplyChainTradeLineItem/ram:SubordinateCIILBSubordinateTradeLineItem/ram:SpecifiedCIILBSupplyChainTradeAgreement/ram:SellerOrderReferencedCIReferencedDocument/ram:LineID</v>
      </c>
      <c r="AC307" s="4" t="s">
        <v>7</v>
      </c>
      <c r="AD307" s="2" t="s">
        <v>27</v>
      </c>
      <c r="AE307" s="2" t="s">
        <v>27</v>
      </c>
      <c r="AF307" s="2" t="s">
        <v>56</v>
      </c>
      <c r="AG307" s="2" t="s">
        <v>230</v>
      </c>
      <c r="AH307" s="2" t="s">
        <v>230</v>
      </c>
    </row>
    <row r="308" spans="1:34" ht="12.75" customHeight="1">
      <c r="A308" s="2">
        <v>307</v>
      </c>
      <c r="B308" s="2" t="s">
        <v>1018</v>
      </c>
      <c r="C308" s="2" t="s">
        <v>2100</v>
      </c>
      <c r="D308" s="2" t="s">
        <v>85</v>
      </c>
      <c r="E308" s="2" t="s">
        <v>12</v>
      </c>
      <c r="F308" s="4" t="s">
        <v>17</v>
      </c>
      <c r="G308" s="4">
        <f t="shared" si="18"/>
        <v>10</v>
      </c>
      <c r="H308" s="2" t="s">
        <v>1529</v>
      </c>
      <c r="I308" s="2" t="s">
        <v>1530</v>
      </c>
      <c r="J308" s="21">
        <f>IF(ISERROR(MATCH(H308,core_japan!M:M,0)),"",INDEX(core_japan!S:S,MATCH(H308,core_japan!M:M,0),1))</f>
        <v>0</v>
      </c>
      <c r="W308" s="2" t="s">
        <v>86</v>
      </c>
      <c r="Z308" s="2" t="str">
        <f t="shared" si="17"/>
        <v>CI_ Referenced_ Document. Revision_ Identification. Identifier</v>
      </c>
      <c r="AA308" s="2" t="str">
        <f t="shared" si="19"/>
        <v>ram:RevisionID</v>
      </c>
      <c r="AB308" s="3" t="str">
        <f>AB304&amp;"/"&amp;AA308</f>
        <v>rsm:CIIHSupplyChainTradeTransactionType/ram:IncludedCIILSupplyChainTradeLineItem/ram:SubordinateCIILBSubordinateTradeLineItem/ram:SpecifiedCIILBSupplyChainTradeAgreement/ram:SellerOrderReferencedCIReferencedDocument/ram:RevisionID</v>
      </c>
      <c r="AC308" s="4" t="s">
        <v>4</v>
      </c>
      <c r="AF308" s="2" t="s">
        <v>56</v>
      </c>
      <c r="AG308" s="2" t="s">
        <v>230</v>
      </c>
      <c r="AH308" s="2" t="s">
        <v>230</v>
      </c>
    </row>
    <row r="309" spans="1:34" ht="12.75" customHeight="1">
      <c r="A309" s="2">
        <v>308</v>
      </c>
      <c r="B309" s="2" t="s">
        <v>1018</v>
      </c>
      <c r="C309" s="2" t="s">
        <v>2100</v>
      </c>
      <c r="D309" s="2" t="s">
        <v>429</v>
      </c>
      <c r="E309" s="2" t="s">
        <v>20</v>
      </c>
      <c r="F309" s="4" t="s">
        <v>17</v>
      </c>
      <c r="G309" s="4">
        <f t="shared" si="18"/>
        <v>8</v>
      </c>
      <c r="H309" s="2" t="s">
        <v>1042</v>
      </c>
      <c r="I309" s="2" t="s">
        <v>1043</v>
      </c>
      <c r="J309" s="21">
        <f>IF(ISERROR(MATCH(H309,core_japan!M:M,0)),"",INDEX(core_japan!S:S,MATCH(H309,core_japan!M:M,0),1))</f>
        <v>0</v>
      </c>
      <c r="U309" s="2" t="s">
        <v>430</v>
      </c>
      <c r="Z309" s="2" t="str">
        <f t="shared" si="17"/>
        <v>CIILB_ Supply Chain_ Trade Agreement. Buyer Order_ Referenced. CI_ Referenced_ Document</v>
      </c>
      <c r="AA309" s="2" t="str">
        <f t="shared" si="19"/>
        <v>ram:BuyerOrderReferencedCIReferencedDocument</v>
      </c>
      <c r="AB309" s="3" t="str">
        <f>AB$302&amp;"/"&amp;AA309</f>
        <v>rsm:CIIHSupplyChainTradeTransactionType/ram:IncludedCIILSupplyChainTradeLineItem/ram:SubordinateCIILBSubordinateTradeLineItem/ram:SpecifiedCIILBSupplyChainTradeAgreement/ram:BuyerOrderReferencedCIReferencedDocument</v>
      </c>
      <c r="AC309" s="4" t="s">
        <v>4</v>
      </c>
      <c r="AD309" s="2" t="s">
        <v>27</v>
      </c>
      <c r="AE309" s="2" t="s">
        <v>27</v>
      </c>
      <c r="AF309" s="2" t="s">
        <v>230</v>
      </c>
      <c r="AG309" s="2" t="s">
        <v>230</v>
      </c>
      <c r="AH309" s="2" t="s">
        <v>27</v>
      </c>
    </row>
    <row r="310" spans="1:34" ht="12.75" customHeight="1">
      <c r="A310" s="2">
        <v>309</v>
      </c>
      <c r="B310" s="2" t="s">
        <v>1018</v>
      </c>
      <c r="C310" s="2" t="s">
        <v>2100</v>
      </c>
      <c r="D310" s="2" t="s">
        <v>416</v>
      </c>
      <c r="E310" s="2" t="s">
        <v>23</v>
      </c>
      <c r="F310" s="4" t="s">
        <v>3</v>
      </c>
      <c r="G310" s="4">
        <f t="shared" si="18"/>
        <v>9</v>
      </c>
      <c r="H310" s="2" t="s">
        <v>1044</v>
      </c>
      <c r="I310" s="2" t="s">
        <v>1045</v>
      </c>
      <c r="J310" s="21" t="str">
        <f>IF(ISERROR(MATCH(H310,core_japan!M:M,0)),"",INDEX(core_japan!S:S,MATCH(H310,core_japan!M:M,0),1))</f>
        <v/>
      </c>
      <c r="V310" s="2" t="s">
        <v>79</v>
      </c>
      <c r="Z310" s="2" t="str">
        <f t="shared" si="17"/>
        <v>CI_ Referenced_ Document. Details</v>
      </c>
      <c r="AA310" s="2" t="str">
        <f t="shared" si="19"/>
        <v>ram:CIReferencedDocumentType</v>
      </c>
      <c r="AB310" s="2"/>
      <c r="AC310" s="4" t="s">
        <v>4</v>
      </c>
      <c r="AD310" s="2" t="s">
        <v>27</v>
      </c>
      <c r="AE310" s="2" t="s">
        <v>27</v>
      </c>
      <c r="AF310" s="2" t="s">
        <v>230</v>
      </c>
      <c r="AG310" s="2" t="s">
        <v>230</v>
      </c>
      <c r="AH310" s="2" t="s">
        <v>27</v>
      </c>
    </row>
    <row r="311" spans="1:34" ht="12.75" customHeight="1">
      <c r="A311" s="2">
        <v>310</v>
      </c>
      <c r="B311" s="2" t="s">
        <v>1018</v>
      </c>
      <c r="C311" s="2" t="s">
        <v>2100</v>
      </c>
      <c r="D311" s="2" t="s">
        <v>80</v>
      </c>
      <c r="E311" s="2" t="s">
        <v>12</v>
      </c>
      <c r="F311" s="4" t="s">
        <v>17</v>
      </c>
      <c r="G311" s="4">
        <f t="shared" si="18"/>
        <v>10</v>
      </c>
      <c r="H311" s="2" t="s">
        <v>1046</v>
      </c>
      <c r="I311" s="2" t="s">
        <v>1047</v>
      </c>
      <c r="J311" s="21" t="str">
        <f>IF(ISERROR(MATCH(H311,core_japan!M:M,0)),"",INDEX(core_japan!S:S,MATCH(H311,core_japan!M:M,0),1))</f>
        <v>IBT-183</v>
      </c>
      <c r="W311" s="2" t="s">
        <v>81</v>
      </c>
      <c r="Z311" s="2" t="str">
        <f t="shared" si="17"/>
        <v>CI_ Referenced_ Document. Issuer Assigned_ Identification. Identifier</v>
      </c>
      <c r="AA311" s="2" t="str">
        <f t="shared" si="19"/>
        <v>ram:IssuerAssignedID</v>
      </c>
      <c r="AB311" s="3" t="str">
        <f>AB309&amp;"/"&amp;AA311</f>
        <v>rsm:CIIHSupplyChainTradeTransactionType/ram:IncludedCIILSupplyChainTradeLineItem/ram:SubordinateCIILBSubordinateTradeLineItem/ram:SpecifiedCIILBSupplyChainTradeAgreement/ram:BuyerOrderReferencedCIReferencedDocument/ram:IssuerAssignedID</v>
      </c>
      <c r="AC311" s="4" t="s">
        <v>4</v>
      </c>
      <c r="AD311" s="2" t="s">
        <v>27</v>
      </c>
      <c r="AE311" s="2" t="s">
        <v>27</v>
      </c>
      <c r="AF311" s="2" t="s">
        <v>56</v>
      </c>
      <c r="AG311" s="2" t="s">
        <v>56</v>
      </c>
      <c r="AH311" s="2" t="s">
        <v>542</v>
      </c>
    </row>
    <row r="312" spans="1:34" ht="12.75" customHeight="1">
      <c r="A312" s="2">
        <v>311</v>
      </c>
      <c r="B312" s="2" t="s">
        <v>1018</v>
      </c>
      <c r="C312" s="2" t="s">
        <v>2100</v>
      </c>
      <c r="D312" s="2" t="s">
        <v>451</v>
      </c>
      <c r="E312" s="2" t="s">
        <v>12</v>
      </c>
      <c r="F312" s="4" t="s">
        <v>17</v>
      </c>
      <c r="G312" s="4">
        <f t="shared" si="18"/>
        <v>10</v>
      </c>
      <c r="H312" s="2" t="s">
        <v>1048</v>
      </c>
      <c r="I312" s="2" t="s">
        <v>1049</v>
      </c>
      <c r="J312" s="21" t="str">
        <f>IF(ISERROR(MATCH(H312,core_japan!M:M,0)),"",INDEX(core_japan!S:S,MATCH(H312,core_japan!M:M,0),1))</f>
        <v>IBT-132</v>
      </c>
      <c r="W312" s="2" t="s">
        <v>428</v>
      </c>
      <c r="Z312" s="2" t="str">
        <f t="shared" si="17"/>
        <v>CI_ Referenced_ Document. Line. Identifier</v>
      </c>
      <c r="AA312" s="2" t="str">
        <f t="shared" si="19"/>
        <v>ram:LineID</v>
      </c>
      <c r="AB312" s="3" t="str">
        <f>AB309&amp;"/"&amp;AA312</f>
        <v>rsm:CIIHSupplyChainTradeTransactionType/ram:IncludedCIILSupplyChainTradeLineItem/ram:SubordinateCIILBSubordinateTradeLineItem/ram:SpecifiedCIILBSupplyChainTradeAgreement/ram:BuyerOrderReferencedCIReferencedDocument/ram:LineID</v>
      </c>
      <c r="AC312" s="4" t="s">
        <v>4</v>
      </c>
      <c r="AD312" s="2" t="s">
        <v>27</v>
      </c>
      <c r="AE312" s="2" t="s">
        <v>27</v>
      </c>
      <c r="AF312" s="2" t="s">
        <v>56</v>
      </c>
      <c r="AG312" s="2" t="s">
        <v>56</v>
      </c>
      <c r="AH312" s="2" t="s">
        <v>542</v>
      </c>
    </row>
    <row r="313" spans="1:34" ht="12.75" customHeight="1">
      <c r="A313" s="2">
        <v>312</v>
      </c>
      <c r="B313" s="2" t="s">
        <v>1018</v>
      </c>
      <c r="C313" s="2" t="s">
        <v>2100</v>
      </c>
      <c r="D313" s="2" t="s">
        <v>85</v>
      </c>
      <c r="E313" s="2" t="s">
        <v>12</v>
      </c>
      <c r="F313" s="4" t="s">
        <v>17</v>
      </c>
      <c r="G313" s="4">
        <f t="shared" si="18"/>
        <v>10</v>
      </c>
      <c r="H313" s="2" t="s">
        <v>1531</v>
      </c>
      <c r="I313" s="2" t="s">
        <v>1532</v>
      </c>
      <c r="J313" s="21">
        <f>IF(ISERROR(MATCH(H313,core_japan!M:M,0)),"",INDEX(core_japan!S:S,MATCH(H313,core_japan!M:M,0),1))</f>
        <v>0</v>
      </c>
      <c r="W313" s="2" t="s">
        <v>86</v>
      </c>
      <c r="Z313" s="2" t="str">
        <f t="shared" si="17"/>
        <v>CI_ Referenced_ Document. Revision_ Identification. Identifier</v>
      </c>
      <c r="AA313" s="2" t="str">
        <f t="shared" si="19"/>
        <v>ram:RevisionID</v>
      </c>
      <c r="AB313" s="3" t="str">
        <f>AB309&amp;"/"&amp;AA313</f>
        <v>rsm:CIIHSupplyChainTradeTransactionType/ram:IncludedCIILSupplyChainTradeLineItem/ram:SubordinateCIILBSubordinateTradeLineItem/ram:SpecifiedCIILBSupplyChainTradeAgreement/ram:BuyerOrderReferencedCIReferencedDocument/ram:RevisionID</v>
      </c>
      <c r="AC313" s="4" t="s">
        <v>4</v>
      </c>
      <c r="AF313" s="2" t="s">
        <v>56</v>
      </c>
      <c r="AG313" s="2" t="s">
        <v>56</v>
      </c>
    </row>
    <row r="314" spans="1:34" ht="12.75" customHeight="1">
      <c r="A314" s="2">
        <v>313</v>
      </c>
      <c r="B314" s="2" t="s">
        <v>1018</v>
      </c>
      <c r="C314" s="2" t="s">
        <v>2100</v>
      </c>
      <c r="D314" s="2" t="s">
        <v>1050</v>
      </c>
      <c r="E314" s="2" t="s">
        <v>20</v>
      </c>
      <c r="F314" s="4" t="s">
        <v>71</v>
      </c>
      <c r="G314" s="4">
        <f t="shared" si="18"/>
        <v>8</v>
      </c>
      <c r="H314" s="2" t="s">
        <v>1051</v>
      </c>
      <c r="I314" s="2" t="s">
        <v>1052</v>
      </c>
      <c r="J314" s="21" t="str">
        <f>IF(ISERROR(MATCH(H314,core_japan!M:M,0)),"",INDEX(core_japan!S:S,MATCH(H314,core_japan!M:M,0),1))</f>
        <v>ibg-36</v>
      </c>
      <c r="U314" s="2" t="s">
        <v>1533</v>
      </c>
      <c r="Z314" s="2" t="str">
        <f t="shared" si="17"/>
        <v>CIILB_ Supply Chain_ Trade Agreement. Additional_ Referenced. CI_ Referenced_ Document</v>
      </c>
      <c r="AA314" s="2" t="str">
        <f t="shared" si="19"/>
        <v>ram:AdditionalReferencedCIReferencedDocument</v>
      </c>
      <c r="AB314" s="3" t="str">
        <f>AB$302&amp;"/"&amp;AA314</f>
        <v>rsm:CIIHSupplyChainTradeTransactionType/ram:IncludedCIILSupplyChainTradeLineItem/ram:SubordinateCIILBSubordinateTradeLineItem/ram:SpecifiedCIILBSupplyChainTradeAgreement/ram:AdditionalReferencedCIReferencedDocument</v>
      </c>
      <c r="AC314" s="4" t="s">
        <v>4</v>
      </c>
      <c r="AD314" s="2" t="s">
        <v>27</v>
      </c>
      <c r="AE314" s="2" t="s">
        <v>27</v>
      </c>
      <c r="AF314" s="2" t="s">
        <v>230</v>
      </c>
      <c r="AG314" s="2" t="s">
        <v>230</v>
      </c>
      <c r="AH314" s="2" t="s">
        <v>542</v>
      </c>
    </row>
    <row r="315" spans="1:34" ht="12.75" customHeight="1">
      <c r="A315" s="2">
        <v>314</v>
      </c>
      <c r="B315" s="2" t="s">
        <v>1018</v>
      </c>
      <c r="C315" s="2" t="s">
        <v>2100</v>
      </c>
      <c r="D315" s="2" t="s">
        <v>416</v>
      </c>
      <c r="E315" s="2" t="s">
        <v>23</v>
      </c>
      <c r="F315" s="4" t="s">
        <v>3</v>
      </c>
      <c r="G315" s="4">
        <f t="shared" si="18"/>
        <v>9</v>
      </c>
      <c r="H315" s="2" t="s">
        <v>1053</v>
      </c>
      <c r="I315" s="2" t="s">
        <v>1054</v>
      </c>
      <c r="J315" s="21" t="str">
        <f>IF(ISERROR(MATCH(H315,core_japan!M:M,0)),"",INDEX(core_japan!S:S,MATCH(H315,core_japan!M:M,0),1))</f>
        <v/>
      </c>
      <c r="V315" s="2" t="s">
        <v>79</v>
      </c>
      <c r="Z315" s="2" t="str">
        <f t="shared" si="17"/>
        <v>CI_ Referenced_ Document. Details</v>
      </c>
      <c r="AA315" s="2" t="str">
        <f t="shared" si="19"/>
        <v>ram:CIReferencedDocumentType</v>
      </c>
      <c r="AB315" s="2"/>
      <c r="AC315" s="4" t="s">
        <v>4</v>
      </c>
      <c r="AD315" s="2" t="s">
        <v>27</v>
      </c>
      <c r="AE315" s="2" t="s">
        <v>27</v>
      </c>
      <c r="AF315" s="2" t="s">
        <v>230</v>
      </c>
      <c r="AG315" s="2" t="s">
        <v>230</v>
      </c>
      <c r="AH315" s="2" t="s">
        <v>27</v>
      </c>
    </row>
    <row r="316" spans="1:34" ht="12.75" customHeight="1">
      <c r="A316" s="2">
        <v>315</v>
      </c>
      <c r="B316" s="2" t="s">
        <v>1018</v>
      </c>
      <c r="C316" s="2" t="s">
        <v>2100</v>
      </c>
      <c r="D316" s="2" t="s">
        <v>80</v>
      </c>
      <c r="E316" s="2" t="s">
        <v>12</v>
      </c>
      <c r="F316" s="4" t="s">
        <v>22</v>
      </c>
      <c r="G316" s="4">
        <f t="shared" si="18"/>
        <v>10</v>
      </c>
      <c r="H316" s="2" t="s">
        <v>1055</v>
      </c>
      <c r="I316" s="2" t="s">
        <v>1056</v>
      </c>
      <c r="J316" s="21" t="str">
        <f>IF(ISERROR(MATCH(H316,core_japan!M:M,0)),"",INDEX(core_japan!S:S,MATCH(H316,core_japan!M:M,0),1))</f>
        <v>ibt-188</v>
      </c>
      <c r="W316" s="2" t="s">
        <v>81</v>
      </c>
      <c r="Z316" s="2" t="str">
        <f t="shared" si="17"/>
        <v>CI_ Referenced_ Document. Issuer Assigned_ Identification. Identifier</v>
      </c>
      <c r="AA316" s="2" t="str">
        <f t="shared" si="19"/>
        <v>ram:IssuerAssignedID</v>
      </c>
      <c r="AB316" s="3" t="str">
        <f>AB314&amp;"/"&amp;AA316</f>
        <v>rsm:CIIHSupplyChainTradeTransactionType/ram:IncludedCIILSupplyChainTradeLineItem/ram:SubordinateCIILBSubordinateTradeLineItem/ram:SpecifiedCIILBSupplyChainTradeAgreement/ram:AdditionalReferencedCIReferencedDocument/ram:IssuerAssignedID</v>
      </c>
      <c r="AC316" s="4" t="s">
        <v>4</v>
      </c>
      <c r="AD316" s="2" t="s">
        <v>27</v>
      </c>
      <c r="AE316" s="2" t="s">
        <v>27</v>
      </c>
      <c r="AF316" s="2" t="s">
        <v>60</v>
      </c>
      <c r="AG316" s="2" t="s">
        <v>230</v>
      </c>
      <c r="AH316" s="2" t="s">
        <v>230</v>
      </c>
    </row>
    <row r="317" spans="1:34" ht="12.75" customHeight="1">
      <c r="A317" s="2">
        <v>316</v>
      </c>
      <c r="B317" s="2" t="s">
        <v>1018</v>
      </c>
      <c r="C317" s="2" t="s">
        <v>2100</v>
      </c>
      <c r="D317" s="2" t="s">
        <v>451</v>
      </c>
      <c r="E317" s="2" t="s">
        <v>12</v>
      </c>
      <c r="F317" s="4" t="s">
        <v>17</v>
      </c>
      <c r="G317" s="4">
        <f t="shared" si="18"/>
        <v>10</v>
      </c>
      <c r="H317" s="2" t="s">
        <v>1057</v>
      </c>
      <c r="I317" s="2" t="s">
        <v>1058</v>
      </c>
      <c r="J317" s="21">
        <f>IF(ISERROR(MATCH(H317,core_japan!M:M,0)),"",INDEX(core_japan!S:S,MATCH(H317,core_japan!M:M,0),1))</f>
        <v>0</v>
      </c>
      <c r="W317" s="2" t="s">
        <v>428</v>
      </c>
      <c r="Z317" s="2" t="str">
        <f t="shared" si="17"/>
        <v>CI_ Referenced_ Document. Line. Identifier</v>
      </c>
      <c r="AA317" s="2" t="str">
        <f t="shared" si="19"/>
        <v>ram:LineID</v>
      </c>
      <c r="AB317" s="3" t="str">
        <f>AB314&amp;"/"&amp;AA317</f>
        <v>rsm:CIIHSupplyChainTradeTransactionType/ram:IncludedCIILSupplyChainTradeLineItem/ram:SubordinateCIILBSubordinateTradeLineItem/ram:SpecifiedCIILBSupplyChainTradeAgreement/ram:AdditionalReferencedCIReferencedDocument/ram:LineID</v>
      </c>
      <c r="AC317" s="4" t="s">
        <v>4</v>
      </c>
      <c r="AD317" s="2" t="s">
        <v>27</v>
      </c>
      <c r="AE317" s="2" t="s">
        <v>27</v>
      </c>
      <c r="AF317" s="2" t="s">
        <v>56</v>
      </c>
      <c r="AG317" s="2" t="s">
        <v>230</v>
      </c>
      <c r="AH317" s="2" t="s">
        <v>542</v>
      </c>
    </row>
    <row r="318" spans="1:34" ht="12.75" customHeight="1">
      <c r="A318" s="2">
        <v>317</v>
      </c>
      <c r="B318" s="2" t="s">
        <v>1018</v>
      </c>
      <c r="C318" s="2" t="s">
        <v>2100</v>
      </c>
      <c r="D318" s="2" t="s">
        <v>85</v>
      </c>
      <c r="E318" s="2" t="s">
        <v>12</v>
      </c>
      <c r="F318" s="4" t="s">
        <v>17</v>
      </c>
      <c r="G318" s="4">
        <f t="shared" si="18"/>
        <v>10</v>
      </c>
      <c r="H318" s="2" t="s">
        <v>1534</v>
      </c>
      <c r="I318" s="2" t="s">
        <v>1535</v>
      </c>
      <c r="J318" s="21">
        <f>IF(ISERROR(MATCH(H318,core_japan!M:M,0)),"",INDEX(core_japan!S:S,MATCH(H318,core_japan!M:M,0),1))</f>
        <v>0</v>
      </c>
      <c r="W318" s="2" t="s">
        <v>86</v>
      </c>
      <c r="Z318" s="2" t="str">
        <f t="shared" si="17"/>
        <v>CI_ Referenced_ Document. Revision_ Identification. Identifier</v>
      </c>
      <c r="AA318" s="2" t="str">
        <f t="shared" si="19"/>
        <v>ram:RevisionID</v>
      </c>
      <c r="AB318" s="3" t="str">
        <f>AB$314&amp;"/"&amp;AA318</f>
        <v>rsm:CIIHSupplyChainTradeTransactionType/ram:IncludedCIILSupplyChainTradeLineItem/ram:SubordinateCIILBSubordinateTradeLineItem/ram:SpecifiedCIILBSupplyChainTradeAgreement/ram:AdditionalReferencedCIReferencedDocument/ram:RevisionID</v>
      </c>
      <c r="AC318" s="4" t="s">
        <v>4</v>
      </c>
      <c r="AF318" s="2" t="s">
        <v>56</v>
      </c>
      <c r="AG318" s="2" t="s">
        <v>230</v>
      </c>
    </row>
    <row r="319" spans="1:34" ht="12.75" customHeight="1">
      <c r="A319" s="2">
        <v>318</v>
      </c>
      <c r="B319" s="2" t="s">
        <v>1018</v>
      </c>
      <c r="C319" s="2" t="s">
        <v>2100</v>
      </c>
      <c r="D319" s="2" t="s">
        <v>89</v>
      </c>
      <c r="E319" s="2" t="s">
        <v>12</v>
      </c>
      <c r="F319" s="4" t="s">
        <v>22</v>
      </c>
      <c r="G319" s="4">
        <f t="shared" si="18"/>
        <v>10</v>
      </c>
      <c r="H319" s="2" t="s">
        <v>1059</v>
      </c>
      <c r="I319" s="2" t="s">
        <v>431</v>
      </c>
      <c r="J319" s="21" t="str">
        <f>IF(ISERROR(MATCH(H319,core_japan!M:M,0)),"",INDEX(core_japan!S:S,MATCH(H319,core_japan!M:M,0),1))</f>
        <v>IBT-189</v>
      </c>
      <c r="W319" s="2" t="s">
        <v>90</v>
      </c>
      <c r="Z319" s="2" t="str">
        <f t="shared" si="17"/>
        <v>CI_ Referenced_ Document. Type. Code</v>
      </c>
      <c r="AA319" s="2" t="str">
        <f t="shared" si="19"/>
        <v>ram:TypeCode</v>
      </c>
      <c r="AB319" s="3" t="str">
        <f>AB$314&amp;"/"&amp;AA319</f>
        <v>rsm:CIIHSupplyChainTradeTransactionType/ram:IncludedCIILSupplyChainTradeLineItem/ram:SubordinateCIILBSubordinateTradeLineItem/ram:SpecifiedCIILBSupplyChainTradeAgreement/ram:AdditionalReferencedCIReferencedDocument/ram:TypeCode</v>
      </c>
      <c r="AC319" s="4" t="s">
        <v>4</v>
      </c>
      <c r="AD319" s="2" t="s">
        <v>91</v>
      </c>
      <c r="AE319" s="2" t="s">
        <v>59</v>
      </c>
      <c r="AF319" s="2" t="s">
        <v>56</v>
      </c>
      <c r="AG319" s="2" t="s">
        <v>230</v>
      </c>
      <c r="AH319" s="2" t="s">
        <v>542</v>
      </c>
    </row>
    <row r="320" spans="1:34" ht="12.75" customHeight="1">
      <c r="A320" s="2">
        <v>319</v>
      </c>
      <c r="B320" s="2" t="s">
        <v>1018</v>
      </c>
      <c r="C320" s="2" t="s">
        <v>2100</v>
      </c>
      <c r="D320" s="2" t="s">
        <v>92</v>
      </c>
      <c r="E320" s="2" t="s">
        <v>12</v>
      </c>
      <c r="F320" s="4" t="s">
        <v>17</v>
      </c>
      <c r="G320" s="4">
        <f t="shared" si="18"/>
        <v>10</v>
      </c>
      <c r="H320" s="2" t="s">
        <v>1060</v>
      </c>
      <c r="I320" s="2" t="s">
        <v>1061</v>
      </c>
      <c r="J320" s="21">
        <f>IF(ISERROR(MATCH(H320,core_japan!M:M,0)),"",INDEX(core_japan!S:S,MATCH(H320,core_japan!M:M,0),1))</f>
        <v>0</v>
      </c>
      <c r="W320" s="2" t="s">
        <v>93</v>
      </c>
      <c r="Z320" s="2" t="str">
        <f t="shared" si="17"/>
        <v>CI_ Referenced_ Document. Attachment. Binary Object</v>
      </c>
      <c r="AA320" s="2" t="str">
        <f t="shared" si="19"/>
        <v>ram:AttachmentBinaryObject</v>
      </c>
      <c r="AB320" s="3" t="str">
        <f>AB$314&amp;"/"&amp;AA320</f>
        <v>rsm:CIIHSupplyChainTradeTransactionType/ram:IncludedCIILSupplyChainTradeLineItem/ram:SubordinateCIILBSubordinateTradeLineItem/ram:SpecifiedCIILBSupplyChainTradeAgreement/ram:AdditionalReferencedCIReferencedDocument/ram:AttachmentBinaryObject</v>
      </c>
      <c r="AC320" s="4" t="s">
        <v>4</v>
      </c>
      <c r="AD320" s="2" t="s">
        <v>34</v>
      </c>
      <c r="AE320" s="2" t="s">
        <v>35</v>
      </c>
      <c r="AF320" s="2" t="s">
        <v>56</v>
      </c>
      <c r="AG320" s="2" t="s">
        <v>230</v>
      </c>
      <c r="AH320" s="2" t="s">
        <v>230</v>
      </c>
    </row>
    <row r="321" spans="1:34" ht="12.75" customHeight="1">
      <c r="A321" s="2">
        <v>320</v>
      </c>
      <c r="B321" s="2" t="s">
        <v>1018</v>
      </c>
      <c r="C321" s="2" t="s">
        <v>2100</v>
      </c>
      <c r="D321" s="2" t="s">
        <v>369</v>
      </c>
      <c r="E321" s="2" t="s">
        <v>12</v>
      </c>
      <c r="F321" s="4" t="s">
        <v>22</v>
      </c>
      <c r="G321" s="4">
        <f t="shared" si="18"/>
        <v>10</v>
      </c>
      <c r="H321" s="2" t="s">
        <v>1062</v>
      </c>
      <c r="I321" s="2" t="s">
        <v>1063</v>
      </c>
      <c r="J321" s="21" t="str">
        <f>IF(ISERROR(MATCH(H321,core_japan!M:M,0)),"",INDEX(core_japan!S:S,MATCH(H321,core_japan!M:M,0),1))</f>
        <v/>
      </c>
      <c r="W321" s="2" t="s">
        <v>370</v>
      </c>
      <c r="Z321" s="2" t="str">
        <f t="shared" si="17"/>
        <v>CI_ Referenced_ Document. Category. Code</v>
      </c>
      <c r="AA321" s="2" t="str">
        <f t="shared" si="19"/>
        <v>ram:CategoryCode</v>
      </c>
      <c r="AB321" s="3" t="str">
        <f>AB$314&amp;"/"&amp;AA321</f>
        <v>rsm:CIIHSupplyChainTradeTransactionType/ram:IncludedCIILSupplyChainTradeLineItem/ram:SubordinateCIILBSubordinateTradeLineItem/ram:SpecifiedCIILBSupplyChainTradeAgreement/ram:AdditionalReferencedCIReferencedDocument/ram:CategoryCode</v>
      </c>
      <c r="AC321" s="4" t="s">
        <v>4</v>
      </c>
      <c r="AD321" s="2" t="s">
        <v>34</v>
      </c>
      <c r="AE321" s="2" t="s">
        <v>35</v>
      </c>
      <c r="AF321" s="2" t="s">
        <v>60</v>
      </c>
      <c r="AG321" s="2" t="s">
        <v>230</v>
      </c>
      <c r="AH321" s="2" t="s">
        <v>27</v>
      </c>
    </row>
    <row r="322" spans="1:34" ht="12.75" customHeight="1">
      <c r="A322" s="2">
        <v>321</v>
      </c>
      <c r="B322" s="2" t="s">
        <v>1018</v>
      </c>
      <c r="C322" s="2" t="s">
        <v>2100</v>
      </c>
      <c r="D322" s="2" t="s">
        <v>96</v>
      </c>
      <c r="E322" s="2" t="s">
        <v>12</v>
      </c>
      <c r="F322" s="4" t="s">
        <v>22</v>
      </c>
      <c r="G322" s="4">
        <f t="shared" si="18"/>
        <v>10</v>
      </c>
      <c r="H322" s="2" t="s">
        <v>1064</v>
      </c>
      <c r="I322" s="2" t="s">
        <v>431</v>
      </c>
      <c r="J322" s="21">
        <f>IF(ISERROR(MATCH(H322,core_japan!M:M,0)),"",INDEX(core_japan!S:S,MATCH(H322,core_japan!M:M,0),1))</f>
        <v>0</v>
      </c>
      <c r="W322" s="2" t="s">
        <v>97</v>
      </c>
      <c r="Z322" s="2" t="str">
        <f t="shared" ref="Z322:Z361" si="20">N322&amp;O322&amp;P322&amp;Q322&amp;R322&amp;S322&amp;T322&amp;U322&amp;V322&amp;W322</f>
        <v>CI_ Referenced_ Document. Subtype. Code</v>
      </c>
      <c r="AA322" s="2" t="str">
        <f t="shared" si="19"/>
        <v>ram:SubtypeCode</v>
      </c>
      <c r="AB322" s="3" t="str">
        <f>AB$314&amp;"/"&amp;AA322</f>
        <v>rsm:CIIHSupplyChainTradeTransactionType/ram:IncludedCIILSupplyChainTradeLineItem/ram:SubordinateCIILBSubordinateTradeLineItem/ram:SpecifiedCIILBSupplyChainTradeAgreement/ram:AdditionalReferencedCIReferencedDocument/ram:SubtypeCode</v>
      </c>
      <c r="AC322" s="4" t="s">
        <v>4</v>
      </c>
      <c r="AD322" s="2" t="s">
        <v>34</v>
      </c>
      <c r="AE322" s="2" t="s">
        <v>35</v>
      </c>
      <c r="AF322" s="2" t="s">
        <v>60</v>
      </c>
      <c r="AG322" s="2" t="s">
        <v>230</v>
      </c>
      <c r="AH322" s="2" t="s">
        <v>27</v>
      </c>
    </row>
    <row r="323" spans="1:34" ht="12.75" customHeight="1">
      <c r="A323" s="2">
        <v>322</v>
      </c>
      <c r="B323" s="2" t="s">
        <v>1018</v>
      </c>
      <c r="C323" s="2" t="s">
        <v>2100</v>
      </c>
      <c r="D323" s="2" t="s">
        <v>432</v>
      </c>
      <c r="E323" s="2" t="s">
        <v>20</v>
      </c>
      <c r="F323" s="4" t="s">
        <v>22</v>
      </c>
      <c r="G323" s="4">
        <f t="shared" ref="G323:G361" si="21">IF(LEN(N323)&gt;0,1,
  IF(LEN(O323)&gt;0,2,
    IF(LEN(P323)&gt;0,3,
      IF(LEN(Q323)&gt;0,4,
        IF(LEN(R323)&gt;0,5,
          IF(LEN(S323)&gt;0,6,
            IF(LEN(T323)&gt;0,7,
              IF(LEN(U323)&gt;0,8,
                IF(LEN(V323)&gt;0,9,
                  IF(LEN(W323)&gt;0,10,"")
)))))))))</f>
        <v>8</v>
      </c>
      <c r="H323" s="2" t="s">
        <v>1065</v>
      </c>
      <c r="I323" s="2" t="s">
        <v>1066</v>
      </c>
      <c r="J323" s="21" t="str">
        <f>IF(ISERROR(MATCH(H323,core_japan!M:M,0)),"",INDEX(core_japan!S:S,MATCH(H323,core_japan!M:M,0),1))</f>
        <v>IBG-29</v>
      </c>
      <c r="U323" s="2" t="s">
        <v>1536</v>
      </c>
      <c r="Z323" s="2" t="str">
        <f t="shared" si="20"/>
        <v>CIILB_ Supply Chain_ Trade Agreement. Net Price_ Product. CI_ Trade_ Price</v>
      </c>
      <c r="AA323" s="2" t="str">
        <f t="shared" ref="AA323:AA361" si="22">IF(OR("ASMA"=E323,"MA"=E323),"rsm:","ram:")&amp;
IF(OR("ASMA"=E323,"ABIE"=E323),
  SUBSTITUTE(
    SUBSTITUTE(
      SUBSTITUTE(Z323,". Details","Type"),
      "_",""
    ),
    " ",""
  ),
  SUBSTITUTE(
    SUBSTITUTE(
      SUBSTITUTE(
        SUBSTITUTE(
          SUBSTITUTE(
            SUBSTITUTE(
              MID(Z323,FIND(".",Z323)+2,LEN(Z323)-FIND(".",Z323)-1),
              "_",""
            ),
            "Identification",""
          ),
          "Text",""
        ),
        ".",""
      ),
      " ",""
    ),
    "Identifier","ID"
  )
)</f>
        <v>ram:NetPriceProductCITradePrice</v>
      </c>
      <c r="AB323" s="3" t="str">
        <f>AB$302&amp;"/"&amp;AA323</f>
        <v>rsm:CIIHSupplyChainTradeTransactionType/ram:IncludedCIILSupplyChainTradeLineItem/ram:SubordinateCIILBSubordinateTradeLineItem/ram:SpecifiedCIILBSupplyChainTradeAgreement/ram:NetPriceProductCITradePrice</v>
      </c>
      <c r="AC323" s="4" t="s">
        <v>4</v>
      </c>
      <c r="AD323" s="2" t="s">
        <v>27</v>
      </c>
      <c r="AE323" s="2" t="s">
        <v>27</v>
      </c>
      <c r="AF323" s="2" t="s">
        <v>230</v>
      </c>
      <c r="AG323" s="2" t="s">
        <v>230</v>
      </c>
      <c r="AH323" s="2" t="s">
        <v>816</v>
      </c>
    </row>
    <row r="324" spans="1:34" ht="12.75" customHeight="1">
      <c r="A324" s="2">
        <v>323</v>
      </c>
      <c r="B324" s="2" t="s">
        <v>1018</v>
      </c>
      <c r="C324" s="2" t="s">
        <v>2100</v>
      </c>
      <c r="D324" s="2" t="s">
        <v>1067</v>
      </c>
      <c r="E324" s="2" t="s">
        <v>23</v>
      </c>
      <c r="F324" s="4" t="s">
        <v>3</v>
      </c>
      <c r="G324" s="4">
        <f t="shared" si="21"/>
        <v>9</v>
      </c>
      <c r="H324" s="2" t="s">
        <v>1068</v>
      </c>
      <c r="I324" s="2" t="s">
        <v>1069</v>
      </c>
      <c r="J324" s="21" t="str">
        <f>IF(ISERROR(MATCH(H324,core_japan!M:M,0)),"",INDEX(core_japan!S:S,MATCH(H324,core_japan!M:M,0),1))</f>
        <v/>
      </c>
      <c r="V324" s="2" t="s">
        <v>433</v>
      </c>
      <c r="Z324" s="2" t="str">
        <f t="shared" si="20"/>
        <v>CI_ Trade_ Price. Details</v>
      </c>
      <c r="AA324" s="2" t="str">
        <f t="shared" si="22"/>
        <v>ram:CITradePriceType</v>
      </c>
      <c r="AB324" s="2"/>
      <c r="AC324" s="4" t="s">
        <v>4</v>
      </c>
      <c r="AD324" s="2" t="s">
        <v>27</v>
      </c>
      <c r="AE324" s="2" t="s">
        <v>27</v>
      </c>
      <c r="AF324" s="2" t="s">
        <v>230</v>
      </c>
      <c r="AG324" s="2" t="s">
        <v>230</v>
      </c>
      <c r="AH324" s="2" t="s">
        <v>27</v>
      </c>
    </row>
    <row r="325" spans="1:34" ht="12.75" customHeight="1">
      <c r="A325" s="2">
        <v>324</v>
      </c>
      <c r="B325" s="2" t="s">
        <v>1018</v>
      </c>
      <c r="C325" s="2" t="s">
        <v>2100</v>
      </c>
      <c r="D325" s="2" t="s">
        <v>1070</v>
      </c>
      <c r="E325" s="2" t="s">
        <v>12</v>
      </c>
      <c r="F325" s="4" t="s">
        <v>17</v>
      </c>
      <c r="G325" s="4">
        <f t="shared" si="21"/>
        <v>10</v>
      </c>
      <c r="H325" s="2" t="s">
        <v>1071</v>
      </c>
      <c r="I325" s="2" t="s">
        <v>1072</v>
      </c>
      <c r="J325" s="21">
        <f>IF(ISERROR(MATCH(H325,core_japan!M:M,0)),"",INDEX(core_japan!S:S,MATCH(H325,core_japan!M:M,0),1))</f>
        <v>0</v>
      </c>
      <c r="W325" s="2" t="s">
        <v>434</v>
      </c>
      <c r="Z325" s="2" t="str">
        <f t="shared" si="20"/>
        <v>CI_ Trade_ Price. Type. Code</v>
      </c>
      <c r="AA325" s="2" t="str">
        <f t="shared" si="22"/>
        <v>ram:TypeCode</v>
      </c>
      <c r="AB325" s="3" t="str">
        <f>AB323&amp;"/"&amp;AA325</f>
        <v>rsm:CIIHSupplyChainTradeTransactionType/ram:IncludedCIILSupplyChainTradeLineItem/ram:SubordinateCIILBSubordinateTradeLineItem/ram:SpecifiedCIILBSupplyChainTradeAgreement/ram:NetPriceProductCITradePrice/ram:TypeCode</v>
      </c>
      <c r="AC325" s="4" t="s">
        <v>4</v>
      </c>
      <c r="AD325" s="2" t="s">
        <v>1073</v>
      </c>
      <c r="AE325" s="2" t="s">
        <v>59</v>
      </c>
      <c r="AF325" s="2" t="s">
        <v>56</v>
      </c>
      <c r="AG325" s="2" t="s">
        <v>230</v>
      </c>
      <c r="AH325" s="2" t="s">
        <v>27</v>
      </c>
    </row>
    <row r="326" spans="1:34" ht="12.75" customHeight="1">
      <c r="A326" s="2">
        <v>325</v>
      </c>
      <c r="B326" s="2" t="s">
        <v>1018</v>
      </c>
      <c r="C326" s="2" t="s">
        <v>2100</v>
      </c>
      <c r="D326" s="2" t="s">
        <v>435</v>
      </c>
      <c r="E326" s="2" t="s">
        <v>12</v>
      </c>
      <c r="F326" s="4" t="s">
        <v>22</v>
      </c>
      <c r="G326" s="4">
        <f t="shared" si="21"/>
        <v>10</v>
      </c>
      <c r="H326" s="2" t="s">
        <v>1074</v>
      </c>
      <c r="I326" s="2" t="s">
        <v>1075</v>
      </c>
      <c r="J326" s="21" t="str">
        <f>IF(ISERROR(MATCH(H326,core_japan!M:M,0)),"",INDEX(core_japan!S:S,MATCH(H326,core_japan!M:M,0),1))</f>
        <v>IBT-146</v>
      </c>
      <c r="W326" s="2" t="s">
        <v>1537</v>
      </c>
      <c r="Z326" s="2" t="str">
        <f t="shared" si="20"/>
        <v>CI_ Trade_ Price. Charge. Amount</v>
      </c>
      <c r="AA326" s="2" t="str">
        <f t="shared" si="22"/>
        <v>ram:ChargeAmount</v>
      </c>
      <c r="AB326" s="3" t="str">
        <f>AB323&amp;"/"&amp;AA326</f>
        <v>rsm:CIIHSupplyChainTradeTransactionType/ram:IncludedCIILSupplyChainTradeLineItem/ram:SubordinateCIILBSubordinateTradeLineItem/ram:SpecifiedCIILBSupplyChainTradeAgreement/ram:NetPriceProductCITradePrice/ram:ChargeAmount</v>
      </c>
      <c r="AC326" s="4" t="s">
        <v>4</v>
      </c>
      <c r="AD326" s="2" t="s">
        <v>304</v>
      </c>
      <c r="AE326" s="2" t="s">
        <v>42</v>
      </c>
      <c r="AF326" s="2" t="s">
        <v>53</v>
      </c>
      <c r="AG326" s="2" t="s">
        <v>53</v>
      </c>
      <c r="AH326" s="2" t="s">
        <v>25</v>
      </c>
    </row>
    <row r="327" spans="1:34" ht="12.75" customHeight="1">
      <c r="A327" s="2">
        <v>326</v>
      </c>
      <c r="B327" s="2" t="s">
        <v>1018</v>
      </c>
      <c r="C327" s="2" t="s">
        <v>2100</v>
      </c>
      <c r="D327" s="2" t="s">
        <v>436</v>
      </c>
      <c r="E327" s="2" t="s">
        <v>12</v>
      </c>
      <c r="F327" s="4" t="s">
        <v>17</v>
      </c>
      <c r="G327" s="4">
        <f t="shared" si="21"/>
        <v>10</v>
      </c>
      <c r="H327" s="2" t="s">
        <v>1076</v>
      </c>
      <c r="I327" s="2" t="s">
        <v>1077</v>
      </c>
      <c r="J327" s="21" t="str">
        <f>IF(ISERROR(MATCH(H327,core_japan!M:M,0)),"",INDEX(core_japan!S:S,MATCH(H327,core_japan!M:M,0),1))</f>
        <v>IBT-149</v>
      </c>
      <c r="W327" s="2" t="s">
        <v>1538</v>
      </c>
      <c r="Z327" s="2" t="str">
        <f t="shared" si="20"/>
        <v>CI_ Trade_ Price. Basis. Quantity</v>
      </c>
      <c r="AA327" s="2" t="str">
        <f t="shared" si="22"/>
        <v>ram:BasisQuantity</v>
      </c>
      <c r="AB327" s="3" t="str">
        <f>AB323&amp;"/"&amp;AA327</f>
        <v>rsm:CIIHSupplyChainTradeTransactionType/ram:IncludedCIILSupplyChainTradeLineItem/ram:SubordinateCIILBSubordinateTradeLineItem/ram:SpecifiedCIILBSupplyChainTradeAgreement/ram:NetPriceProductCITradePrice/ram:BasisQuantity</v>
      </c>
      <c r="AC327" s="4" t="s">
        <v>4</v>
      </c>
      <c r="AD327" s="2" t="s">
        <v>27</v>
      </c>
      <c r="AE327" s="2" t="s">
        <v>27</v>
      </c>
      <c r="AF327" s="2" t="s">
        <v>56</v>
      </c>
      <c r="AG327" s="2" t="s">
        <v>230</v>
      </c>
      <c r="AH327" s="2" t="s">
        <v>542</v>
      </c>
    </row>
    <row r="328" spans="1:34" ht="12.75" customHeight="1">
      <c r="A328" s="2">
        <v>327</v>
      </c>
      <c r="B328" s="2" t="s">
        <v>1018</v>
      </c>
      <c r="C328" s="2" t="s">
        <v>2100</v>
      </c>
      <c r="D328" s="2" t="s">
        <v>437</v>
      </c>
      <c r="E328" s="2" t="s">
        <v>20</v>
      </c>
      <c r="F328" s="4" t="s">
        <v>22</v>
      </c>
      <c r="G328" s="4">
        <f t="shared" si="21"/>
        <v>6</v>
      </c>
      <c r="H328" s="2" t="s">
        <v>1078</v>
      </c>
      <c r="I328" s="2" t="s">
        <v>1079</v>
      </c>
      <c r="J328" s="21">
        <f>IF(ISERROR(MATCH(H328,core_japan!M:M,0)),"",INDEX(core_japan!S:S,MATCH(H328,core_japan!M:M,0),1))</f>
        <v>0</v>
      </c>
      <c r="S328" s="2" t="s">
        <v>1539</v>
      </c>
      <c r="Z328" s="2" t="str">
        <f t="shared" si="20"/>
        <v>CIILB_ Subordinate_ Trade Line Item. Specified. CIILB_ Supply Chain_ Trade Delivery</v>
      </c>
      <c r="AA328" s="2" t="str">
        <f t="shared" si="22"/>
        <v>ram:SpecifiedCIILBSupplyChainTradeDelivery</v>
      </c>
      <c r="AB328" s="3" t="str">
        <f>AB$298&amp;"/"&amp;AA328</f>
        <v>rsm:CIIHSupplyChainTradeTransactionType/ram:IncludedCIILSupplyChainTradeLineItem/ram:SubordinateCIILBSubordinateTradeLineItem/ram:SpecifiedCIILBSupplyChainTradeDelivery</v>
      </c>
      <c r="AC328" s="4" t="s">
        <v>4</v>
      </c>
      <c r="AD328" s="2" t="s">
        <v>27</v>
      </c>
      <c r="AE328" s="2" t="s">
        <v>27</v>
      </c>
      <c r="AF328" s="2" t="s">
        <v>230</v>
      </c>
      <c r="AG328" s="2" t="s">
        <v>230</v>
      </c>
      <c r="AH328" s="2" t="s">
        <v>27</v>
      </c>
    </row>
    <row r="329" spans="1:34" ht="12.75" customHeight="1">
      <c r="A329" s="2">
        <v>328</v>
      </c>
      <c r="B329" s="2" t="s">
        <v>1018</v>
      </c>
      <c r="C329" s="2" t="s">
        <v>2100</v>
      </c>
      <c r="D329" s="2" t="s">
        <v>1080</v>
      </c>
      <c r="E329" s="2" t="s">
        <v>23</v>
      </c>
      <c r="F329" s="4" t="s">
        <v>1083</v>
      </c>
      <c r="G329" s="4">
        <f t="shared" si="21"/>
        <v>7</v>
      </c>
      <c r="H329" s="2" t="s">
        <v>1081</v>
      </c>
      <c r="I329" s="2" t="s">
        <v>1082</v>
      </c>
      <c r="J329" s="21" t="str">
        <f>IF(ISERROR(MATCH(H329,core_japan!M:M,0)),"",INDEX(core_japan!S:S,MATCH(H329,core_japan!M:M,0),1))</f>
        <v/>
      </c>
      <c r="T329" s="2" t="s">
        <v>1540</v>
      </c>
      <c r="Z329" s="2" t="str">
        <f t="shared" si="20"/>
        <v>CIILB_ Supply Chain_ Trade Delivery. Details</v>
      </c>
      <c r="AA329" s="2" t="str">
        <f t="shared" si="22"/>
        <v>ram:CIILBSupplyChainTradeDeliveryType</v>
      </c>
      <c r="AB329" s="2"/>
      <c r="AC329" s="4" t="s">
        <v>4</v>
      </c>
      <c r="AD329" s="2" t="s">
        <v>27</v>
      </c>
      <c r="AE329" s="2" t="s">
        <v>27</v>
      </c>
      <c r="AF329" s="2" t="s">
        <v>230</v>
      </c>
      <c r="AG329" s="2" t="s">
        <v>230</v>
      </c>
      <c r="AH329" s="2" t="s">
        <v>27</v>
      </c>
    </row>
    <row r="330" spans="1:34" ht="12.75" customHeight="1">
      <c r="A330" s="2">
        <v>329</v>
      </c>
      <c r="B330" s="2" t="s">
        <v>1018</v>
      </c>
      <c r="C330" s="2" t="s">
        <v>2100</v>
      </c>
      <c r="D330" s="2" t="s">
        <v>438</v>
      </c>
      <c r="E330" s="2" t="s">
        <v>12</v>
      </c>
      <c r="F330" s="4" t="s">
        <v>17</v>
      </c>
      <c r="G330" s="4">
        <f t="shared" si="21"/>
        <v>8</v>
      </c>
      <c r="H330" s="2" t="s">
        <v>1084</v>
      </c>
      <c r="I330" s="2" t="s">
        <v>1542</v>
      </c>
      <c r="J330" s="21">
        <f>IF(ISERROR(MATCH(H330,core_japan!M:M,0)),"",INDEX(core_japan!S:S,MATCH(H330,core_japan!M:M,0),1))</f>
        <v>0</v>
      </c>
      <c r="U330" s="2" t="s">
        <v>1541</v>
      </c>
      <c r="Z330" s="2" t="str">
        <f t="shared" si="20"/>
        <v>CIILB_ Supply Chain_ Trade Delivery. Package. Quantity</v>
      </c>
      <c r="AA330" s="2" t="str">
        <f t="shared" si="22"/>
        <v>ram:PackageQuantity</v>
      </c>
      <c r="AB330" s="3" t="str">
        <f>AB328&amp;"/"&amp;AA330</f>
        <v>rsm:CIIHSupplyChainTradeTransactionType/ram:IncludedCIILSupplyChainTradeLineItem/ram:SubordinateCIILBSubordinateTradeLineItem/ram:SpecifiedCIILBSupplyChainTradeDelivery/ram:PackageQuantity</v>
      </c>
      <c r="AC330" s="4" t="s">
        <v>4</v>
      </c>
      <c r="AD330" s="2" t="s">
        <v>1085</v>
      </c>
      <c r="AE330" s="2" t="s">
        <v>59</v>
      </c>
      <c r="AF330" s="2" t="s">
        <v>56</v>
      </c>
      <c r="AG330" s="2" t="s">
        <v>230</v>
      </c>
      <c r="AH330" s="2" t="s">
        <v>27</v>
      </c>
    </row>
    <row r="331" spans="1:34" ht="12.75" customHeight="1">
      <c r="A331" s="2">
        <v>330</v>
      </c>
      <c r="B331" s="2" t="s">
        <v>1018</v>
      </c>
      <c r="C331" s="2" t="s">
        <v>2100</v>
      </c>
      <c r="D331" s="2" t="s">
        <v>439</v>
      </c>
      <c r="E331" s="2" t="s">
        <v>12</v>
      </c>
      <c r="F331" s="4" t="s">
        <v>17</v>
      </c>
      <c r="G331" s="4">
        <f t="shared" si="21"/>
        <v>8</v>
      </c>
      <c r="H331" s="2" t="s">
        <v>1086</v>
      </c>
      <c r="I331" s="2" t="s">
        <v>1544</v>
      </c>
      <c r="J331" s="21">
        <f>IF(ISERROR(MATCH(H331,core_japan!M:M,0)),"",INDEX(core_japan!S:S,MATCH(H331,core_japan!M:M,0),1))</f>
        <v>0</v>
      </c>
      <c r="U331" s="2" t="s">
        <v>1543</v>
      </c>
      <c r="Z331" s="2" t="str">
        <f t="shared" si="20"/>
        <v>CIILB_ Supply Chain_ Trade Delivery. Product_ Unit. Quantity</v>
      </c>
      <c r="AA331" s="2" t="str">
        <f t="shared" si="22"/>
        <v>ram:ProductUnitQuantity</v>
      </c>
      <c r="AB331" s="3" t="str">
        <f>AB$328&amp;"/"&amp;AA331</f>
        <v>rsm:CIIHSupplyChainTradeTransactionType/ram:IncludedCIILSupplyChainTradeLineItem/ram:SubordinateCIILBSubordinateTradeLineItem/ram:SpecifiedCIILBSupplyChainTradeDelivery/ram:ProductUnitQuantity</v>
      </c>
      <c r="AC331" s="4" t="s">
        <v>4</v>
      </c>
      <c r="AD331" s="2" t="s">
        <v>1085</v>
      </c>
      <c r="AE331" s="2" t="s">
        <v>59</v>
      </c>
      <c r="AF331" s="2" t="s">
        <v>56</v>
      </c>
      <c r="AG331" s="2" t="s">
        <v>230</v>
      </c>
      <c r="AH331" s="2" t="s">
        <v>27</v>
      </c>
    </row>
    <row r="332" spans="1:34" ht="12.75" customHeight="1">
      <c r="A332" s="2">
        <v>331</v>
      </c>
      <c r="B332" s="2" t="s">
        <v>1018</v>
      </c>
      <c r="C332" s="2" t="s">
        <v>2100</v>
      </c>
      <c r="D332" s="2" t="s">
        <v>440</v>
      </c>
      <c r="E332" s="2" t="s">
        <v>12</v>
      </c>
      <c r="F332" s="4" t="s">
        <v>17</v>
      </c>
      <c r="G332" s="4">
        <f t="shared" si="21"/>
        <v>8</v>
      </c>
      <c r="H332" s="2" t="s">
        <v>1087</v>
      </c>
      <c r="I332" s="2" t="s">
        <v>1088</v>
      </c>
      <c r="J332" s="21">
        <f>IF(ISERROR(MATCH(H332,core_japan!M:M,0)),"",INDEX(core_japan!S:S,MATCH(H332,core_japan!M:M,0),1))</f>
        <v>0</v>
      </c>
      <c r="U332" s="2" t="s">
        <v>1545</v>
      </c>
      <c r="Z332" s="2" t="str">
        <f t="shared" si="20"/>
        <v>CIILB_ Supply Chain_ Trade Delivery. Per Package_ Unit. Quantity</v>
      </c>
      <c r="AA332" s="2" t="str">
        <f t="shared" si="22"/>
        <v>ram:PerPackageUnitQuantity</v>
      </c>
      <c r="AB332" s="3" t="str">
        <f>AB$328&amp;"/"&amp;AA332</f>
        <v>rsm:CIIHSupplyChainTradeTransactionType/ram:IncludedCIILSupplyChainTradeLineItem/ram:SubordinateCIILBSubordinateTradeLineItem/ram:SpecifiedCIILBSupplyChainTradeDelivery/ram:PerPackageUnitQuantity</v>
      </c>
      <c r="AC332" s="4" t="s">
        <v>4</v>
      </c>
      <c r="AD332" s="2" t="s">
        <v>1085</v>
      </c>
      <c r="AE332" s="2" t="s">
        <v>59</v>
      </c>
      <c r="AF332" s="2" t="s">
        <v>53</v>
      </c>
      <c r="AG332" s="2" t="s">
        <v>60</v>
      </c>
      <c r="AH332" s="2" t="s">
        <v>27</v>
      </c>
    </row>
    <row r="333" spans="1:34" ht="12.75" customHeight="1">
      <c r="A333" s="2">
        <v>332</v>
      </c>
      <c r="B333" s="2" t="s">
        <v>1018</v>
      </c>
      <c r="C333" s="2" t="s">
        <v>2100</v>
      </c>
      <c r="D333" s="2" t="s">
        <v>441</v>
      </c>
      <c r="E333" s="2" t="s">
        <v>12</v>
      </c>
      <c r="F333" s="4" t="s">
        <v>22</v>
      </c>
      <c r="G333" s="4">
        <f t="shared" si="21"/>
        <v>8</v>
      </c>
      <c r="H333" s="2" t="s">
        <v>1089</v>
      </c>
      <c r="I333" s="2" t="s">
        <v>442</v>
      </c>
      <c r="J333" s="21" t="str">
        <f>IF(ISERROR(MATCH(H333,core_japan!M:M,0)),"",INDEX(core_japan!S:S,MATCH(H333,core_japan!M:M,0),1))</f>
        <v>IBT-129</v>
      </c>
      <c r="U333" s="2" t="s">
        <v>1546</v>
      </c>
      <c r="Z333" s="2" t="str">
        <f t="shared" si="20"/>
        <v>CIILB_ Supply Chain_ Trade Delivery. Billed. Quantity</v>
      </c>
      <c r="AA333" s="2" t="str">
        <f t="shared" si="22"/>
        <v>ram:BilledQuantity</v>
      </c>
      <c r="AB333" s="3" t="str">
        <f>AB$328&amp;"/"&amp;AA333</f>
        <v>rsm:CIIHSupplyChainTradeTransactionType/ram:IncludedCIILSupplyChainTradeLineItem/ram:SubordinateCIILBSubordinateTradeLineItem/ram:SpecifiedCIILBSupplyChainTradeDelivery/ram:BilledQuantity</v>
      </c>
      <c r="AC333" s="4" t="s">
        <v>4</v>
      </c>
      <c r="AD333" s="2" t="s">
        <v>1085</v>
      </c>
      <c r="AE333" s="2" t="s">
        <v>59</v>
      </c>
      <c r="AF333" s="2" t="s">
        <v>53</v>
      </c>
      <c r="AG333" s="2" t="s">
        <v>53</v>
      </c>
      <c r="AH333" s="2" t="s">
        <v>25</v>
      </c>
    </row>
    <row r="334" spans="1:34" ht="12.75" customHeight="1">
      <c r="A334" s="2">
        <v>333</v>
      </c>
      <c r="B334" s="2" t="s">
        <v>1018</v>
      </c>
      <c r="C334" s="2" t="s">
        <v>2100</v>
      </c>
      <c r="D334" s="2" t="s">
        <v>1090</v>
      </c>
      <c r="E334" s="2" t="s">
        <v>20</v>
      </c>
      <c r="F334" s="4" t="s">
        <v>22</v>
      </c>
      <c r="G334" s="4">
        <f t="shared" si="21"/>
        <v>6</v>
      </c>
      <c r="H334" s="2" t="s">
        <v>1091</v>
      </c>
      <c r="I334" s="2" t="s">
        <v>1092</v>
      </c>
      <c r="J334" s="21">
        <f>IF(ISERROR(MATCH(H334,core_japan!M:M,0)),"",INDEX(core_japan!S:S,MATCH(H334,core_japan!M:M,0),1))</f>
        <v>0</v>
      </c>
      <c r="S334" s="2" t="s">
        <v>1547</v>
      </c>
      <c r="Z334" s="2" t="str">
        <f t="shared" si="20"/>
        <v>CIILB_ Subordinate_ Trade Line Item. Specified. CIILB_ Supply Chain_ Trade Settlement</v>
      </c>
      <c r="AA334" s="2" t="str">
        <f t="shared" si="22"/>
        <v>ram:SpecifiedCIILBSupplyChainTradeSettlement</v>
      </c>
      <c r="AB334" s="3" t="str">
        <f>AB$298&amp;"/"&amp;AA334</f>
        <v>rsm:CIIHSupplyChainTradeTransactionType/ram:IncludedCIILSupplyChainTradeLineItem/ram:SubordinateCIILBSubordinateTradeLineItem/ram:SpecifiedCIILBSupplyChainTradeSettlement</v>
      </c>
      <c r="AC334" s="4" t="s">
        <v>4</v>
      </c>
      <c r="AD334" s="2" t="s">
        <v>27</v>
      </c>
      <c r="AE334" s="2" t="s">
        <v>27</v>
      </c>
      <c r="AF334" s="2" t="s">
        <v>230</v>
      </c>
      <c r="AG334" s="2" t="s">
        <v>230</v>
      </c>
      <c r="AH334" s="2" t="s">
        <v>27</v>
      </c>
    </row>
    <row r="335" spans="1:34" ht="12.75" customHeight="1">
      <c r="A335" s="2">
        <v>334</v>
      </c>
      <c r="B335" s="2" t="s">
        <v>1018</v>
      </c>
      <c r="C335" s="2" t="s">
        <v>2100</v>
      </c>
      <c r="D335" s="2" t="s">
        <v>1093</v>
      </c>
      <c r="E335" s="2" t="s">
        <v>23</v>
      </c>
      <c r="F335" s="4" t="s">
        <v>1083</v>
      </c>
      <c r="G335" s="4">
        <f t="shared" si="21"/>
        <v>7</v>
      </c>
      <c r="H335" s="2" t="s">
        <v>1094</v>
      </c>
      <c r="I335" s="2" t="s">
        <v>1095</v>
      </c>
      <c r="J335" s="21" t="str">
        <f>IF(ISERROR(MATCH(H335,core_japan!M:M,0)),"",INDEX(core_japan!S:S,MATCH(H335,core_japan!M:M,0),1))</f>
        <v/>
      </c>
      <c r="T335" s="2" t="s">
        <v>443</v>
      </c>
      <c r="Z335" s="2" t="str">
        <f t="shared" si="20"/>
        <v>CIILB_ Supply Chain_ Trade Settlement. Details</v>
      </c>
      <c r="AA335" s="2" t="str">
        <f t="shared" si="22"/>
        <v>ram:CIILBSupplyChainTradeSettlementType</v>
      </c>
      <c r="AB335" s="2"/>
      <c r="AC335" s="4" t="s">
        <v>4</v>
      </c>
      <c r="AD335" s="2" t="s">
        <v>27</v>
      </c>
      <c r="AE335" s="2" t="s">
        <v>27</v>
      </c>
      <c r="AF335" s="2" t="s">
        <v>230</v>
      </c>
      <c r="AG335" s="2" t="s">
        <v>230</v>
      </c>
      <c r="AH335" s="2" t="s">
        <v>27</v>
      </c>
    </row>
    <row r="336" spans="1:34" ht="12.75" customHeight="1">
      <c r="A336" s="2">
        <v>335</v>
      </c>
      <c r="B336" s="2" t="s">
        <v>1018</v>
      </c>
      <c r="C336" s="2" t="s">
        <v>2100</v>
      </c>
      <c r="D336" s="2" t="s">
        <v>445</v>
      </c>
      <c r="E336" s="2" t="s">
        <v>12</v>
      </c>
      <c r="F336" s="4" t="s">
        <v>22</v>
      </c>
      <c r="G336" s="4">
        <f t="shared" si="21"/>
        <v>8</v>
      </c>
      <c r="H336" s="2" t="s">
        <v>1096</v>
      </c>
      <c r="I336" s="2" t="s">
        <v>1097</v>
      </c>
      <c r="J336" s="21">
        <f>IF(ISERROR(MATCH(H336,core_japan!M:M,0)),"",INDEX(core_japan!S:S,MATCH(H336,core_japan!M:M,0),1))</f>
        <v>0</v>
      </c>
      <c r="U336" s="2" t="s">
        <v>1548</v>
      </c>
      <c r="Z336" s="2" t="str">
        <f t="shared" si="20"/>
        <v>CIILB_ Supply Chain_ Trade Settlement. Direction. Code</v>
      </c>
      <c r="AA336" s="2" t="str">
        <f t="shared" si="22"/>
        <v>ram:DirectionCode</v>
      </c>
      <c r="AB336" s="3" t="str">
        <f>AB$334&amp;"/"&amp;AA336</f>
        <v>rsm:CIIHSupplyChainTradeTransactionType/ram:IncludedCIILSupplyChainTradeLineItem/ram:SubordinateCIILBSubordinateTradeLineItem/ram:SpecifiedCIILBSupplyChainTradeSettlement/ram:DirectionCode</v>
      </c>
      <c r="AC336" s="4" t="s">
        <v>4</v>
      </c>
      <c r="AD336" s="2" t="s">
        <v>34</v>
      </c>
      <c r="AE336" s="2" t="s">
        <v>35</v>
      </c>
      <c r="AF336" s="2" t="s">
        <v>60</v>
      </c>
      <c r="AG336" s="2" t="s">
        <v>230</v>
      </c>
      <c r="AH336" s="2" t="s">
        <v>27</v>
      </c>
    </row>
    <row r="337" spans="1:34" ht="12.75" customHeight="1">
      <c r="A337" s="2">
        <v>336</v>
      </c>
      <c r="B337" s="2" t="s">
        <v>1018</v>
      </c>
      <c r="C337" s="2" t="s">
        <v>2100</v>
      </c>
      <c r="D337" s="2" t="s">
        <v>446</v>
      </c>
      <c r="E337" s="2" t="s">
        <v>20</v>
      </c>
      <c r="F337" s="4" t="s">
        <v>22</v>
      </c>
      <c r="G337" s="4">
        <f t="shared" si="21"/>
        <v>8</v>
      </c>
      <c r="H337" s="2" t="s">
        <v>1098</v>
      </c>
      <c r="I337" s="2" t="s">
        <v>1099</v>
      </c>
      <c r="J337" s="21" t="str">
        <f>IF(ISERROR(MATCH(H337,core_japan!M:M,0)),"",INDEX(core_japan!S:S,MATCH(H337,core_japan!M:M,0),1))</f>
        <v>IBG-30</v>
      </c>
      <c r="U337" s="2" t="s">
        <v>447</v>
      </c>
      <c r="Z337" s="2" t="str">
        <f t="shared" si="20"/>
        <v>CIILB_ Supply Chain_ Trade Settlement. Applicable. CI_ Trade_ Tax</v>
      </c>
      <c r="AA337" s="2" t="str">
        <f t="shared" si="22"/>
        <v>ram:ApplicableCITradeTax</v>
      </c>
      <c r="AB337" s="3" t="str">
        <f>AB$334&amp;"/"&amp;AA337</f>
        <v>rsm:CIIHSupplyChainTradeTransactionType/ram:IncludedCIILSupplyChainTradeLineItem/ram:SubordinateCIILBSubordinateTradeLineItem/ram:SpecifiedCIILBSupplyChainTradeSettlement/ram:ApplicableCITradeTax</v>
      </c>
      <c r="AC337" s="4" t="s">
        <v>4</v>
      </c>
      <c r="AD337" s="2" t="s">
        <v>27</v>
      </c>
      <c r="AE337" s="2" t="s">
        <v>27</v>
      </c>
      <c r="AF337" s="2" t="s">
        <v>230</v>
      </c>
      <c r="AG337" s="2" t="s">
        <v>230</v>
      </c>
      <c r="AH337" s="2" t="s">
        <v>27</v>
      </c>
    </row>
    <row r="338" spans="1:34" ht="12.75" customHeight="1">
      <c r="A338" s="2">
        <v>337</v>
      </c>
      <c r="B338" s="2" t="s">
        <v>1018</v>
      </c>
      <c r="C338" s="2" t="s">
        <v>2100</v>
      </c>
      <c r="D338" s="2" t="s">
        <v>264</v>
      </c>
      <c r="E338" s="2" t="s">
        <v>23</v>
      </c>
      <c r="F338" s="4" t="s">
        <v>1083</v>
      </c>
      <c r="G338" s="4">
        <f t="shared" si="21"/>
        <v>9</v>
      </c>
      <c r="H338" s="2" t="s">
        <v>1100</v>
      </c>
      <c r="I338" s="2" t="s">
        <v>1101</v>
      </c>
      <c r="J338" s="21" t="str">
        <f>IF(ISERROR(MATCH(H338,core_japan!M:M,0)),"",INDEX(core_japan!S:S,MATCH(H338,core_japan!M:M,0),1))</f>
        <v/>
      </c>
      <c r="V338" s="2" t="s">
        <v>265</v>
      </c>
      <c r="Z338" s="2" t="str">
        <f t="shared" si="20"/>
        <v>CI_ Trade_ Tax. Details</v>
      </c>
      <c r="AA338" s="2" t="str">
        <f t="shared" si="22"/>
        <v>ram:CITradeTaxType</v>
      </c>
      <c r="AB338" s="2"/>
      <c r="AC338" s="4" t="s">
        <v>4</v>
      </c>
      <c r="AD338" s="2" t="s">
        <v>27</v>
      </c>
      <c r="AE338" s="2" t="s">
        <v>27</v>
      </c>
      <c r="AF338" s="2" t="s">
        <v>230</v>
      </c>
      <c r="AG338" s="2" t="s">
        <v>230</v>
      </c>
      <c r="AH338" s="2" t="s">
        <v>27</v>
      </c>
    </row>
    <row r="339" spans="1:34" ht="12.75" customHeight="1">
      <c r="A339" s="2">
        <v>338</v>
      </c>
      <c r="B339" s="2" t="s">
        <v>1018</v>
      </c>
      <c r="C339" s="2" t="s">
        <v>2100</v>
      </c>
      <c r="D339" s="2" t="s">
        <v>393</v>
      </c>
      <c r="E339" s="2" t="s">
        <v>12</v>
      </c>
      <c r="F339" s="4" t="s">
        <v>17</v>
      </c>
      <c r="G339" s="4">
        <f t="shared" si="21"/>
        <v>10</v>
      </c>
      <c r="H339" s="2" t="s">
        <v>1102</v>
      </c>
      <c r="I339" s="2" t="s">
        <v>813</v>
      </c>
      <c r="J339" s="21" t="str">
        <f>IF(ISERROR(MATCH(H339,core_japan!M:M,0)),"",INDEX(core_japan!S:S,MATCH(H339,core_japan!M:M,0),1))</f>
        <v>IBT-167</v>
      </c>
      <c r="W339" s="2" t="s">
        <v>394</v>
      </c>
      <c r="Z339" s="2" t="str">
        <f t="shared" si="20"/>
        <v>CI_ Trade_ Tax. Type. Code</v>
      </c>
      <c r="AA339" s="2" t="str">
        <f t="shared" si="22"/>
        <v>ram:TypeCode</v>
      </c>
      <c r="AB339" s="3" t="str">
        <f>AB337&amp;"/"&amp;AA339</f>
        <v>rsm:CIIHSupplyChainTradeTransactionType/ram:IncludedCIILSupplyChainTradeLineItem/ram:SubordinateCIILBSubordinateTradeLineItem/ram:SpecifiedCIILBSupplyChainTradeSettlement/ram:ApplicableCITradeTax/ram:TypeCode</v>
      </c>
      <c r="AC339" s="4" t="s">
        <v>4</v>
      </c>
      <c r="AD339" s="2" t="s">
        <v>91</v>
      </c>
      <c r="AE339" s="2" t="s">
        <v>59</v>
      </c>
      <c r="AF339" s="2" t="s">
        <v>56</v>
      </c>
      <c r="AG339" s="2" t="s">
        <v>230</v>
      </c>
      <c r="AH339" s="2" t="s">
        <v>27</v>
      </c>
    </row>
    <row r="340" spans="1:34" ht="12.75" customHeight="1">
      <c r="A340" s="2">
        <v>339</v>
      </c>
      <c r="B340" s="2" t="s">
        <v>1018</v>
      </c>
      <c r="C340" s="2" t="s">
        <v>2100</v>
      </c>
      <c r="D340" s="2" t="s">
        <v>271</v>
      </c>
      <c r="E340" s="2" t="s">
        <v>12</v>
      </c>
      <c r="F340" s="4" t="s">
        <v>22</v>
      </c>
      <c r="G340" s="4">
        <f t="shared" si="21"/>
        <v>10</v>
      </c>
      <c r="H340" s="2" t="s">
        <v>1103</v>
      </c>
      <c r="I340" s="2" t="s">
        <v>1104</v>
      </c>
      <c r="J340" s="21" t="str">
        <f>IF(ISERROR(MATCH(H340,core_japan!M:M,0)),"",INDEX(core_japan!S:S,MATCH(H340,core_japan!M:M,0),1))</f>
        <v>IBT-131</v>
      </c>
      <c r="W340" s="2" t="s">
        <v>272</v>
      </c>
      <c r="Z340" s="2" t="str">
        <f t="shared" si="20"/>
        <v>CI_ Trade_ Tax. Basis. Amount</v>
      </c>
      <c r="AA340" s="2" t="str">
        <f t="shared" si="22"/>
        <v>ram:BasisAmount</v>
      </c>
      <c r="AB340" s="3" t="str">
        <f>AB337&amp;"/"&amp;AA340</f>
        <v>rsm:CIIHSupplyChainTradeTransactionType/ram:IncludedCIILSupplyChainTradeLineItem/ram:SubordinateCIILBSubordinateTradeLineItem/ram:SpecifiedCIILBSupplyChainTradeSettlement/ram:ApplicableCITradeTax/ram:BasisAmount</v>
      </c>
      <c r="AC340" s="4" t="s">
        <v>4</v>
      </c>
      <c r="AD340" s="2" t="s">
        <v>304</v>
      </c>
      <c r="AE340" s="2" t="s">
        <v>42</v>
      </c>
      <c r="AF340" s="2" t="s">
        <v>448</v>
      </c>
      <c r="AG340" s="2" t="s">
        <v>448</v>
      </c>
      <c r="AH340" s="2" t="s">
        <v>25</v>
      </c>
    </row>
    <row r="341" spans="1:34" ht="12.75" customHeight="1">
      <c r="A341" s="2">
        <v>340</v>
      </c>
      <c r="B341" s="2" t="s">
        <v>1018</v>
      </c>
      <c r="C341" s="2" t="s">
        <v>2100</v>
      </c>
      <c r="D341" s="2" t="s">
        <v>273</v>
      </c>
      <c r="E341" s="2" t="s">
        <v>12</v>
      </c>
      <c r="F341" s="4" t="s">
        <v>22</v>
      </c>
      <c r="G341" s="4">
        <f t="shared" si="21"/>
        <v>10</v>
      </c>
      <c r="H341" s="2" t="s">
        <v>1105</v>
      </c>
      <c r="I341" s="2" t="s">
        <v>1106</v>
      </c>
      <c r="J341" s="21" t="str">
        <f>IF(ISERROR(MATCH(H341,core_japan!M:M,0)),"",INDEX(core_japan!S:S,MATCH(H341,core_japan!M:M,0),1))</f>
        <v>IBT-151</v>
      </c>
      <c r="W341" s="2" t="s">
        <v>274</v>
      </c>
      <c r="Z341" s="2" t="str">
        <f t="shared" si="20"/>
        <v>CI_ Trade_ Tax. Category. Code</v>
      </c>
      <c r="AA341" s="2" t="str">
        <f t="shared" si="22"/>
        <v>ram:CategoryCode</v>
      </c>
      <c r="AB341" s="3" t="str">
        <f>AB$337&amp;"/"&amp;AA341</f>
        <v>rsm:CIIHSupplyChainTradeTransactionType/ram:IncludedCIILSupplyChainTradeLineItem/ram:SubordinateCIILBSubordinateTradeLineItem/ram:SpecifiedCIILBSupplyChainTradeSettlement/ram:ApplicableCITradeTax/ram:CategoryCode</v>
      </c>
      <c r="AC341" s="4" t="s">
        <v>4</v>
      </c>
      <c r="AD341" s="2" t="s">
        <v>280</v>
      </c>
      <c r="AE341" s="2" t="s">
        <v>59</v>
      </c>
      <c r="AF341" s="2" t="s">
        <v>130</v>
      </c>
      <c r="AG341" s="2" t="s">
        <v>15</v>
      </c>
      <c r="AH341" s="2" t="s">
        <v>25</v>
      </c>
    </row>
    <row r="342" spans="1:34" ht="12.75" customHeight="1">
      <c r="A342" s="2">
        <v>341</v>
      </c>
      <c r="B342" s="2" t="s">
        <v>1018</v>
      </c>
      <c r="C342" s="2" t="s">
        <v>2100</v>
      </c>
      <c r="D342" s="2" t="s">
        <v>820</v>
      </c>
      <c r="E342" s="2" t="s">
        <v>12</v>
      </c>
      <c r="F342" s="4" t="s">
        <v>17</v>
      </c>
      <c r="G342" s="4">
        <f t="shared" si="21"/>
        <v>10</v>
      </c>
      <c r="H342" s="2" t="s">
        <v>1107</v>
      </c>
      <c r="I342" s="2" t="s">
        <v>1108</v>
      </c>
      <c r="J342" s="21">
        <f>IF(ISERROR(MATCH(H342,core_japan!M:M,0)),"",INDEX(core_japan!S:S,MATCH(H342,core_japan!M:M,0),1))</f>
        <v>0</v>
      </c>
      <c r="W342" s="2" t="s">
        <v>283</v>
      </c>
      <c r="Z342" s="2" t="str">
        <f t="shared" si="20"/>
        <v>CI_ Trade_ Tax. Category Name. Text</v>
      </c>
      <c r="AA342" s="2" t="str">
        <f t="shared" si="22"/>
        <v>ram:CategoryName</v>
      </c>
      <c r="AB342" s="3" t="str">
        <f>AB$337&amp;"/"&amp;AA342</f>
        <v>rsm:CIIHSupplyChainTradeTransactionType/ram:IncludedCIILSupplyChainTradeLineItem/ram:SubordinateCIILBSubordinateTradeLineItem/ram:SpecifiedCIILBSupplyChainTradeSettlement/ram:ApplicableCITradeTax/ram:CategoryName</v>
      </c>
      <c r="AC342" s="4" t="s">
        <v>4</v>
      </c>
      <c r="AD342" s="2" t="s">
        <v>41</v>
      </c>
      <c r="AE342" s="2" t="s">
        <v>42</v>
      </c>
      <c r="AF342" s="2" t="s">
        <v>56</v>
      </c>
      <c r="AG342" s="2" t="s">
        <v>230</v>
      </c>
      <c r="AH342" s="2" t="s">
        <v>27</v>
      </c>
    </row>
    <row r="343" spans="1:34" ht="12.75" customHeight="1">
      <c r="A343" s="2">
        <v>342</v>
      </c>
      <c r="B343" s="2" t="s">
        <v>1018</v>
      </c>
      <c r="C343" s="2" t="s">
        <v>2100</v>
      </c>
      <c r="D343" s="2" t="s">
        <v>396</v>
      </c>
      <c r="E343" s="2" t="s">
        <v>12</v>
      </c>
      <c r="F343" s="4" t="s">
        <v>22</v>
      </c>
      <c r="G343" s="4">
        <f t="shared" si="21"/>
        <v>10</v>
      </c>
      <c r="H343" s="2" t="s">
        <v>1109</v>
      </c>
      <c r="I343" s="2" t="s">
        <v>1110</v>
      </c>
      <c r="J343" s="21" t="str">
        <f>IF(ISERROR(MATCH(H343,core_japan!M:M,0)),"",INDEX(core_japan!S:S,MATCH(H343,core_japan!M:M,0),1))</f>
        <v>IBT-152</v>
      </c>
      <c r="W343" s="2" t="s">
        <v>1331</v>
      </c>
      <c r="Z343" s="2" t="str">
        <f t="shared" si="20"/>
        <v>CI_ Trade_ Tax. Rate_ Applicable. Percent</v>
      </c>
      <c r="AA343" s="2" t="str">
        <f t="shared" si="22"/>
        <v>ram:RateApplicablePercent</v>
      </c>
      <c r="AB343" s="3" t="str">
        <f>AB$337&amp;"/"&amp;AA343</f>
        <v>rsm:CIIHSupplyChainTradeTransactionType/ram:IncludedCIILSupplyChainTradeLineItem/ram:SubordinateCIILBSubordinateTradeLineItem/ram:SpecifiedCIILBSupplyChainTradeSettlement/ram:ApplicableCITradeTax/ram:RateApplicablePercent</v>
      </c>
      <c r="AC343" s="4" t="s">
        <v>4</v>
      </c>
      <c r="AD343" s="2" t="s">
        <v>27</v>
      </c>
      <c r="AE343" s="2" t="s">
        <v>27</v>
      </c>
      <c r="AF343" s="2" t="s">
        <v>53</v>
      </c>
      <c r="AG343" s="2" t="s">
        <v>53</v>
      </c>
      <c r="AH343" s="2" t="s">
        <v>542</v>
      </c>
    </row>
    <row r="344" spans="1:34" ht="12.75" customHeight="1">
      <c r="A344" s="2">
        <v>343</v>
      </c>
      <c r="B344" s="2" t="s">
        <v>1018</v>
      </c>
      <c r="C344" s="2" t="s">
        <v>2100</v>
      </c>
      <c r="D344" s="2" t="s">
        <v>825</v>
      </c>
      <c r="E344" s="2" t="s">
        <v>12</v>
      </c>
      <c r="F344" s="4" t="s">
        <v>17</v>
      </c>
      <c r="G344" s="4">
        <f t="shared" si="21"/>
        <v>10</v>
      </c>
      <c r="H344" s="2" t="s">
        <v>1111</v>
      </c>
      <c r="I344" s="2" t="s">
        <v>1112</v>
      </c>
      <c r="J344" s="21" t="str">
        <f>IF(ISERROR(MATCH(H344,core_japan!M:M,0)),"",INDEX(core_japan!S:S,MATCH(H344,core_japan!M:M,0),1))</f>
        <v/>
      </c>
      <c r="W344" s="2" t="s">
        <v>1332</v>
      </c>
      <c r="Z344" s="2" t="str">
        <f t="shared" si="20"/>
        <v>CI_ Trade_ Tax. Grand Total. Amount</v>
      </c>
      <c r="AA344" s="2" t="str">
        <f t="shared" si="22"/>
        <v>ram:GrandTotalAmount</v>
      </c>
      <c r="AB344" s="3" t="str">
        <f>AB$337&amp;"/"&amp;AA344</f>
        <v>rsm:CIIHSupplyChainTradeTransactionType/ram:IncludedCIILSupplyChainTradeLineItem/ram:SubordinateCIILBSubordinateTradeLineItem/ram:SpecifiedCIILBSupplyChainTradeSettlement/ram:ApplicableCITradeTax/ram:GrandTotalAmount</v>
      </c>
      <c r="AC344" s="4" t="s">
        <v>4</v>
      </c>
      <c r="AD344" s="2" t="s">
        <v>304</v>
      </c>
      <c r="AE344" s="2" t="s">
        <v>42</v>
      </c>
      <c r="AF344" s="2" t="s">
        <v>448</v>
      </c>
      <c r="AG344" s="2" t="s">
        <v>448</v>
      </c>
      <c r="AH344" s="2" t="s">
        <v>27</v>
      </c>
    </row>
    <row r="345" spans="1:34" ht="12.75" customHeight="1">
      <c r="A345" s="2">
        <v>344</v>
      </c>
      <c r="B345" s="2" t="s">
        <v>1018</v>
      </c>
      <c r="C345" s="2" t="s">
        <v>2100</v>
      </c>
      <c r="D345" s="2" t="s">
        <v>285</v>
      </c>
      <c r="E345" s="2" t="s">
        <v>12</v>
      </c>
      <c r="F345" s="4" t="s">
        <v>17</v>
      </c>
      <c r="G345" s="4">
        <f t="shared" si="21"/>
        <v>10</v>
      </c>
      <c r="H345" s="2" t="s">
        <v>1113</v>
      </c>
      <c r="I345" s="2" t="s">
        <v>1114</v>
      </c>
      <c r="J345" s="21">
        <f>IF(ISERROR(MATCH(H345,core_japan!M:M,0)),"",INDEX(core_japan!S:S,MATCH(H345,core_japan!M:M,0),1))</f>
        <v>0</v>
      </c>
      <c r="W345" s="2" t="s">
        <v>398</v>
      </c>
      <c r="Z345" s="2" t="str">
        <f t="shared" si="20"/>
        <v>CI_ Trade_ Tax. Local Tax System. Identifier</v>
      </c>
      <c r="AA345" s="2" t="str">
        <f t="shared" si="22"/>
        <v>ram:LocalTaxSystemID</v>
      </c>
      <c r="AB345" s="3" t="str">
        <f>AB$337&amp;"/"&amp;AA345</f>
        <v>rsm:CIIHSupplyChainTradeTransactionType/ram:IncludedCIILSupplyChainTradeLineItem/ram:SubordinateCIILBSubordinateTradeLineItem/ram:SpecifiedCIILBSupplyChainTradeSettlement/ram:ApplicableCITradeTax/ram:LocalTaxSystemID</v>
      </c>
      <c r="AC345" s="4" t="s">
        <v>4</v>
      </c>
      <c r="AD345" s="2" t="s">
        <v>34</v>
      </c>
      <c r="AE345" s="2" t="s">
        <v>35</v>
      </c>
      <c r="AF345" s="2" t="s">
        <v>56</v>
      </c>
      <c r="AG345" s="2" t="s">
        <v>230</v>
      </c>
      <c r="AH345" s="2" t="s">
        <v>27</v>
      </c>
    </row>
    <row r="346" spans="1:34" ht="12.75" customHeight="1">
      <c r="A346" s="2">
        <v>345</v>
      </c>
      <c r="B346" s="2" t="s">
        <v>1018</v>
      </c>
      <c r="C346" s="2" t="s">
        <v>2100</v>
      </c>
      <c r="D346" s="2" t="s">
        <v>453</v>
      </c>
      <c r="E346" s="2" t="s">
        <v>20</v>
      </c>
      <c r="F346" s="4" t="s">
        <v>71</v>
      </c>
      <c r="G346" s="4">
        <f t="shared" si="21"/>
        <v>8</v>
      </c>
      <c r="H346" s="2" t="s">
        <v>1115</v>
      </c>
      <c r="I346" s="2" t="s">
        <v>1116</v>
      </c>
      <c r="J346" s="21" t="str">
        <f>IF(ISERROR(MATCH(H346,core_japan!M:M,0)),"",INDEX(core_japan!S:S,MATCH(H346,core_japan!M:M,0),1))</f>
        <v/>
      </c>
      <c r="U346" s="2" t="s">
        <v>1567</v>
      </c>
      <c r="Z346" s="2" t="str">
        <f t="shared" si="20"/>
        <v>CIILB_ Supply Chain_ Trade Settlement. Specified. CI_ Trade_ Allowance Charge</v>
      </c>
      <c r="AA346" s="2" t="str">
        <f t="shared" si="22"/>
        <v>ram:SpecifiedCITradeAllowanceCharge</v>
      </c>
      <c r="AB346" s="3" t="str">
        <f>AB$334&amp;"/"&amp;AA346</f>
        <v>rsm:CIIHSupplyChainTradeTransactionType/ram:IncludedCIILSupplyChainTradeLineItem/ram:SubordinateCIILBSubordinateTradeLineItem/ram:SpecifiedCIILBSupplyChainTradeSettlement/ram:SpecifiedCITradeAllowanceCharge</v>
      </c>
      <c r="AC346" s="4" t="s">
        <v>4</v>
      </c>
      <c r="AD346" s="2" t="s">
        <v>27</v>
      </c>
      <c r="AE346" s="2" t="s">
        <v>27</v>
      </c>
      <c r="AF346" s="2" t="s">
        <v>230</v>
      </c>
      <c r="AG346" s="2" t="s">
        <v>230</v>
      </c>
      <c r="AH346" s="2" t="s">
        <v>705</v>
      </c>
    </row>
    <row r="347" spans="1:34" ht="12.75" customHeight="1">
      <c r="A347" s="2">
        <v>346</v>
      </c>
      <c r="B347" s="2" t="s">
        <v>1018</v>
      </c>
      <c r="C347" s="2" t="s">
        <v>2100</v>
      </c>
      <c r="D347" s="2" t="s">
        <v>260</v>
      </c>
      <c r="E347" s="2" t="s">
        <v>23</v>
      </c>
      <c r="F347" s="4" t="s">
        <v>3</v>
      </c>
      <c r="G347" s="4">
        <f t="shared" si="21"/>
        <v>9</v>
      </c>
      <c r="H347" s="2" t="s">
        <v>1117</v>
      </c>
      <c r="I347" s="2" t="s">
        <v>1118</v>
      </c>
      <c r="J347" s="21" t="str">
        <f>IF(ISERROR(MATCH(H347,core_japan!M:M,0)),"",INDEX(core_japan!S:S,MATCH(H347,core_japan!M:M,0),1))</f>
        <v/>
      </c>
      <c r="V347" s="2" t="s">
        <v>261</v>
      </c>
      <c r="Z347" s="2" t="str">
        <f t="shared" si="20"/>
        <v>CI_ Trade_ Allowance Charge. Details</v>
      </c>
      <c r="AA347" s="2" t="str">
        <f t="shared" si="22"/>
        <v>ram:CITradeAllowanceChargeType</v>
      </c>
      <c r="AB347" s="2"/>
      <c r="AC347" s="4" t="s">
        <v>4</v>
      </c>
      <c r="AD347" s="2" t="s">
        <v>27</v>
      </c>
      <c r="AE347" s="2" t="s">
        <v>27</v>
      </c>
      <c r="AF347" s="2" t="s">
        <v>230</v>
      </c>
      <c r="AG347" s="2" t="s">
        <v>230</v>
      </c>
      <c r="AH347" s="2" t="s">
        <v>27</v>
      </c>
    </row>
    <row r="348" spans="1:34" ht="12.75" customHeight="1">
      <c r="A348" s="2">
        <v>347</v>
      </c>
      <c r="B348" s="2" t="s">
        <v>1018</v>
      </c>
      <c r="C348" s="2" t="s">
        <v>2100</v>
      </c>
      <c r="D348" s="2" t="s">
        <v>378</v>
      </c>
      <c r="E348" s="2" t="s">
        <v>12</v>
      </c>
      <c r="F348" s="4" t="s">
        <v>22</v>
      </c>
      <c r="G348" s="4">
        <f t="shared" si="21"/>
        <v>10</v>
      </c>
      <c r="H348" s="2" t="s">
        <v>1568</v>
      </c>
      <c r="I348" s="2" t="s">
        <v>1119</v>
      </c>
      <c r="J348" s="21" t="str">
        <f>IF(ISERROR(MATCH(H348,core_japan!M:M,0)),"",INDEX(core_japan!S:S,MATCH(H348,core_japan!M:M,0),1))</f>
        <v/>
      </c>
      <c r="W348" s="2" t="s">
        <v>379</v>
      </c>
      <c r="Z348" s="2" t="str">
        <f t="shared" si="20"/>
        <v>CI_ Trade_ Allowance Charge. Charge. Indicator</v>
      </c>
      <c r="AA348" s="2" t="str">
        <f t="shared" si="22"/>
        <v>ram:ChargeIndicator</v>
      </c>
      <c r="AB348" s="3" t="str">
        <f>AB346&amp;"/"&amp;AA348</f>
        <v>rsm:CIIHSupplyChainTradeTransactionType/ram:IncludedCIILSupplyChainTradeLineItem/ram:SubordinateCIILBSubordinateTradeLineItem/ram:SpecifiedCIILBSupplyChainTradeSettlement/ram:SpecifiedCITradeAllowanceCharge/ram:ChargeIndicator</v>
      </c>
      <c r="AC348" s="4" t="s">
        <v>4</v>
      </c>
      <c r="AD348" s="2" t="s">
        <v>34</v>
      </c>
      <c r="AE348" s="2" t="s">
        <v>35</v>
      </c>
      <c r="AF348" s="2" t="s">
        <v>56</v>
      </c>
      <c r="AG348" s="2" t="s">
        <v>230</v>
      </c>
      <c r="AH348" s="2" t="s">
        <v>27</v>
      </c>
    </row>
    <row r="349" spans="1:34" ht="12.75" customHeight="1">
      <c r="A349" s="2">
        <v>348</v>
      </c>
      <c r="B349" s="2" t="s">
        <v>1018</v>
      </c>
      <c r="C349" s="2" t="s">
        <v>2100</v>
      </c>
      <c r="D349" s="2" t="s">
        <v>454</v>
      </c>
      <c r="E349" s="2" t="s">
        <v>12</v>
      </c>
      <c r="F349" s="4" t="s">
        <v>17</v>
      </c>
      <c r="G349" s="4">
        <f t="shared" si="21"/>
        <v>10</v>
      </c>
      <c r="H349" s="2" t="s">
        <v>1569</v>
      </c>
      <c r="I349" s="2" t="s">
        <v>456</v>
      </c>
      <c r="J349" s="21" t="str">
        <f>IF(ISERROR(MATCH(H349,core_japan!M:M,0)),"",INDEX(core_japan!S:S,MATCH(H349,core_japan!M:M,0),1))</f>
        <v/>
      </c>
      <c r="W349" s="2" t="s">
        <v>455</v>
      </c>
      <c r="Z349" s="2" t="str">
        <f t="shared" si="20"/>
        <v>CI_ Trade_ Allowance Charge. Actual. Amount</v>
      </c>
      <c r="AA349" s="2" t="str">
        <f t="shared" si="22"/>
        <v>ram:ActualAmount</v>
      </c>
      <c r="AB349" s="3" t="str">
        <f>AB346&amp;"/"&amp;AA349</f>
        <v>rsm:CIIHSupplyChainTradeTransactionType/ram:IncludedCIILSupplyChainTradeLineItem/ram:SubordinateCIILBSubordinateTradeLineItem/ram:SpecifiedCIILBSupplyChainTradeSettlement/ram:SpecifiedCITradeAllowanceCharge/ram:ActualAmount</v>
      </c>
      <c r="AC349" s="4" t="s">
        <v>4</v>
      </c>
      <c r="AD349" s="2" t="s">
        <v>304</v>
      </c>
      <c r="AE349" s="2" t="s">
        <v>42</v>
      </c>
      <c r="AF349" s="2" t="s">
        <v>56</v>
      </c>
      <c r="AG349" s="2" t="s">
        <v>230</v>
      </c>
      <c r="AH349" s="2" t="s">
        <v>542</v>
      </c>
    </row>
    <row r="350" spans="1:34" ht="12.75" customHeight="1">
      <c r="A350" s="2">
        <v>349</v>
      </c>
      <c r="B350" s="2" t="s">
        <v>1018</v>
      </c>
      <c r="C350" s="2" t="s">
        <v>2100</v>
      </c>
      <c r="D350" s="2" t="s">
        <v>457</v>
      </c>
      <c r="E350" s="2" t="s">
        <v>12</v>
      </c>
      <c r="F350" s="4" t="s">
        <v>17</v>
      </c>
      <c r="G350" s="4">
        <f t="shared" si="21"/>
        <v>10</v>
      </c>
      <c r="H350" s="2" t="s">
        <v>1120</v>
      </c>
      <c r="I350" s="2" t="s">
        <v>459</v>
      </c>
      <c r="J350" s="21" t="str">
        <f>IF(ISERROR(MATCH(H350,core_japan!M:M,0)),"",INDEX(core_japan!S:S,MATCH(H350,core_japan!M:M,0),1))</f>
        <v/>
      </c>
      <c r="W350" s="2" t="s">
        <v>458</v>
      </c>
      <c r="Z350" s="2" t="str">
        <f t="shared" si="20"/>
        <v>CI_ Trade_ Allowance Charge. Reason. Code</v>
      </c>
      <c r="AA350" s="2" t="str">
        <f t="shared" si="22"/>
        <v>ram:ReasonCode</v>
      </c>
      <c r="AB350" s="3" t="str">
        <f>AB$346&amp;"/"&amp;AA350</f>
        <v>rsm:CIIHSupplyChainTradeTransactionType/ram:IncludedCIILSupplyChainTradeLineItem/ram:SubordinateCIILBSubordinateTradeLineItem/ram:SpecifiedCIILBSupplyChainTradeSettlement/ram:SpecifiedCITradeAllowanceCharge/ram:ReasonCode</v>
      </c>
      <c r="AC350" s="4" t="s">
        <v>4</v>
      </c>
      <c r="AD350" s="2" t="s">
        <v>1121</v>
      </c>
      <c r="AE350" s="2" t="s">
        <v>59</v>
      </c>
      <c r="AF350" s="2" t="s">
        <v>56</v>
      </c>
      <c r="AG350" s="2" t="s">
        <v>230</v>
      </c>
      <c r="AH350" s="2" t="s">
        <v>542</v>
      </c>
    </row>
    <row r="351" spans="1:34" ht="12.75" customHeight="1">
      <c r="A351" s="2">
        <v>350</v>
      </c>
      <c r="B351" s="2" t="s">
        <v>1018</v>
      </c>
      <c r="C351" s="2" t="s">
        <v>2100</v>
      </c>
      <c r="D351" s="2" t="s">
        <v>460</v>
      </c>
      <c r="E351" s="2" t="s">
        <v>12</v>
      </c>
      <c r="F351" s="4" t="s">
        <v>17</v>
      </c>
      <c r="G351" s="4">
        <f t="shared" si="21"/>
        <v>10</v>
      </c>
      <c r="H351" s="2" t="s">
        <v>1122</v>
      </c>
      <c r="I351" s="2" t="s">
        <v>1123</v>
      </c>
      <c r="J351" s="21" t="str">
        <f>IF(ISERROR(MATCH(H351,core_japan!M:M,0)),"",INDEX(core_japan!S:S,MATCH(H351,core_japan!M:M,0),1))</f>
        <v/>
      </c>
      <c r="W351" s="2" t="s">
        <v>461</v>
      </c>
      <c r="Z351" s="2" t="str">
        <f t="shared" si="20"/>
        <v>CI_ Trade_ Allowance Charge. Reason. Text</v>
      </c>
      <c r="AA351" s="2" t="str">
        <f t="shared" si="22"/>
        <v>ram:Reason</v>
      </c>
      <c r="AB351" s="3" t="str">
        <f>AB$346&amp;"/"&amp;AA351</f>
        <v>rsm:CIIHSupplyChainTradeTransactionType/ram:IncludedCIILSupplyChainTradeLineItem/ram:SubordinateCIILBSubordinateTradeLineItem/ram:SpecifiedCIILBSupplyChainTradeSettlement/ram:SpecifiedCITradeAllowanceCharge/ram:Reason</v>
      </c>
      <c r="AC351" s="4" t="s">
        <v>4</v>
      </c>
      <c r="AD351" s="2" t="s">
        <v>41</v>
      </c>
      <c r="AE351" s="2" t="s">
        <v>42</v>
      </c>
      <c r="AF351" s="2" t="s">
        <v>56</v>
      </c>
      <c r="AG351" s="2" t="s">
        <v>230</v>
      </c>
      <c r="AH351" s="2" t="s">
        <v>542</v>
      </c>
    </row>
    <row r="352" spans="1:34" ht="12.75" customHeight="1">
      <c r="A352" s="2">
        <v>351</v>
      </c>
      <c r="B352" s="2" t="s">
        <v>1018</v>
      </c>
      <c r="C352" s="2" t="s">
        <v>2100</v>
      </c>
      <c r="D352" s="2" t="s">
        <v>464</v>
      </c>
      <c r="E352" s="2" t="s">
        <v>20</v>
      </c>
      <c r="F352" s="4" t="s">
        <v>22</v>
      </c>
      <c r="G352" s="4">
        <f t="shared" si="21"/>
        <v>8</v>
      </c>
      <c r="H352" s="2" t="s">
        <v>1124</v>
      </c>
      <c r="I352" s="2" t="s">
        <v>1125</v>
      </c>
      <c r="J352" s="21" t="str">
        <f>IF(ISERROR(MATCH(H352,core_japan!M:M,0)),"",INDEX(core_japan!S:S,MATCH(H352,core_japan!M:M,0),1))</f>
        <v>IBG-26</v>
      </c>
      <c r="U352" s="2" t="s">
        <v>1581</v>
      </c>
      <c r="Z352" s="2" t="str">
        <f t="shared" si="20"/>
        <v>CIILB_ Supply Chain_ Trade Settlement. Billing. CI_ Specified_ Period</v>
      </c>
      <c r="AA352" s="2" t="str">
        <f t="shared" si="22"/>
        <v>ram:BillingCISpecifiedPeriod</v>
      </c>
      <c r="AB352" s="3" t="str">
        <f>AB$334&amp;"/"&amp;AA352</f>
        <v>rsm:CIIHSupplyChainTradeTransactionType/ram:IncludedCIILSupplyChainTradeLineItem/ram:SubordinateCIILBSubordinateTradeLineItem/ram:SpecifiedCIILBSupplyChainTradeSettlement/ram:BillingCISpecifiedPeriod</v>
      </c>
      <c r="AC352" s="4" t="s">
        <v>4</v>
      </c>
      <c r="AD352" s="2" t="s">
        <v>27</v>
      </c>
      <c r="AE352" s="2" t="s">
        <v>27</v>
      </c>
      <c r="AF352" s="2" t="s">
        <v>230</v>
      </c>
      <c r="AG352" s="2" t="s">
        <v>230</v>
      </c>
      <c r="AH352" s="2" t="s">
        <v>542</v>
      </c>
    </row>
    <row r="353" spans="1:34" ht="12.75" customHeight="1">
      <c r="A353" s="2">
        <v>352</v>
      </c>
      <c r="B353" s="2" t="s">
        <v>1018</v>
      </c>
      <c r="C353" s="2" t="s">
        <v>2100</v>
      </c>
      <c r="D353" s="2" t="s">
        <v>287</v>
      </c>
      <c r="E353" s="2" t="s">
        <v>23</v>
      </c>
      <c r="F353" s="4" t="s">
        <v>3</v>
      </c>
      <c r="G353" s="4">
        <f t="shared" si="21"/>
        <v>9</v>
      </c>
      <c r="H353" s="2" t="s">
        <v>1126</v>
      </c>
      <c r="I353" s="2" t="s">
        <v>1127</v>
      </c>
      <c r="J353" s="21" t="str">
        <f>IF(ISERROR(MATCH(H353,core_japan!M:M,0)),"",INDEX(core_japan!S:S,MATCH(H353,core_japan!M:M,0),1))</f>
        <v/>
      </c>
      <c r="V353" s="2" t="s">
        <v>288</v>
      </c>
      <c r="Z353" s="2" t="str">
        <f t="shared" si="20"/>
        <v>CI_ Specified_ Period. Details</v>
      </c>
      <c r="AA353" s="2" t="str">
        <f t="shared" si="22"/>
        <v>ram:CISpecifiedPeriodType</v>
      </c>
      <c r="AB353" s="2"/>
      <c r="AC353" s="4" t="s">
        <v>4</v>
      </c>
      <c r="AD353" s="2" t="s">
        <v>27</v>
      </c>
      <c r="AE353" s="2" t="s">
        <v>27</v>
      </c>
      <c r="AF353" s="2" t="s">
        <v>230</v>
      </c>
      <c r="AG353" s="2" t="s">
        <v>230</v>
      </c>
      <c r="AH353" s="2" t="s">
        <v>27</v>
      </c>
    </row>
    <row r="354" spans="1:34" ht="12.75" customHeight="1">
      <c r="A354" s="2">
        <v>353</v>
      </c>
      <c r="B354" s="2" t="s">
        <v>1018</v>
      </c>
      <c r="C354" s="2" t="s">
        <v>2100</v>
      </c>
      <c r="D354" s="2" t="s">
        <v>289</v>
      </c>
      <c r="E354" s="2" t="s">
        <v>12</v>
      </c>
      <c r="F354" s="4" t="s">
        <v>22</v>
      </c>
      <c r="G354" s="4">
        <f t="shared" si="21"/>
        <v>10</v>
      </c>
      <c r="H354" s="2" t="s">
        <v>1128</v>
      </c>
      <c r="I354" s="2" t="s">
        <v>1129</v>
      </c>
      <c r="J354" s="21" t="str">
        <f>IF(ISERROR(MATCH(H354,core_japan!M:M,0)),"",INDEX(core_japan!S:S,MATCH(H354,core_japan!M:M,0),1))</f>
        <v>IBT-134</v>
      </c>
      <c r="W354" s="2" t="s">
        <v>290</v>
      </c>
      <c r="Z354" s="2" t="str">
        <f t="shared" si="20"/>
        <v>CI_ Specified_ Period. Start. Date Time</v>
      </c>
      <c r="AA354" s="2" t="str">
        <f t="shared" si="22"/>
        <v>ram:StartDateTime</v>
      </c>
      <c r="AB354" s="3" t="str">
        <f>AB352&amp;"/"&amp;AA354</f>
        <v>rsm:CIIHSupplyChainTradeTransactionType/ram:IncludedCIILSupplyChainTradeLineItem/ram:SubordinateCIILBSubordinateTradeLineItem/ram:SpecifiedCIILBSupplyChainTradeSettlement/ram:BillingCISpecifiedPeriod/ram:StartDateTime</v>
      </c>
      <c r="AC354" s="4" t="s">
        <v>4</v>
      </c>
      <c r="AD354" s="2" t="s">
        <v>84</v>
      </c>
      <c r="AE354" s="2" t="s">
        <v>65</v>
      </c>
      <c r="AF354" s="2" t="s">
        <v>130</v>
      </c>
      <c r="AG354" s="2" t="s">
        <v>130</v>
      </c>
      <c r="AH354" s="2" t="s">
        <v>542</v>
      </c>
    </row>
    <row r="355" spans="1:34" ht="12.75" customHeight="1">
      <c r="A355" s="2">
        <v>354</v>
      </c>
      <c r="B355" s="2" t="s">
        <v>1018</v>
      </c>
      <c r="C355" s="2" t="s">
        <v>2100</v>
      </c>
      <c r="D355" s="2" t="s">
        <v>291</v>
      </c>
      <c r="E355" s="2" t="s">
        <v>12</v>
      </c>
      <c r="F355" s="4" t="s">
        <v>22</v>
      </c>
      <c r="G355" s="4">
        <f t="shared" si="21"/>
        <v>10</v>
      </c>
      <c r="H355" s="2" t="s">
        <v>1130</v>
      </c>
      <c r="I355" s="2" t="s">
        <v>1131</v>
      </c>
      <c r="J355" s="21" t="str">
        <f>IF(ISERROR(MATCH(H355,core_japan!M:M,0)),"",INDEX(core_japan!S:S,MATCH(H355,core_japan!M:M,0),1))</f>
        <v>IBT-135</v>
      </c>
      <c r="W355" s="2" t="s">
        <v>292</v>
      </c>
      <c r="Z355" s="2" t="str">
        <f t="shared" si="20"/>
        <v>CI_ Specified_ Period. End. Date Time</v>
      </c>
      <c r="AA355" s="2" t="str">
        <f t="shared" si="22"/>
        <v>ram:EndDateTime</v>
      </c>
      <c r="AB355" s="3" t="str">
        <f>AB352&amp;"/"&amp;AA355</f>
        <v>rsm:CIIHSupplyChainTradeTransactionType/ram:IncludedCIILSupplyChainTradeLineItem/ram:SubordinateCIILBSubordinateTradeLineItem/ram:SpecifiedCIILBSupplyChainTradeSettlement/ram:BillingCISpecifiedPeriod/ram:EndDateTime</v>
      </c>
      <c r="AC355" s="4" t="s">
        <v>4</v>
      </c>
      <c r="AD355" s="2" t="s">
        <v>84</v>
      </c>
      <c r="AE355" s="2" t="s">
        <v>65</v>
      </c>
      <c r="AF355" s="2" t="s">
        <v>60</v>
      </c>
      <c r="AG355" s="2" t="s">
        <v>60</v>
      </c>
      <c r="AH355" s="2" t="s">
        <v>542</v>
      </c>
    </row>
    <row r="356" spans="1:34" ht="12.75" customHeight="1">
      <c r="A356" s="2">
        <v>355</v>
      </c>
      <c r="B356" s="2" t="s">
        <v>1018</v>
      </c>
      <c r="C356" s="2" t="s">
        <v>2100</v>
      </c>
      <c r="D356" s="2" t="s">
        <v>465</v>
      </c>
      <c r="E356" s="2" t="s">
        <v>20</v>
      </c>
      <c r="F356" s="4" t="s">
        <v>22</v>
      </c>
      <c r="G356" s="4">
        <f t="shared" si="21"/>
        <v>6</v>
      </c>
      <c r="H356" s="2" t="s">
        <v>1132</v>
      </c>
      <c r="I356" s="2" t="s">
        <v>1133</v>
      </c>
      <c r="J356" s="21" t="str">
        <f>IF(ISERROR(MATCH(H356,core_japan!M:M,0)),"",INDEX(core_japan!S:S,MATCH(H356,core_japan!M:M,0),1))</f>
        <v>IBG-31</v>
      </c>
      <c r="S356" s="2" t="s">
        <v>1582</v>
      </c>
      <c r="Z356" s="2" t="str">
        <f t="shared" si="20"/>
        <v>CIILB_ Subordinate_ Trade Line Item. Applicable. CI_ Trade_ Product</v>
      </c>
      <c r="AA356" s="2" t="str">
        <f t="shared" si="22"/>
        <v>ram:ApplicableCITradeProduct</v>
      </c>
      <c r="AB356" s="3" t="str">
        <f>AB$298&amp;"/"&amp;AA356</f>
        <v>rsm:CIIHSupplyChainTradeTransactionType/ram:IncludedCIILSupplyChainTradeLineItem/ram:SubordinateCIILBSubordinateTradeLineItem/ram:ApplicableCITradeProduct</v>
      </c>
      <c r="AC356" s="4" t="s">
        <v>4</v>
      </c>
      <c r="AD356" s="2" t="s">
        <v>27</v>
      </c>
      <c r="AE356" s="2" t="s">
        <v>27</v>
      </c>
      <c r="AF356" s="2" t="s">
        <v>230</v>
      </c>
      <c r="AG356" s="2" t="s">
        <v>230</v>
      </c>
      <c r="AH356" s="2" t="s">
        <v>811</v>
      </c>
    </row>
    <row r="357" spans="1:34" ht="12.75" customHeight="1">
      <c r="A357" s="2">
        <v>356</v>
      </c>
      <c r="B357" s="2" t="s">
        <v>1018</v>
      </c>
      <c r="C357" s="2" t="s">
        <v>2100</v>
      </c>
      <c r="D357" s="2" t="s">
        <v>466</v>
      </c>
      <c r="E357" s="2" t="s">
        <v>23</v>
      </c>
      <c r="F357" s="4" t="s">
        <v>74</v>
      </c>
      <c r="G357" s="4">
        <f t="shared" si="21"/>
        <v>7</v>
      </c>
      <c r="H357" s="2" t="s">
        <v>1134</v>
      </c>
      <c r="I357" s="2" t="s">
        <v>1135</v>
      </c>
      <c r="J357" s="21" t="str">
        <f>IF(ISERROR(MATCH(H357,core_japan!M:M,0)),"",INDEX(core_japan!S:S,MATCH(H357,core_japan!M:M,0),1))</f>
        <v/>
      </c>
      <c r="T357" s="2" t="s">
        <v>467</v>
      </c>
      <c r="Z357" s="2" t="str">
        <f t="shared" si="20"/>
        <v>CI_ Trade_ Product. Details</v>
      </c>
      <c r="AA357" s="2" t="str">
        <f t="shared" si="22"/>
        <v>ram:CITradeProductType</v>
      </c>
      <c r="AB357" s="2"/>
      <c r="AC357" s="4" t="s">
        <v>4</v>
      </c>
      <c r="AD357" s="2" t="s">
        <v>27</v>
      </c>
      <c r="AE357" s="2" t="s">
        <v>27</v>
      </c>
      <c r="AF357" s="2" t="s">
        <v>230</v>
      </c>
      <c r="AG357" s="2" t="s">
        <v>230</v>
      </c>
      <c r="AH357" s="2" t="s">
        <v>27</v>
      </c>
    </row>
    <row r="358" spans="1:34" ht="12.75" customHeight="1">
      <c r="A358" s="2">
        <v>357</v>
      </c>
      <c r="B358" s="2" t="s">
        <v>1018</v>
      </c>
      <c r="C358" s="2" t="s">
        <v>2100</v>
      </c>
      <c r="D358" s="2" t="s">
        <v>468</v>
      </c>
      <c r="E358" s="2" t="s">
        <v>12</v>
      </c>
      <c r="F358" s="4" t="s">
        <v>17</v>
      </c>
      <c r="G358" s="4">
        <f t="shared" si="21"/>
        <v>8</v>
      </c>
      <c r="H358" s="2" t="s">
        <v>1136</v>
      </c>
      <c r="I358" s="2" t="s">
        <v>1137</v>
      </c>
      <c r="J358" s="21">
        <f>IF(ISERROR(MATCH(H358,core_japan!M:M,0)),"",INDEX(core_japan!S:S,MATCH(H358,core_japan!M:M,0),1))</f>
        <v>0</v>
      </c>
      <c r="U358" s="2" t="s">
        <v>469</v>
      </c>
      <c r="Z358" s="2" t="str">
        <f t="shared" si="20"/>
        <v>CI_ Trade_ Product. Identification. Identifier</v>
      </c>
      <c r="AA358" s="2" t="str">
        <f t="shared" si="22"/>
        <v>ram:ID</v>
      </c>
      <c r="AB358" s="3" t="str">
        <f>AB356&amp;"/"&amp;AA358</f>
        <v>rsm:CIIHSupplyChainTradeTransactionType/ram:IncludedCIILSupplyChainTradeLineItem/ram:SubordinateCIILBSubordinateTradeLineItem/ram:ApplicableCITradeProduct/ram:ID</v>
      </c>
      <c r="AC358" s="4" t="s">
        <v>4</v>
      </c>
      <c r="AD358" s="2" t="s">
        <v>27</v>
      </c>
      <c r="AE358" s="2" t="s">
        <v>27</v>
      </c>
      <c r="AF358" s="2" t="s">
        <v>56</v>
      </c>
      <c r="AG358" s="2" t="s">
        <v>230</v>
      </c>
      <c r="AH358" s="2" t="s">
        <v>230</v>
      </c>
    </row>
    <row r="359" spans="1:34" ht="12.75" customHeight="1">
      <c r="A359" s="2">
        <v>358</v>
      </c>
      <c r="B359" s="2" t="s">
        <v>1018</v>
      </c>
      <c r="C359" s="2" t="s">
        <v>2100</v>
      </c>
      <c r="D359" s="2" t="s">
        <v>470</v>
      </c>
      <c r="E359" s="2" t="s">
        <v>12</v>
      </c>
      <c r="F359" s="4" t="s">
        <v>17</v>
      </c>
      <c r="G359" s="4">
        <f t="shared" si="21"/>
        <v>8</v>
      </c>
      <c r="H359" s="2" t="s">
        <v>1138</v>
      </c>
      <c r="I359" s="2" t="s">
        <v>1139</v>
      </c>
      <c r="J359" s="21" t="str">
        <f>IF(ISERROR(MATCH(H359,core_japan!M:M,0)),"",INDEX(core_japan!S:S,MATCH(H359,core_japan!M:M,0),1))</f>
        <v>IBT-153</v>
      </c>
      <c r="U359" s="2" t="s">
        <v>1583</v>
      </c>
      <c r="Z359" s="2" t="str">
        <f t="shared" si="20"/>
        <v>CI_ Trade_ Product. Name. Text</v>
      </c>
      <c r="AA359" s="2" t="str">
        <f t="shared" si="22"/>
        <v>ram:Name</v>
      </c>
      <c r="AB359" s="3" t="str">
        <f>AB$356&amp;"/"&amp;AA359</f>
        <v>rsm:CIIHSupplyChainTradeTransactionType/ram:IncludedCIILSupplyChainTradeLineItem/ram:SubordinateCIILBSubordinateTradeLineItem/ram:ApplicableCITradeProduct/ram:Name</v>
      </c>
      <c r="AC359" s="4" t="s">
        <v>4</v>
      </c>
      <c r="AD359" s="2" t="s">
        <v>41</v>
      </c>
      <c r="AE359" s="2" t="s">
        <v>42</v>
      </c>
      <c r="AF359" s="2" t="s">
        <v>60</v>
      </c>
      <c r="AG359" s="2" t="s">
        <v>60</v>
      </c>
      <c r="AH359" s="2" t="s">
        <v>25</v>
      </c>
    </row>
    <row r="360" spans="1:34" ht="12.75" customHeight="1">
      <c r="A360" s="2">
        <v>359</v>
      </c>
      <c r="B360" s="2" t="s">
        <v>1018</v>
      </c>
      <c r="C360" s="2" t="s">
        <v>2100</v>
      </c>
      <c r="D360" s="2" t="s">
        <v>471</v>
      </c>
      <c r="E360" s="2" t="s">
        <v>12</v>
      </c>
      <c r="F360" s="4" t="s">
        <v>22</v>
      </c>
      <c r="G360" s="4">
        <f t="shared" si="21"/>
        <v>8</v>
      </c>
      <c r="H360" s="2" t="s">
        <v>1140</v>
      </c>
      <c r="I360" s="2" t="s">
        <v>1141</v>
      </c>
      <c r="J360" s="21" t="str">
        <f>IF(ISERROR(MATCH(H360,core_japan!M:M,0)),"",INDEX(core_japan!S:S,MATCH(H360,core_japan!M:M,0),1))</f>
        <v>IBT-154</v>
      </c>
      <c r="U360" s="2" t="s">
        <v>1584</v>
      </c>
      <c r="Z360" s="2" t="str">
        <f t="shared" si="20"/>
        <v>CI_ Trade_ Product. Description. Text</v>
      </c>
      <c r="AA360" s="2" t="str">
        <f t="shared" si="22"/>
        <v>ram:Description</v>
      </c>
      <c r="AB360" s="3" t="str">
        <f>AB$356&amp;"/"&amp;AA360</f>
        <v>rsm:CIIHSupplyChainTradeTransactionType/ram:IncludedCIILSupplyChainTradeLineItem/ram:SubordinateCIILBSubordinateTradeLineItem/ram:ApplicableCITradeProduct/ram:Description</v>
      </c>
      <c r="AC360" s="4" t="s">
        <v>4</v>
      </c>
      <c r="AD360" s="2" t="s">
        <v>41</v>
      </c>
      <c r="AE360" s="2" t="s">
        <v>42</v>
      </c>
      <c r="AF360" s="2" t="s">
        <v>130</v>
      </c>
      <c r="AG360" s="2" t="s">
        <v>130</v>
      </c>
      <c r="AH360" s="2" t="s">
        <v>542</v>
      </c>
    </row>
    <row r="361" spans="1:34" ht="12.75" customHeight="1">
      <c r="A361" s="2">
        <v>360</v>
      </c>
      <c r="B361" s="2" t="s">
        <v>1018</v>
      </c>
      <c r="C361" s="2" t="s">
        <v>2100</v>
      </c>
      <c r="D361" s="2" t="s">
        <v>1142</v>
      </c>
      <c r="E361" s="2" t="s">
        <v>12</v>
      </c>
      <c r="F361" s="4" t="s">
        <v>17</v>
      </c>
      <c r="G361" s="4">
        <f t="shared" si="21"/>
        <v>8</v>
      </c>
      <c r="H361" s="2" t="s">
        <v>1143</v>
      </c>
      <c r="I361" s="2" t="s">
        <v>1144</v>
      </c>
      <c r="J361" s="21">
        <f>IF(ISERROR(MATCH(H361,core_japan!M:M,0)),"",INDEX(core_japan!S:S,MATCH(H361,core_japan!M:M,0),1))</f>
        <v>0</v>
      </c>
      <c r="U361" s="2" t="s">
        <v>472</v>
      </c>
      <c r="Z361" s="2" t="str">
        <f t="shared" si="20"/>
        <v>CI_ Trade_ Product. Type. Code</v>
      </c>
      <c r="AA361" s="2" t="str">
        <f t="shared" si="22"/>
        <v>ram:TypeCode</v>
      </c>
      <c r="AB361" s="3" t="str">
        <f>AB$356&amp;"/"&amp;AA361</f>
        <v>rsm:CIIHSupplyChainTradeTransactionType/ram:IncludedCIILSupplyChainTradeLineItem/ram:SubordinateCIILBSubordinateTradeLineItem/ram:ApplicableCITradeProduct/ram:TypeCode</v>
      </c>
      <c r="AC361" s="4" t="s">
        <v>4</v>
      </c>
      <c r="AD361" s="2" t="s">
        <v>27</v>
      </c>
      <c r="AE361" s="2" t="s">
        <v>27</v>
      </c>
      <c r="AF361" s="2" t="s">
        <v>60</v>
      </c>
      <c r="AG361" s="2" t="s">
        <v>230</v>
      </c>
      <c r="AH361" s="2" t="s">
        <v>27</v>
      </c>
    </row>
    <row r="362" spans="1:34" ht="15">
      <c r="A362" s="2">
        <v>361</v>
      </c>
      <c r="E362" s="2" t="s">
        <v>1585</v>
      </c>
      <c r="F362" s="2"/>
      <c r="AB362" s="2"/>
      <c r="AC362" s="2"/>
    </row>
    <row r="363" spans="1:34" ht="15">
      <c r="F363" s="2"/>
      <c r="AB363" s="2"/>
      <c r="AC363" s="2"/>
    </row>
    <row r="364" spans="1:34" ht="15">
      <c r="A364" s="2" t="s">
        <v>1586</v>
      </c>
      <c r="F364" s="2"/>
      <c r="AB364" s="2"/>
      <c r="AC364" s="2"/>
    </row>
    <row r="365" spans="1:34" ht="15">
      <c r="A365" s="2" t="s">
        <v>1587</v>
      </c>
      <c r="D365" s="2" t="s">
        <v>53</v>
      </c>
      <c r="E365" s="2" t="s">
        <v>1588</v>
      </c>
      <c r="F365" s="2"/>
      <c r="AB365" s="2"/>
      <c r="AC365" s="2"/>
    </row>
    <row r="366" spans="1:34" ht="15">
      <c r="D366" s="2" t="s">
        <v>1589</v>
      </c>
      <c r="E366" s="2" t="s">
        <v>1590</v>
      </c>
      <c r="F366" s="2"/>
      <c r="AB366" s="2"/>
      <c r="AC366" s="2"/>
    </row>
    <row r="367" spans="1:34" ht="15">
      <c r="D367" s="2" t="s">
        <v>60</v>
      </c>
      <c r="E367" s="2" t="s">
        <v>1591</v>
      </c>
      <c r="F367" s="2"/>
      <c r="AB367" s="2"/>
      <c r="AC367" s="2"/>
    </row>
    <row r="368" spans="1:34" ht="15">
      <c r="D368" s="2" t="s">
        <v>15</v>
      </c>
      <c r="E368" s="2" t="s">
        <v>1592</v>
      </c>
      <c r="F368" s="2"/>
      <c r="AB368" s="2"/>
      <c r="AC368" s="2"/>
    </row>
    <row r="369" spans="1:29" ht="15">
      <c r="D369" s="2" t="s">
        <v>56</v>
      </c>
      <c r="E369" s="2" t="s">
        <v>1593</v>
      </c>
      <c r="F369" s="2"/>
      <c r="AB369" s="2"/>
      <c r="AC369" s="2"/>
    </row>
    <row r="370" spans="1:29" ht="15">
      <c r="E370" s="2" t="s">
        <v>1594</v>
      </c>
      <c r="F370" s="2"/>
      <c r="AB370" s="2"/>
      <c r="AC370" s="2"/>
    </row>
    <row r="371" spans="1:29" ht="15">
      <c r="A371" s="2" t="s">
        <v>1595</v>
      </c>
      <c r="D371" s="2" t="s">
        <v>130</v>
      </c>
      <c r="E371" s="2" t="s">
        <v>1596</v>
      </c>
      <c r="F371" s="2"/>
      <c r="AB371" s="2"/>
      <c r="AC371" s="2"/>
    </row>
    <row r="372" spans="1:29" ht="15">
      <c r="D372" s="2" t="s">
        <v>278</v>
      </c>
      <c r="E372" s="2" t="s">
        <v>1590</v>
      </c>
      <c r="F372" s="2"/>
      <c r="AB372" s="2"/>
      <c r="AC372" s="2"/>
    </row>
    <row r="373" spans="1:29" ht="15">
      <c r="A373" s="2" t="s">
        <v>1597</v>
      </c>
      <c r="D373" s="2" t="s">
        <v>1598</v>
      </c>
      <c r="E373" s="2" t="s">
        <v>1599</v>
      </c>
      <c r="F373" s="2"/>
      <c r="AB373" s="2"/>
      <c r="AC373" s="2"/>
    </row>
    <row r="374" spans="1:29" ht="15">
      <c r="D374" s="2" t="s">
        <v>1600</v>
      </c>
      <c r="E374" s="2" t="s">
        <v>1601</v>
      </c>
      <c r="F374" s="2"/>
      <c r="AB374" s="2"/>
      <c r="AC374" s="2"/>
    </row>
    <row r="375" spans="1:29" ht="15">
      <c r="A375" s="2" t="s">
        <v>1602</v>
      </c>
      <c r="D375" s="2" t="s">
        <v>25</v>
      </c>
      <c r="E375" s="2" t="s">
        <v>1603</v>
      </c>
      <c r="F375" s="2"/>
      <c r="AB375" s="2"/>
      <c r="AC375" s="2"/>
    </row>
    <row r="376" spans="1:29" ht="15">
      <c r="D376" s="2" t="s">
        <v>542</v>
      </c>
      <c r="E376" s="2" t="s">
        <v>1604</v>
      </c>
      <c r="F376" s="2"/>
      <c r="AB376" s="2"/>
      <c r="AC376" s="2"/>
    </row>
    <row r="377" spans="1:29" ht="15">
      <c r="D377" s="2" t="s">
        <v>1605</v>
      </c>
      <c r="E377" s="2" t="s">
        <v>1606</v>
      </c>
      <c r="F377" s="2"/>
      <c r="AB377" s="2"/>
      <c r="AC377" s="2"/>
    </row>
    <row r="378" spans="1:29" ht="15">
      <c r="D378" s="2" t="s">
        <v>1607</v>
      </c>
      <c r="F378" s="2"/>
      <c r="AB378" s="2"/>
      <c r="AC378" s="2"/>
    </row>
  </sheetData>
  <autoFilter ref="A1:AI378" xr:uid="{70699C3A-AC24-4CF2-9164-2FFA663770D0}"/>
  <phoneticPr fontId="14"/>
  <conditionalFormatting sqref="A1:AI1048576">
    <cfRule type="expression" dxfId="3" priority="7">
      <formula>"ABIE"=$E1</formula>
    </cfRule>
    <cfRule type="expression" dxfId="2" priority="8">
      <formula>OR("MA"=$E1,"ASMA"=$E1)</formula>
    </cfRule>
    <cfRule type="expression" dxfId="1" priority="9">
      <formula>"ASBIE"=$E1</formula>
    </cfRule>
  </conditionalFormatting>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DD4EF-D7FD-B344-BA6F-6084C89ED314}">
  <dimension ref="A1:N240"/>
  <sheetViews>
    <sheetView topLeftCell="A2" zoomScale="110" zoomScaleNormal="110" workbookViewId="0">
      <selection activeCell="J64" sqref="J64"/>
    </sheetView>
  </sheetViews>
  <sheetFormatPr defaultColWidth="10.7109375" defaultRowHeight="15.75" customHeight="1"/>
  <cols>
    <col min="1" max="1" width="5.7109375" style="4" customWidth="1"/>
    <col min="2" max="2" width="8.85546875" style="2" bestFit="1" customWidth="1"/>
    <col min="3" max="3" width="9.42578125" style="2" bestFit="1" customWidth="1"/>
    <col min="4" max="4" width="3.7109375" style="4" bestFit="1" customWidth="1"/>
    <col min="5" max="5" width="4.28515625" style="4" bestFit="1" customWidth="1"/>
    <col min="6" max="7" width="34" style="2" customWidth="1"/>
    <col min="8" max="8" width="10.7109375" style="4" customWidth="1"/>
    <col min="9" max="9" width="8.42578125" style="4" bestFit="1" customWidth="1"/>
    <col min="10" max="10" width="181.85546875" style="2" customWidth="1"/>
    <col min="11" max="11" width="9.140625" style="2" bestFit="1" customWidth="1"/>
    <col min="12" max="12" width="5" style="2" bestFit="1" customWidth="1"/>
    <col min="13" max="14" width="11.140625" style="2" customWidth="1"/>
    <col min="15" max="16384" width="10.7109375" style="2"/>
  </cols>
  <sheetData>
    <row r="1" spans="1:14" ht="15.75" customHeight="1">
      <c r="A1" s="4" t="s">
        <v>3877</v>
      </c>
      <c r="B1" s="2" t="s">
        <v>1619</v>
      </c>
      <c r="D1" s="30" t="s">
        <v>2116</v>
      </c>
      <c r="E1" s="30" t="s">
        <v>3754</v>
      </c>
      <c r="F1" s="2" t="s">
        <v>3878</v>
      </c>
      <c r="G1" s="2" t="s">
        <v>3879</v>
      </c>
      <c r="H1" s="4" t="s">
        <v>3880</v>
      </c>
      <c r="I1" s="4" t="s">
        <v>3881</v>
      </c>
      <c r="J1" s="2" t="s">
        <v>3882</v>
      </c>
      <c r="K1" s="2" t="s">
        <v>3883</v>
      </c>
      <c r="L1" s="2" t="s">
        <v>3754</v>
      </c>
      <c r="M1" s="2" t="s">
        <v>3884</v>
      </c>
      <c r="N1" s="2" t="s">
        <v>3885</v>
      </c>
    </row>
    <row r="2" spans="1:14" ht="15.75" customHeight="1">
      <c r="A2" s="4">
        <v>1000</v>
      </c>
      <c r="B2" s="2" t="s">
        <v>3886</v>
      </c>
      <c r="C2" s="2" t="s">
        <v>1640</v>
      </c>
      <c r="D2" s="4">
        <v>1</v>
      </c>
      <c r="E2" s="4" t="s">
        <v>22</v>
      </c>
      <c r="F2" s="2" t="s">
        <v>1641</v>
      </c>
      <c r="G2" s="2" t="s">
        <v>3887</v>
      </c>
      <c r="I2" s="4">
        <v>1070</v>
      </c>
      <c r="J2" s="2" t="s">
        <v>3571</v>
      </c>
      <c r="K2" s="2" t="s">
        <v>3888</v>
      </c>
      <c r="L2" s="2" t="s">
        <v>22</v>
      </c>
    </row>
    <row r="3" spans="1:14" ht="15.75" customHeight="1">
      <c r="A3" s="4">
        <v>1010</v>
      </c>
      <c r="B3" s="2" t="s">
        <v>3889</v>
      </c>
      <c r="C3" s="2" t="s">
        <v>1649</v>
      </c>
      <c r="D3" s="4">
        <v>1</v>
      </c>
      <c r="E3" s="4" t="s">
        <v>22</v>
      </c>
      <c r="F3" s="2" t="s">
        <v>1650</v>
      </c>
      <c r="G3" s="2" t="s">
        <v>1651</v>
      </c>
      <c r="H3" s="4" t="s">
        <v>2146</v>
      </c>
      <c r="I3" s="4">
        <v>1100</v>
      </c>
      <c r="J3" s="2" t="s">
        <v>3573</v>
      </c>
      <c r="K3" s="2" t="s">
        <v>3888</v>
      </c>
      <c r="L3" s="2" t="s">
        <v>22</v>
      </c>
      <c r="N3" s="2" t="s">
        <v>3890</v>
      </c>
    </row>
    <row r="4" spans="1:14" ht="15.75" customHeight="1">
      <c r="A4" s="4">
        <v>1020</v>
      </c>
      <c r="C4" s="2" t="s">
        <v>3567</v>
      </c>
      <c r="I4" s="4">
        <v>1110</v>
      </c>
      <c r="J4" s="2" t="s">
        <v>3891</v>
      </c>
      <c r="K4" s="2" t="s">
        <v>3892</v>
      </c>
      <c r="N4" s="2" t="s">
        <v>3893</v>
      </c>
    </row>
    <row r="5" spans="1:14" ht="15.75" customHeight="1">
      <c r="A5" s="4">
        <v>1030</v>
      </c>
      <c r="B5" s="2" t="s">
        <v>3894</v>
      </c>
      <c r="C5" s="2" t="s">
        <v>1645</v>
      </c>
      <c r="D5" s="4">
        <v>1</v>
      </c>
      <c r="E5" s="4" t="s">
        <v>22</v>
      </c>
      <c r="F5" s="2" t="s">
        <v>1646</v>
      </c>
      <c r="G5" s="2" t="s">
        <v>1647</v>
      </c>
      <c r="H5" s="4" t="s">
        <v>2162</v>
      </c>
      <c r="I5" s="4">
        <v>1080</v>
      </c>
      <c r="J5" s="2" t="s">
        <v>3572</v>
      </c>
      <c r="K5" s="2" t="s">
        <v>3888</v>
      </c>
      <c r="L5" s="2" t="s">
        <v>17</v>
      </c>
      <c r="M5" s="2" t="s">
        <v>3895</v>
      </c>
    </row>
    <row r="6" spans="1:14" ht="15.75" customHeight="1">
      <c r="A6" s="4">
        <v>1040</v>
      </c>
      <c r="B6" s="2" t="s">
        <v>3896</v>
      </c>
      <c r="C6" s="2" t="s">
        <v>1780</v>
      </c>
      <c r="D6" s="4">
        <v>1</v>
      </c>
      <c r="E6" s="4" t="s">
        <v>22</v>
      </c>
      <c r="F6" s="2" t="s">
        <v>1781</v>
      </c>
      <c r="G6" s="2" t="s">
        <v>3755</v>
      </c>
      <c r="H6" s="4" t="s">
        <v>2162</v>
      </c>
      <c r="I6" s="4">
        <v>3120</v>
      </c>
      <c r="J6" s="2" t="s">
        <v>3624</v>
      </c>
      <c r="K6" s="2" t="s">
        <v>3888</v>
      </c>
      <c r="L6" s="2" t="s">
        <v>17</v>
      </c>
      <c r="M6" s="2" t="s">
        <v>3895</v>
      </c>
    </row>
    <row r="7" spans="1:14" ht="15.75" customHeight="1">
      <c r="A7" s="4">
        <v>1050</v>
      </c>
      <c r="B7" s="2" t="s">
        <v>3897</v>
      </c>
      <c r="C7" s="2" t="s">
        <v>1776</v>
      </c>
      <c r="D7" s="4">
        <v>1</v>
      </c>
      <c r="E7" s="4" t="s">
        <v>17</v>
      </c>
      <c r="F7" s="2" t="s">
        <v>3898</v>
      </c>
      <c r="G7" s="2" t="s">
        <v>3756</v>
      </c>
      <c r="H7" s="4" t="s">
        <v>2162</v>
      </c>
      <c r="I7" s="4">
        <v>3110</v>
      </c>
      <c r="J7" s="2" t="s">
        <v>3623</v>
      </c>
      <c r="K7" s="2" t="s">
        <v>3888</v>
      </c>
      <c r="L7" s="2" t="s">
        <v>17</v>
      </c>
      <c r="M7" s="2" t="s">
        <v>3895</v>
      </c>
    </row>
    <row r="8" spans="1:14" ht="15.75" customHeight="1">
      <c r="A8" s="4">
        <v>1060</v>
      </c>
      <c r="B8" s="2" t="s">
        <v>3899</v>
      </c>
      <c r="C8" s="2" t="s">
        <v>3900</v>
      </c>
      <c r="D8" s="4">
        <v>1</v>
      </c>
      <c r="E8" s="4" t="s">
        <v>17</v>
      </c>
      <c r="F8" s="2" t="s">
        <v>3901</v>
      </c>
      <c r="G8" s="2" t="s">
        <v>3757</v>
      </c>
      <c r="H8" s="4" t="s">
        <v>2146</v>
      </c>
      <c r="I8" s="4">
        <v>3450</v>
      </c>
      <c r="J8" s="2" t="s">
        <v>3758</v>
      </c>
      <c r="K8" s="2" t="s">
        <v>3888</v>
      </c>
      <c r="L8" s="2" t="s">
        <v>22</v>
      </c>
      <c r="M8" s="2" t="s">
        <v>3902</v>
      </c>
      <c r="N8" s="2" t="s">
        <v>3890</v>
      </c>
    </row>
    <row r="9" spans="1:14" ht="15.75" customHeight="1">
      <c r="A9" s="4">
        <v>1070</v>
      </c>
      <c r="C9" s="2" t="s">
        <v>3567</v>
      </c>
      <c r="I9" s="4">
        <v>3460</v>
      </c>
      <c r="J9" s="2" t="s">
        <v>3903</v>
      </c>
      <c r="K9" s="2" t="s">
        <v>3892</v>
      </c>
      <c r="N9" s="2" t="s">
        <v>3893</v>
      </c>
    </row>
    <row r="10" spans="1:14" ht="15.75" customHeight="1">
      <c r="A10" s="4">
        <v>1080</v>
      </c>
      <c r="B10" s="2" t="s">
        <v>3904</v>
      </c>
      <c r="C10" s="2" t="s">
        <v>3905</v>
      </c>
      <c r="D10" s="4">
        <v>1</v>
      </c>
      <c r="E10" s="4" t="s">
        <v>17</v>
      </c>
      <c r="F10" s="2" t="s">
        <v>3906</v>
      </c>
      <c r="G10" s="2" t="s">
        <v>3759</v>
      </c>
      <c r="H10" s="4" t="s">
        <v>2162</v>
      </c>
      <c r="I10" s="4">
        <v>3470</v>
      </c>
      <c r="J10" s="2" t="s">
        <v>3760</v>
      </c>
      <c r="K10" s="2" t="s">
        <v>3888</v>
      </c>
      <c r="L10" s="2" t="s">
        <v>17</v>
      </c>
      <c r="M10" s="2" t="s">
        <v>3902</v>
      </c>
    </row>
    <row r="11" spans="1:14" ht="15.75" customHeight="1">
      <c r="A11" s="4">
        <v>1090</v>
      </c>
      <c r="B11" s="2" t="s">
        <v>3907</v>
      </c>
      <c r="C11" s="2" t="s">
        <v>3908</v>
      </c>
      <c r="D11" s="4">
        <v>1</v>
      </c>
      <c r="E11" s="4" t="s">
        <v>17</v>
      </c>
      <c r="F11" s="2" t="s">
        <v>2194</v>
      </c>
      <c r="G11" s="2" t="s">
        <v>2195</v>
      </c>
      <c r="H11" s="4" t="s">
        <v>2146</v>
      </c>
      <c r="I11" s="4">
        <v>3830</v>
      </c>
      <c r="J11" s="2" t="s">
        <v>3909</v>
      </c>
      <c r="K11" s="2" t="s">
        <v>3888</v>
      </c>
      <c r="L11" s="2" t="s">
        <v>22</v>
      </c>
      <c r="N11" s="2" t="s">
        <v>3890</v>
      </c>
    </row>
    <row r="12" spans="1:14" ht="15.75" customHeight="1">
      <c r="A12" s="4">
        <v>1100</v>
      </c>
      <c r="C12" s="2" t="s">
        <v>3567</v>
      </c>
      <c r="I12" s="4">
        <v>3840</v>
      </c>
      <c r="J12" s="2" t="s">
        <v>3910</v>
      </c>
      <c r="K12" s="2" t="s">
        <v>3892</v>
      </c>
      <c r="N12" s="2" t="s">
        <v>3893</v>
      </c>
    </row>
    <row r="13" spans="1:14" ht="15.75" customHeight="1">
      <c r="A13" s="4">
        <v>1110</v>
      </c>
      <c r="B13" s="2" t="s">
        <v>3911</v>
      </c>
      <c r="C13" s="2" t="s">
        <v>3912</v>
      </c>
      <c r="D13" s="4">
        <v>1</v>
      </c>
      <c r="E13" s="4" t="s">
        <v>17</v>
      </c>
      <c r="F13" s="2" t="s">
        <v>2199</v>
      </c>
      <c r="G13" s="2" t="s">
        <v>2202</v>
      </c>
      <c r="H13" s="4" t="s">
        <v>2201</v>
      </c>
      <c r="I13" s="4">
        <v>1930</v>
      </c>
      <c r="J13" s="2" t="s">
        <v>3761</v>
      </c>
      <c r="K13" s="2" t="s">
        <v>3888</v>
      </c>
      <c r="L13" s="2" t="s">
        <v>17</v>
      </c>
    </row>
    <row r="14" spans="1:14" ht="15.75" customHeight="1">
      <c r="A14" s="4">
        <v>1120</v>
      </c>
      <c r="B14" s="2" t="s">
        <v>3913</v>
      </c>
      <c r="C14" s="2" t="s">
        <v>1771</v>
      </c>
      <c r="D14" s="4">
        <v>1</v>
      </c>
      <c r="E14" s="4" t="s">
        <v>17</v>
      </c>
      <c r="F14" s="2" t="s">
        <v>1772</v>
      </c>
      <c r="G14" s="2" t="s">
        <v>3914</v>
      </c>
      <c r="H14" s="4" t="s">
        <v>3762</v>
      </c>
      <c r="I14" s="4">
        <v>2840</v>
      </c>
      <c r="J14" s="2" t="s">
        <v>3622</v>
      </c>
      <c r="K14" s="2" t="s">
        <v>3888</v>
      </c>
      <c r="L14" s="2" t="s">
        <v>22</v>
      </c>
      <c r="N14" s="2" t="s">
        <v>3915</v>
      </c>
    </row>
    <row r="15" spans="1:14" ht="15.75" customHeight="1">
      <c r="A15" s="4">
        <v>1130</v>
      </c>
      <c r="C15" s="2" t="s">
        <v>3567</v>
      </c>
      <c r="I15" s="4">
        <v>2850</v>
      </c>
      <c r="J15" s="2" t="s">
        <v>3916</v>
      </c>
      <c r="K15" s="2" t="s">
        <v>3888</v>
      </c>
      <c r="L15" s="2" t="s">
        <v>22</v>
      </c>
      <c r="N15" s="2" t="s">
        <v>3915</v>
      </c>
    </row>
    <row r="16" spans="1:14" ht="15.75" customHeight="1">
      <c r="A16" s="4">
        <v>1140</v>
      </c>
      <c r="B16" s="2" t="s">
        <v>3917</v>
      </c>
      <c r="C16" s="2" t="s">
        <v>1944</v>
      </c>
      <c r="D16" s="4">
        <v>1</v>
      </c>
      <c r="E16" s="4" t="s">
        <v>17</v>
      </c>
      <c r="F16" s="2" t="s">
        <v>1945</v>
      </c>
      <c r="G16" s="2" t="s">
        <v>1946</v>
      </c>
      <c r="H16" s="4" t="s">
        <v>3762</v>
      </c>
      <c r="I16" s="4">
        <v>2730</v>
      </c>
      <c r="J16" s="2" t="s">
        <v>3689</v>
      </c>
      <c r="K16" s="2" t="s">
        <v>3888</v>
      </c>
      <c r="L16" s="2" t="s">
        <v>17</v>
      </c>
    </row>
    <row r="17" spans="1:14" ht="15.75" customHeight="1">
      <c r="A17" s="4">
        <v>1150</v>
      </c>
      <c r="B17" s="2" t="s">
        <v>3918</v>
      </c>
      <c r="C17" s="2" t="s">
        <v>1940</v>
      </c>
      <c r="D17" s="4">
        <v>1</v>
      </c>
      <c r="E17" s="4" t="s">
        <v>17</v>
      </c>
      <c r="F17" s="2" t="s">
        <v>1941</v>
      </c>
      <c r="G17" s="2" t="s">
        <v>3763</v>
      </c>
      <c r="H17" s="4" t="s">
        <v>3762</v>
      </c>
      <c r="I17" s="4">
        <v>2710</v>
      </c>
      <c r="J17" s="2" t="s">
        <v>3688</v>
      </c>
      <c r="K17" s="2" t="s">
        <v>3888</v>
      </c>
      <c r="L17" s="2" t="s">
        <v>17</v>
      </c>
    </row>
    <row r="18" spans="1:14" ht="15.75" customHeight="1">
      <c r="A18" s="4">
        <v>1160</v>
      </c>
      <c r="B18" s="2" t="s">
        <v>3919</v>
      </c>
      <c r="C18" s="2" t="s">
        <v>1935</v>
      </c>
      <c r="D18" s="4">
        <v>1</v>
      </c>
      <c r="E18" s="4" t="s">
        <v>17</v>
      </c>
      <c r="F18" s="2" t="s">
        <v>1936</v>
      </c>
      <c r="G18" s="2" t="s">
        <v>3764</v>
      </c>
      <c r="H18" s="4" t="s">
        <v>3762</v>
      </c>
      <c r="I18" s="4">
        <v>2690</v>
      </c>
      <c r="J18" s="2" t="s">
        <v>3687</v>
      </c>
      <c r="K18" s="2" t="s">
        <v>3888</v>
      </c>
      <c r="L18" s="2" t="s">
        <v>17</v>
      </c>
    </row>
    <row r="19" spans="1:14" ht="15.75" customHeight="1">
      <c r="A19" s="4">
        <v>1170</v>
      </c>
      <c r="B19" s="2" t="s">
        <v>3920</v>
      </c>
      <c r="C19" s="2" t="s">
        <v>3921</v>
      </c>
      <c r="D19" s="4">
        <v>1</v>
      </c>
      <c r="E19" s="4" t="s">
        <v>17</v>
      </c>
      <c r="F19" s="2" t="s">
        <v>2231</v>
      </c>
      <c r="G19" s="2" t="s">
        <v>2233</v>
      </c>
      <c r="H19" s="4" t="s">
        <v>3762</v>
      </c>
      <c r="I19" s="4">
        <v>3070</v>
      </c>
      <c r="J19" s="2" t="s">
        <v>3765</v>
      </c>
      <c r="K19" s="2" t="s">
        <v>3888</v>
      </c>
      <c r="L19" s="2" t="s">
        <v>17</v>
      </c>
    </row>
    <row r="20" spans="1:14" ht="15.75" customHeight="1">
      <c r="A20" s="4">
        <v>1180</v>
      </c>
      <c r="B20" s="2" t="s">
        <v>3922</v>
      </c>
      <c r="C20" s="2" t="s">
        <v>1972</v>
      </c>
      <c r="D20" s="4">
        <v>1</v>
      </c>
      <c r="E20" s="4" t="s">
        <v>17</v>
      </c>
      <c r="F20" s="2" t="s">
        <v>1973</v>
      </c>
      <c r="G20" s="2" t="s">
        <v>1974</v>
      </c>
      <c r="H20" s="4" t="s">
        <v>3762</v>
      </c>
      <c r="I20" s="4">
        <v>3050</v>
      </c>
      <c r="J20" s="2" t="s">
        <v>3706</v>
      </c>
      <c r="K20" s="2" t="s">
        <v>3888</v>
      </c>
      <c r="L20" s="2" t="s">
        <v>17</v>
      </c>
    </row>
    <row r="21" spans="1:14" ht="15.75" customHeight="1">
      <c r="A21" s="4">
        <v>1190</v>
      </c>
      <c r="B21" s="2" t="s">
        <v>3923</v>
      </c>
      <c r="C21" s="2" t="s">
        <v>3924</v>
      </c>
      <c r="D21" s="4">
        <v>1</v>
      </c>
      <c r="E21" s="4" t="s">
        <v>17</v>
      </c>
      <c r="F21" s="2" t="s">
        <v>2239</v>
      </c>
      <c r="G21" s="2" t="s">
        <v>2241</v>
      </c>
      <c r="H21" s="4" t="s">
        <v>3762</v>
      </c>
      <c r="I21" s="4">
        <v>2750</v>
      </c>
      <c r="J21" s="2" t="s">
        <v>3580</v>
      </c>
      <c r="K21" s="2" t="s">
        <v>3888</v>
      </c>
      <c r="L21" s="2" t="s">
        <v>17</v>
      </c>
      <c r="N21" s="2" t="s">
        <v>3925</v>
      </c>
    </row>
    <row r="22" spans="1:14" ht="15.75" customHeight="1">
      <c r="A22" s="4">
        <v>1200</v>
      </c>
      <c r="C22" s="2" t="s">
        <v>3567</v>
      </c>
      <c r="I22" s="4">
        <v>2770</v>
      </c>
      <c r="J22" s="2" t="s">
        <v>3926</v>
      </c>
      <c r="K22" s="2" t="s">
        <v>3888</v>
      </c>
      <c r="L22" s="2" t="s">
        <v>17</v>
      </c>
      <c r="N22" s="2" t="s">
        <v>3925</v>
      </c>
    </row>
    <row r="23" spans="1:14" ht="15.75" customHeight="1">
      <c r="A23" s="4">
        <v>1210</v>
      </c>
      <c r="B23" s="2" t="s">
        <v>3927</v>
      </c>
      <c r="C23" s="2" t="s">
        <v>3928</v>
      </c>
      <c r="D23" s="4">
        <v>1</v>
      </c>
      <c r="E23" s="4" t="s">
        <v>17</v>
      </c>
      <c r="F23" s="2" t="s">
        <v>2244</v>
      </c>
      <c r="G23" s="2" t="s">
        <v>2241</v>
      </c>
      <c r="H23" s="4" t="s">
        <v>2138</v>
      </c>
      <c r="I23" s="4">
        <v>2750</v>
      </c>
      <c r="J23" s="2" t="s">
        <v>3580</v>
      </c>
      <c r="K23" s="2" t="s">
        <v>3888</v>
      </c>
      <c r="L23" s="2" t="s">
        <v>17</v>
      </c>
      <c r="M23" s="2" t="s">
        <v>3895</v>
      </c>
      <c r="N23" s="2" t="s">
        <v>3929</v>
      </c>
    </row>
    <row r="24" spans="1:14" ht="15.75" customHeight="1">
      <c r="A24" s="4">
        <v>1220</v>
      </c>
      <c r="C24" s="2" t="s">
        <v>3567</v>
      </c>
      <c r="I24" s="4">
        <v>2770</v>
      </c>
      <c r="J24" s="2" t="s">
        <v>3926</v>
      </c>
      <c r="K24" s="2" t="s">
        <v>3888</v>
      </c>
      <c r="L24" s="2" t="s">
        <v>17</v>
      </c>
      <c r="M24" s="2" t="s">
        <v>3895</v>
      </c>
      <c r="N24" s="2" t="s">
        <v>3929</v>
      </c>
    </row>
    <row r="25" spans="1:14" ht="15.75" customHeight="1">
      <c r="A25" s="4">
        <v>1230</v>
      </c>
      <c r="B25" s="2" t="s">
        <v>3930</v>
      </c>
      <c r="C25" s="2" t="s">
        <v>3931</v>
      </c>
      <c r="D25" s="4">
        <v>2</v>
      </c>
      <c r="E25" s="4" t="s">
        <v>17</v>
      </c>
      <c r="F25" s="2" t="s">
        <v>3932</v>
      </c>
      <c r="G25" s="2" t="s">
        <v>2249</v>
      </c>
      <c r="H25" s="4" t="s">
        <v>3933</v>
      </c>
      <c r="I25" s="4">
        <v>2820</v>
      </c>
      <c r="J25" s="2" t="s">
        <v>3934</v>
      </c>
      <c r="K25" s="2" t="s">
        <v>3888</v>
      </c>
      <c r="L25" s="2" t="s">
        <v>17</v>
      </c>
    </row>
    <row r="26" spans="1:14" ht="15.75" customHeight="1">
      <c r="A26" s="4">
        <v>1240</v>
      </c>
      <c r="B26" s="2" t="s">
        <v>3935</v>
      </c>
      <c r="C26" s="2" t="s">
        <v>3936</v>
      </c>
      <c r="D26" s="4">
        <v>1</v>
      </c>
      <c r="E26" s="4" t="s">
        <v>17</v>
      </c>
      <c r="F26" s="2" t="s">
        <v>2256</v>
      </c>
      <c r="G26" s="2" t="s">
        <v>3766</v>
      </c>
      <c r="H26" s="4" t="s">
        <v>2201</v>
      </c>
      <c r="I26" s="4">
        <v>4030</v>
      </c>
      <c r="J26" s="2" t="s">
        <v>3767</v>
      </c>
      <c r="K26" s="2" t="s">
        <v>3888</v>
      </c>
      <c r="L26" s="2" t="s">
        <v>22</v>
      </c>
      <c r="M26" s="2" t="s">
        <v>3895</v>
      </c>
    </row>
    <row r="27" spans="1:14" ht="15.75" customHeight="1">
      <c r="A27" s="4">
        <v>1250</v>
      </c>
      <c r="B27" s="2" t="s">
        <v>3937</v>
      </c>
      <c r="C27" s="2" t="s">
        <v>1875</v>
      </c>
      <c r="D27" s="4">
        <v>1</v>
      </c>
      <c r="E27" s="4" t="s">
        <v>17</v>
      </c>
      <c r="F27" s="2" t="s">
        <v>2273</v>
      </c>
      <c r="G27" s="2" t="s">
        <v>1876</v>
      </c>
      <c r="H27" s="4" t="s">
        <v>2201</v>
      </c>
      <c r="I27" s="4">
        <v>3810</v>
      </c>
      <c r="J27" s="2" t="s">
        <v>3676</v>
      </c>
      <c r="K27" s="2" t="s">
        <v>3888</v>
      </c>
      <c r="L27" s="2" t="s">
        <v>71</v>
      </c>
      <c r="M27" s="2" t="s">
        <v>3938</v>
      </c>
    </row>
    <row r="28" spans="1:14" ht="15.75" customHeight="1">
      <c r="A28" s="4">
        <v>1260</v>
      </c>
      <c r="B28" s="2" t="s">
        <v>3939</v>
      </c>
      <c r="C28" s="2" t="s">
        <v>3575</v>
      </c>
      <c r="D28" s="4">
        <v>1</v>
      </c>
      <c r="E28" s="4" t="s">
        <v>71</v>
      </c>
      <c r="F28" s="2" t="s">
        <v>3768</v>
      </c>
      <c r="G28" s="2" t="s">
        <v>3769</v>
      </c>
      <c r="I28" s="4">
        <v>1120</v>
      </c>
      <c r="J28" s="2" t="s">
        <v>3574</v>
      </c>
      <c r="K28" s="2" t="s">
        <v>3888</v>
      </c>
      <c r="L28" s="2" t="s">
        <v>71</v>
      </c>
    </row>
    <row r="29" spans="1:14" ht="15.75" customHeight="1">
      <c r="A29" s="4">
        <v>1270</v>
      </c>
      <c r="B29" s="2" t="s">
        <v>3940</v>
      </c>
      <c r="C29" s="2" t="s">
        <v>3578</v>
      </c>
      <c r="D29" s="4">
        <v>2</v>
      </c>
      <c r="E29" s="4" t="s">
        <v>17</v>
      </c>
      <c r="F29" s="2" t="s">
        <v>3941</v>
      </c>
      <c r="G29" s="2" t="s">
        <v>3942</v>
      </c>
      <c r="H29" s="4" t="s">
        <v>2162</v>
      </c>
      <c r="I29" s="4">
        <v>1140</v>
      </c>
      <c r="J29" s="2" t="s">
        <v>3577</v>
      </c>
      <c r="K29" s="2" t="s">
        <v>3888</v>
      </c>
      <c r="L29" s="2" t="s">
        <v>17</v>
      </c>
    </row>
    <row r="30" spans="1:14" ht="15.75" customHeight="1">
      <c r="A30" s="4">
        <v>1280</v>
      </c>
      <c r="B30" s="2" t="s">
        <v>3943</v>
      </c>
      <c r="C30" s="2" t="s">
        <v>1657</v>
      </c>
      <c r="D30" s="4">
        <v>2</v>
      </c>
      <c r="E30" s="4" t="s">
        <v>22</v>
      </c>
      <c r="F30" s="2" t="s">
        <v>2292</v>
      </c>
      <c r="G30" s="2" t="s">
        <v>1658</v>
      </c>
      <c r="H30" s="4" t="s">
        <v>2201</v>
      </c>
      <c r="I30" s="4">
        <v>1130</v>
      </c>
      <c r="J30" s="2" t="s">
        <v>3576</v>
      </c>
      <c r="K30" s="2" t="s">
        <v>3888</v>
      </c>
      <c r="L30" s="2" t="s">
        <v>71</v>
      </c>
      <c r="M30" s="2" t="s">
        <v>3938</v>
      </c>
    </row>
    <row r="31" spans="1:14" ht="15.75" customHeight="1">
      <c r="A31" s="4">
        <v>1290</v>
      </c>
      <c r="B31" s="2" t="s">
        <v>3944</v>
      </c>
      <c r="C31" s="2" t="s">
        <v>1625</v>
      </c>
      <c r="D31" s="4">
        <v>1</v>
      </c>
      <c r="E31" s="4" t="s">
        <v>22</v>
      </c>
      <c r="F31" s="2" t="s">
        <v>1626</v>
      </c>
      <c r="G31" s="2" t="s">
        <v>3945</v>
      </c>
      <c r="I31" s="4">
        <v>1010</v>
      </c>
      <c r="J31" s="2" t="s">
        <v>3568</v>
      </c>
      <c r="K31" s="2" t="s">
        <v>3888</v>
      </c>
      <c r="L31" s="2" t="s">
        <v>22</v>
      </c>
    </row>
    <row r="32" spans="1:14" ht="15.75" customHeight="1">
      <c r="A32" s="4">
        <v>1300</v>
      </c>
      <c r="B32" s="2" t="s">
        <v>3946</v>
      </c>
      <c r="C32" s="2" t="s">
        <v>1629</v>
      </c>
      <c r="D32" s="4">
        <v>2</v>
      </c>
      <c r="E32" s="4" t="s">
        <v>17</v>
      </c>
      <c r="F32" s="2" t="s">
        <v>2298</v>
      </c>
      <c r="G32" s="2" t="s">
        <v>3770</v>
      </c>
      <c r="H32" s="4" t="s">
        <v>2201</v>
      </c>
      <c r="I32" s="4">
        <v>1030</v>
      </c>
      <c r="J32" s="2" t="s">
        <v>3569</v>
      </c>
      <c r="K32" s="2" t="s">
        <v>3888</v>
      </c>
      <c r="L32" s="2" t="s">
        <v>17</v>
      </c>
    </row>
    <row r="33" spans="1:14" ht="15.75" customHeight="1">
      <c r="A33" s="4">
        <v>1310</v>
      </c>
      <c r="B33" s="2" t="s">
        <v>3947</v>
      </c>
      <c r="C33" s="2" t="s">
        <v>1638</v>
      </c>
      <c r="D33" s="4">
        <v>2</v>
      </c>
      <c r="E33" s="4" t="s">
        <v>22</v>
      </c>
      <c r="F33" s="2" t="s">
        <v>2305</v>
      </c>
      <c r="G33" s="2" t="s">
        <v>3771</v>
      </c>
      <c r="H33" s="4" t="s">
        <v>2138</v>
      </c>
      <c r="I33" s="4">
        <v>1050</v>
      </c>
      <c r="J33" s="2" t="s">
        <v>3570</v>
      </c>
      <c r="K33" s="2" t="s">
        <v>3888</v>
      </c>
      <c r="L33" s="2" t="s">
        <v>17</v>
      </c>
      <c r="M33" s="2" t="s">
        <v>3948</v>
      </c>
    </row>
    <row r="34" spans="1:14" ht="15.75" customHeight="1">
      <c r="A34" s="4">
        <v>1320</v>
      </c>
      <c r="B34" s="2" t="s">
        <v>3949</v>
      </c>
      <c r="C34" s="2" t="s">
        <v>3950</v>
      </c>
      <c r="D34" s="4">
        <v>1</v>
      </c>
      <c r="E34" s="4" t="s">
        <v>71</v>
      </c>
      <c r="F34" s="2" t="s">
        <v>2312</v>
      </c>
      <c r="G34" s="2" t="s">
        <v>2314</v>
      </c>
      <c r="I34" s="4">
        <v>3970</v>
      </c>
      <c r="J34" s="2" t="s">
        <v>3772</v>
      </c>
      <c r="K34" s="2" t="s">
        <v>3888</v>
      </c>
      <c r="L34" s="2" t="s">
        <v>17</v>
      </c>
    </row>
    <row r="35" spans="1:14" ht="15.75" customHeight="1">
      <c r="A35" s="4">
        <v>1330</v>
      </c>
      <c r="B35" s="2" t="s">
        <v>3951</v>
      </c>
      <c r="C35" s="2" t="s">
        <v>3952</v>
      </c>
      <c r="D35" s="4">
        <v>2</v>
      </c>
      <c r="E35" s="4" t="s">
        <v>22</v>
      </c>
      <c r="F35" s="2" t="s">
        <v>3953</v>
      </c>
      <c r="G35" s="2" t="s">
        <v>2322</v>
      </c>
      <c r="H35" s="4" t="s">
        <v>3762</v>
      </c>
      <c r="I35" s="4">
        <v>3980</v>
      </c>
      <c r="J35" s="2" t="s">
        <v>3954</v>
      </c>
      <c r="K35" s="2" t="s">
        <v>3888</v>
      </c>
      <c r="L35" s="2" t="s">
        <v>17</v>
      </c>
      <c r="M35" s="2" t="s">
        <v>3895</v>
      </c>
    </row>
    <row r="36" spans="1:14" ht="15.75" customHeight="1">
      <c r="A36" s="4">
        <v>1340</v>
      </c>
      <c r="B36" s="2" t="s">
        <v>3955</v>
      </c>
      <c r="C36" s="2" t="s">
        <v>1667</v>
      </c>
      <c r="D36" s="4">
        <v>2</v>
      </c>
      <c r="E36" s="4" t="s">
        <v>17</v>
      </c>
      <c r="F36" s="2" t="s">
        <v>2325</v>
      </c>
      <c r="G36" s="2" t="s">
        <v>1668</v>
      </c>
      <c r="H36" s="4" t="s">
        <v>2146</v>
      </c>
      <c r="I36" s="4">
        <v>4000</v>
      </c>
      <c r="J36" s="2" t="s">
        <v>3773</v>
      </c>
      <c r="K36" s="2" t="s">
        <v>3888</v>
      </c>
      <c r="L36" s="2" t="s">
        <v>22</v>
      </c>
    </row>
    <row r="37" spans="1:14" ht="15.75" customHeight="1">
      <c r="A37" s="4">
        <v>1350</v>
      </c>
      <c r="C37" s="2" t="s">
        <v>3567</v>
      </c>
      <c r="I37" s="4">
        <v>4010</v>
      </c>
      <c r="J37" s="2" t="s">
        <v>3956</v>
      </c>
      <c r="K37" s="2" t="s">
        <v>3892</v>
      </c>
      <c r="N37" s="2" t="s">
        <v>3957</v>
      </c>
    </row>
    <row r="38" spans="1:14" ht="15.75" customHeight="1">
      <c r="A38" s="4">
        <v>1360</v>
      </c>
      <c r="B38" s="2" t="s">
        <v>3958</v>
      </c>
      <c r="C38" s="2" t="s">
        <v>1717</v>
      </c>
      <c r="D38" s="4">
        <v>1</v>
      </c>
      <c r="E38" s="4" t="s">
        <v>22</v>
      </c>
      <c r="F38" s="2" t="s">
        <v>1688</v>
      </c>
      <c r="G38" s="2" t="s">
        <v>1689</v>
      </c>
      <c r="I38" s="4">
        <v>1940</v>
      </c>
      <c r="J38" s="2" t="s">
        <v>3592</v>
      </c>
      <c r="K38" s="2" t="s">
        <v>3888</v>
      </c>
      <c r="L38" s="2" t="s">
        <v>17</v>
      </c>
    </row>
    <row r="39" spans="1:14" ht="15.75" customHeight="1">
      <c r="A39" s="4">
        <v>1370</v>
      </c>
      <c r="B39" s="2" t="s">
        <v>3959</v>
      </c>
      <c r="C39" s="2" t="s">
        <v>1697</v>
      </c>
      <c r="D39" s="4">
        <v>2</v>
      </c>
      <c r="E39" s="4" t="s">
        <v>22</v>
      </c>
      <c r="F39" s="2" t="s">
        <v>2334</v>
      </c>
      <c r="G39" s="2" t="s">
        <v>1698</v>
      </c>
      <c r="H39" s="4" t="s">
        <v>2201</v>
      </c>
      <c r="I39" s="4">
        <v>1980</v>
      </c>
      <c r="J39" s="2" t="s">
        <v>3586</v>
      </c>
      <c r="K39" s="2" t="s">
        <v>3888</v>
      </c>
      <c r="L39" s="2" t="s">
        <v>17</v>
      </c>
      <c r="M39" s="2" t="s">
        <v>3895</v>
      </c>
    </row>
    <row r="40" spans="1:14" ht="15.75" customHeight="1">
      <c r="A40" s="4">
        <v>1380</v>
      </c>
      <c r="B40" s="2" t="s">
        <v>3960</v>
      </c>
      <c r="C40" s="2" t="s">
        <v>3961</v>
      </c>
      <c r="D40" s="4">
        <v>2</v>
      </c>
      <c r="E40" s="4" t="s">
        <v>17</v>
      </c>
      <c r="F40" s="2" t="s">
        <v>2341</v>
      </c>
      <c r="G40" s="2" t="s">
        <v>3962</v>
      </c>
      <c r="H40" s="4" t="s">
        <v>2201</v>
      </c>
      <c r="I40" s="4">
        <v>2030</v>
      </c>
      <c r="J40" s="2" t="s">
        <v>3774</v>
      </c>
      <c r="K40" s="2" t="s">
        <v>3888</v>
      </c>
      <c r="L40" s="2" t="s">
        <v>17</v>
      </c>
    </row>
    <row r="41" spans="1:14" ht="15.75" customHeight="1">
      <c r="A41" s="4">
        <v>1390</v>
      </c>
      <c r="B41" s="2" t="s">
        <v>3963</v>
      </c>
      <c r="C41" s="2" t="s">
        <v>1691</v>
      </c>
      <c r="D41" s="4">
        <v>2</v>
      </c>
      <c r="E41" s="4" t="s">
        <v>71</v>
      </c>
      <c r="F41" s="2" t="s">
        <v>2347</v>
      </c>
      <c r="G41" s="2" t="s">
        <v>1692</v>
      </c>
      <c r="H41" s="4" t="s">
        <v>2138</v>
      </c>
      <c r="I41" s="4">
        <v>1950</v>
      </c>
      <c r="J41" s="2" t="s">
        <v>3584</v>
      </c>
      <c r="K41" s="2" t="s">
        <v>3888</v>
      </c>
      <c r="L41" s="2" t="s">
        <v>71</v>
      </c>
      <c r="M41" s="2" t="s">
        <v>3964</v>
      </c>
      <c r="N41" s="2" t="s">
        <v>3965</v>
      </c>
    </row>
    <row r="42" spans="1:14" ht="15.75" customHeight="1">
      <c r="A42" s="4">
        <v>1400</v>
      </c>
      <c r="C42" s="2" t="s">
        <v>3567</v>
      </c>
      <c r="I42" s="4">
        <v>1960</v>
      </c>
      <c r="J42" s="2" t="s">
        <v>3966</v>
      </c>
      <c r="K42" s="2" t="s">
        <v>3888</v>
      </c>
      <c r="L42" s="2" t="s">
        <v>71</v>
      </c>
      <c r="M42" s="2" t="s">
        <v>3964</v>
      </c>
      <c r="N42" s="2" t="s">
        <v>3965</v>
      </c>
    </row>
    <row r="43" spans="1:14" ht="15.75" customHeight="1">
      <c r="A43" s="4">
        <v>1410</v>
      </c>
      <c r="B43" s="2" t="s">
        <v>3967</v>
      </c>
      <c r="C43" s="2" t="s">
        <v>3968</v>
      </c>
      <c r="D43" s="4">
        <v>3</v>
      </c>
      <c r="E43" s="4" t="s">
        <v>17</v>
      </c>
      <c r="F43" s="2" t="s">
        <v>3969</v>
      </c>
      <c r="G43" s="2" t="s">
        <v>3970</v>
      </c>
      <c r="H43" s="4" t="s">
        <v>3933</v>
      </c>
      <c r="I43" s="4">
        <v>1970</v>
      </c>
      <c r="J43" s="2" t="s">
        <v>3971</v>
      </c>
      <c r="K43" s="2" t="s">
        <v>3892</v>
      </c>
    </row>
    <row r="44" spans="1:14" ht="15.75" customHeight="1">
      <c r="A44" s="4">
        <v>1420</v>
      </c>
      <c r="B44" s="2" t="s">
        <v>3972</v>
      </c>
      <c r="C44" s="2" t="s">
        <v>1694</v>
      </c>
      <c r="D44" s="4">
        <v>2</v>
      </c>
      <c r="E44" s="4" t="s">
        <v>17</v>
      </c>
      <c r="F44" s="2" t="s">
        <v>2356</v>
      </c>
      <c r="G44" s="2" t="s">
        <v>1695</v>
      </c>
      <c r="H44" s="4" t="s">
        <v>2138</v>
      </c>
      <c r="I44" s="4">
        <v>2010</v>
      </c>
      <c r="J44" s="2" t="s">
        <v>3585</v>
      </c>
      <c r="K44" s="2" t="s">
        <v>3888</v>
      </c>
      <c r="L44" s="2" t="s">
        <v>17</v>
      </c>
    </row>
    <row r="45" spans="1:14" ht="15.75" customHeight="1">
      <c r="A45" s="4">
        <v>1430</v>
      </c>
      <c r="B45" s="2" t="s">
        <v>3973</v>
      </c>
      <c r="C45" s="2" t="s">
        <v>3974</v>
      </c>
      <c r="D45" s="4">
        <v>3</v>
      </c>
      <c r="E45" s="4" t="s">
        <v>17</v>
      </c>
      <c r="F45" s="2" t="s">
        <v>3975</v>
      </c>
      <c r="G45" s="2" t="s">
        <v>3976</v>
      </c>
      <c r="H45" s="4" t="s">
        <v>3933</v>
      </c>
      <c r="I45" s="4">
        <v>2020</v>
      </c>
      <c r="J45" s="2" t="s">
        <v>3977</v>
      </c>
      <c r="K45" s="2" t="s">
        <v>3892</v>
      </c>
    </row>
    <row r="46" spans="1:14" ht="15.75" customHeight="1">
      <c r="A46" s="4">
        <v>1440</v>
      </c>
      <c r="B46" s="2" t="s">
        <v>3978</v>
      </c>
      <c r="C46" s="2" t="s">
        <v>3979</v>
      </c>
      <c r="D46" s="4">
        <v>2</v>
      </c>
      <c r="E46" s="4" t="s">
        <v>17</v>
      </c>
      <c r="F46" s="2" t="s">
        <v>3980</v>
      </c>
      <c r="G46" s="2" t="s">
        <v>3775</v>
      </c>
      <c r="H46" s="4" t="s">
        <v>2138</v>
      </c>
      <c r="I46" s="4">
        <v>2230</v>
      </c>
      <c r="J46" s="2" t="s">
        <v>3776</v>
      </c>
      <c r="K46" s="2" t="s">
        <v>3888</v>
      </c>
      <c r="L46" s="2" t="s">
        <v>17</v>
      </c>
      <c r="N46" s="2" t="s">
        <v>3981</v>
      </c>
    </row>
    <row r="47" spans="1:14" ht="15.75" customHeight="1">
      <c r="A47" s="4">
        <v>1450</v>
      </c>
      <c r="B47" s="2" t="s">
        <v>3982</v>
      </c>
      <c r="C47" s="2" t="s">
        <v>1700</v>
      </c>
      <c r="D47" s="4">
        <v>2</v>
      </c>
      <c r="E47" s="4" t="s">
        <v>17</v>
      </c>
      <c r="F47" s="2" t="s">
        <v>3777</v>
      </c>
      <c r="G47" s="2" t="s">
        <v>1701</v>
      </c>
      <c r="H47" s="4" t="s">
        <v>2138</v>
      </c>
      <c r="I47" s="4">
        <v>2230</v>
      </c>
      <c r="J47" s="2" t="s">
        <v>3587</v>
      </c>
      <c r="K47" s="2" t="s">
        <v>3888</v>
      </c>
      <c r="L47" s="2" t="s">
        <v>17</v>
      </c>
      <c r="N47" s="2" t="s">
        <v>3983</v>
      </c>
    </row>
    <row r="48" spans="1:14" ht="15.75" customHeight="1">
      <c r="A48" s="4">
        <v>1460</v>
      </c>
      <c r="B48" s="2" t="s">
        <v>3984</v>
      </c>
      <c r="C48" s="2" t="s">
        <v>3985</v>
      </c>
      <c r="D48" s="4">
        <v>2</v>
      </c>
      <c r="E48" s="4" t="s">
        <v>17</v>
      </c>
      <c r="F48" s="2" t="s">
        <v>2379</v>
      </c>
      <c r="G48" s="2" t="s">
        <v>2381</v>
      </c>
      <c r="H48" s="4" t="s">
        <v>2201</v>
      </c>
      <c r="I48" s="4">
        <v>1990</v>
      </c>
      <c r="J48" s="2" t="s">
        <v>3778</v>
      </c>
      <c r="K48" s="2" t="s">
        <v>3888</v>
      </c>
      <c r="L48" s="2" t="s">
        <v>71</v>
      </c>
      <c r="M48" s="2" t="s">
        <v>3938</v>
      </c>
    </row>
    <row r="49" spans="1:13" ht="15.75" customHeight="1">
      <c r="A49" s="4">
        <v>1470</v>
      </c>
      <c r="B49" s="2" t="s">
        <v>3986</v>
      </c>
      <c r="C49" s="2" t="s">
        <v>3987</v>
      </c>
      <c r="D49" s="4">
        <v>2</v>
      </c>
      <c r="E49" s="4" t="s">
        <v>17</v>
      </c>
      <c r="F49" s="2" t="s">
        <v>2386</v>
      </c>
      <c r="G49" s="2" t="s">
        <v>3988</v>
      </c>
      <c r="H49" s="4" t="s">
        <v>2138</v>
      </c>
      <c r="I49" s="4">
        <v>2200</v>
      </c>
      <c r="J49" s="2" t="s">
        <v>3779</v>
      </c>
      <c r="K49" s="2" t="s">
        <v>3888</v>
      </c>
      <c r="L49" s="2" t="s">
        <v>17</v>
      </c>
      <c r="M49" s="2" t="s">
        <v>3938</v>
      </c>
    </row>
    <row r="50" spans="1:13" ht="15.75" customHeight="1">
      <c r="A50" s="4">
        <v>1480</v>
      </c>
      <c r="B50" s="2" t="s">
        <v>3989</v>
      </c>
      <c r="C50" s="2" t="s">
        <v>3990</v>
      </c>
      <c r="D50" s="4">
        <v>3</v>
      </c>
      <c r="E50" s="4" t="s">
        <v>22</v>
      </c>
      <c r="F50" s="2" t="s">
        <v>3991</v>
      </c>
      <c r="G50" s="2" t="s">
        <v>3992</v>
      </c>
      <c r="H50" s="4" t="s">
        <v>3933</v>
      </c>
      <c r="I50" s="4">
        <v>2210</v>
      </c>
      <c r="J50" s="2" t="s">
        <v>3993</v>
      </c>
      <c r="K50" s="2" t="s">
        <v>3892</v>
      </c>
    </row>
    <row r="51" spans="1:13" ht="15.75" customHeight="1">
      <c r="A51" s="4">
        <v>1490</v>
      </c>
      <c r="B51" s="2" t="s">
        <v>3958</v>
      </c>
      <c r="C51" s="2" t="s">
        <v>1717</v>
      </c>
      <c r="D51" s="4">
        <v>2</v>
      </c>
      <c r="E51" s="4" t="s">
        <v>22</v>
      </c>
      <c r="F51" s="2" t="s">
        <v>2405</v>
      </c>
      <c r="G51" s="2" t="s">
        <v>1718</v>
      </c>
      <c r="I51" s="4">
        <v>2110</v>
      </c>
      <c r="J51" s="2" t="s">
        <v>3994</v>
      </c>
      <c r="K51" s="2" t="s">
        <v>3888</v>
      </c>
      <c r="L51" s="2" t="s">
        <v>17</v>
      </c>
    </row>
    <row r="52" spans="1:13" ht="15.75" customHeight="1">
      <c r="A52" s="4">
        <v>1500</v>
      </c>
      <c r="B52" s="2" t="s">
        <v>3995</v>
      </c>
      <c r="C52" s="2" t="s">
        <v>1723</v>
      </c>
      <c r="D52" s="4">
        <v>3</v>
      </c>
      <c r="E52" s="4" t="s">
        <v>17</v>
      </c>
      <c r="F52" s="2" t="s">
        <v>2411</v>
      </c>
      <c r="G52" s="2" t="s">
        <v>1724</v>
      </c>
      <c r="H52" s="4" t="s">
        <v>2201</v>
      </c>
      <c r="I52" s="4">
        <v>2130</v>
      </c>
      <c r="J52" s="2" t="s">
        <v>3594</v>
      </c>
      <c r="K52" s="2" t="s">
        <v>3888</v>
      </c>
      <c r="L52" s="2" t="s">
        <v>17</v>
      </c>
    </row>
    <row r="53" spans="1:13" ht="15.75" customHeight="1">
      <c r="A53" s="4">
        <v>1510</v>
      </c>
      <c r="B53" s="2" t="s">
        <v>3996</v>
      </c>
      <c r="C53" s="2" t="s">
        <v>1726</v>
      </c>
      <c r="D53" s="4">
        <v>3</v>
      </c>
      <c r="E53" s="4" t="s">
        <v>17</v>
      </c>
      <c r="F53" s="2" t="s">
        <v>2417</v>
      </c>
      <c r="G53" s="2" t="s">
        <v>1727</v>
      </c>
      <c r="H53" s="4" t="s">
        <v>2201</v>
      </c>
      <c r="I53" s="4">
        <v>2140</v>
      </c>
      <c r="J53" s="2" t="s">
        <v>3595</v>
      </c>
      <c r="K53" s="2" t="s">
        <v>3888</v>
      </c>
      <c r="L53" s="2" t="s">
        <v>17</v>
      </c>
    </row>
    <row r="54" spans="1:13" ht="15.75" customHeight="1">
      <c r="A54" s="4">
        <v>1520</v>
      </c>
      <c r="B54" s="2" t="s">
        <v>3997</v>
      </c>
      <c r="C54" s="2" t="s">
        <v>1729</v>
      </c>
      <c r="D54" s="4">
        <v>3</v>
      </c>
      <c r="E54" s="4" t="s">
        <v>17</v>
      </c>
      <c r="F54" s="2" t="s">
        <v>2423</v>
      </c>
      <c r="G54" s="2" t="s">
        <v>1727</v>
      </c>
      <c r="H54" s="4" t="s">
        <v>2201</v>
      </c>
      <c r="I54" s="4">
        <v>2150</v>
      </c>
      <c r="J54" s="2" t="s">
        <v>3596</v>
      </c>
      <c r="K54" s="2" t="s">
        <v>3888</v>
      </c>
      <c r="L54" s="2" t="s">
        <v>17</v>
      </c>
    </row>
    <row r="55" spans="1:13" ht="15.75" customHeight="1">
      <c r="A55" s="4">
        <v>1530</v>
      </c>
      <c r="B55" s="2" t="s">
        <v>3998</v>
      </c>
      <c r="C55" s="2" t="s">
        <v>3598</v>
      </c>
      <c r="D55" s="4">
        <v>3</v>
      </c>
      <c r="E55" s="4" t="s">
        <v>17</v>
      </c>
      <c r="F55" s="2" t="s">
        <v>2428</v>
      </c>
      <c r="G55" s="2" t="s">
        <v>3781</v>
      </c>
      <c r="H55" s="4" t="s">
        <v>2201</v>
      </c>
      <c r="I55" s="4">
        <v>2160</v>
      </c>
      <c r="J55" s="2" t="s">
        <v>3597</v>
      </c>
      <c r="K55" s="2" t="s">
        <v>3888</v>
      </c>
      <c r="L55" s="2" t="s">
        <v>17</v>
      </c>
    </row>
    <row r="56" spans="1:13" ht="15.75" customHeight="1">
      <c r="A56" s="4">
        <v>1540</v>
      </c>
      <c r="B56" s="2" t="s">
        <v>3999</v>
      </c>
      <c r="C56" s="2" t="s">
        <v>1720</v>
      </c>
      <c r="D56" s="4">
        <v>3</v>
      </c>
      <c r="E56" s="4" t="s">
        <v>17</v>
      </c>
      <c r="F56" s="2" t="s">
        <v>2435</v>
      </c>
      <c r="G56" s="2" t="s">
        <v>1721</v>
      </c>
      <c r="H56" s="4" t="s">
        <v>2201</v>
      </c>
      <c r="I56" s="4">
        <v>2120</v>
      </c>
      <c r="J56" s="2" t="s">
        <v>3593</v>
      </c>
      <c r="K56" s="2" t="s">
        <v>3888</v>
      </c>
      <c r="L56" s="2" t="s">
        <v>17</v>
      </c>
    </row>
    <row r="57" spans="1:13" ht="15.75" customHeight="1">
      <c r="A57" s="4">
        <v>1550</v>
      </c>
      <c r="B57" s="2" t="s">
        <v>4000</v>
      </c>
      <c r="C57" s="2" t="s">
        <v>3600</v>
      </c>
      <c r="D57" s="4">
        <v>3</v>
      </c>
      <c r="E57" s="4" t="s">
        <v>17</v>
      </c>
      <c r="F57" s="2" t="s">
        <v>2441</v>
      </c>
      <c r="G57" s="2" t="s">
        <v>2443</v>
      </c>
      <c r="H57" s="4" t="s">
        <v>2201</v>
      </c>
      <c r="I57" s="4">
        <v>2180</v>
      </c>
      <c r="J57" s="2" t="s">
        <v>3599</v>
      </c>
      <c r="K57" s="2" t="s">
        <v>3888</v>
      </c>
      <c r="L57" s="2" t="s">
        <v>71</v>
      </c>
      <c r="M57" s="2" t="s">
        <v>3938</v>
      </c>
    </row>
    <row r="58" spans="1:13" ht="15.75" customHeight="1">
      <c r="A58" s="4">
        <v>1560</v>
      </c>
      <c r="B58" s="2" t="s">
        <v>4001</v>
      </c>
      <c r="C58" s="2" t="s">
        <v>1731</v>
      </c>
      <c r="D58" s="4">
        <v>3</v>
      </c>
      <c r="E58" s="4" t="s">
        <v>22</v>
      </c>
      <c r="F58" s="2" t="s">
        <v>2449</v>
      </c>
      <c r="G58" s="2" t="s">
        <v>1732</v>
      </c>
      <c r="H58" s="4" t="s">
        <v>2162</v>
      </c>
      <c r="I58" s="4">
        <v>2170</v>
      </c>
      <c r="J58" s="2" t="s">
        <v>3601</v>
      </c>
      <c r="K58" s="2" t="s">
        <v>3888</v>
      </c>
      <c r="L58" s="2" t="s">
        <v>17</v>
      </c>
    </row>
    <row r="59" spans="1:13" ht="15.75" customHeight="1">
      <c r="A59" s="4">
        <v>1570</v>
      </c>
      <c r="B59" s="2" t="s">
        <v>4002</v>
      </c>
      <c r="C59" s="2" t="s">
        <v>1702</v>
      </c>
      <c r="D59" s="4">
        <v>2</v>
      </c>
      <c r="E59" s="4" t="s">
        <v>17</v>
      </c>
      <c r="F59" s="2" t="s">
        <v>2456</v>
      </c>
      <c r="G59" s="2" t="s">
        <v>4003</v>
      </c>
      <c r="I59" s="4">
        <v>2040</v>
      </c>
      <c r="J59" s="2" t="s">
        <v>3588</v>
      </c>
      <c r="K59" s="2" t="s">
        <v>3888</v>
      </c>
      <c r="L59" s="2" t="s">
        <v>71</v>
      </c>
      <c r="M59" s="2" t="s">
        <v>3938</v>
      </c>
    </row>
    <row r="60" spans="1:13" ht="15.75" customHeight="1">
      <c r="A60" s="4">
        <v>1580</v>
      </c>
      <c r="B60" s="2" t="s">
        <v>4004</v>
      </c>
      <c r="C60" s="2" t="s">
        <v>1706</v>
      </c>
      <c r="D60" s="4">
        <v>3</v>
      </c>
      <c r="E60" s="4" t="s">
        <v>17</v>
      </c>
      <c r="F60" s="2" t="s">
        <v>2462</v>
      </c>
      <c r="G60" s="2" t="s">
        <v>1707</v>
      </c>
      <c r="H60" s="4" t="s">
        <v>2201</v>
      </c>
      <c r="I60" s="4">
        <v>2050</v>
      </c>
      <c r="J60" s="2" t="s">
        <v>3589</v>
      </c>
      <c r="K60" s="2" t="s">
        <v>3888</v>
      </c>
      <c r="L60" s="2" t="s">
        <v>17</v>
      </c>
      <c r="M60" s="2" t="s">
        <v>4005</v>
      </c>
    </row>
    <row r="61" spans="1:13" ht="15.75" customHeight="1">
      <c r="A61" s="4">
        <v>1590</v>
      </c>
      <c r="C61" s="2" t="s">
        <v>3567</v>
      </c>
      <c r="I61" s="4">
        <v>2060</v>
      </c>
      <c r="J61" s="2" t="s">
        <v>4006</v>
      </c>
      <c r="K61" s="2" t="s">
        <v>3888</v>
      </c>
      <c r="L61" s="2" t="s">
        <v>17</v>
      </c>
      <c r="M61" s="2" t="s">
        <v>4005</v>
      </c>
    </row>
    <row r="62" spans="1:13" ht="15.75" customHeight="1">
      <c r="A62" s="4">
        <v>1600</v>
      </c>
      <c r="B62" s="2" t="s">
        <v>4007</v>
      </c>
      <c r="C62" s="2" t="s">
        <v>1711</v>
      </c>
      <c r="D62" s="4">
        <v>3</v>
      </c>
      <c r="E62" s="4" t="s">
        <v>17</v>
      </c>
      <c r="F62" s="2" t="s">
        <v>2466</v>
      </c>
      <c r="G62" s="2" t="s">
        <v>1712</v>
      </c>
      <c r="H62" s="4" t="s">
        <v>2201</v>
      </c>
      <c r="I62" s="4">
        <v>2080</v>
      </c>
      <c r="J62" s="2" t="s">
        <v>3590</v>
      </c>
      <c r="K62" s="2" t="s">
        <v>3888</v>
      </c>
      <c r="L62" s="2" t="s">
        <v>17</v>
      </c>
    </row>
    <row r="63" spans="1:13" ht="15.75" customHeight="1">
      <c r="A63" s="4">
        <v>1610</v>
      </c>
      <c r="B63" s="2" t="s">
        <v>4008</v>
      </c>
      <c r="C63" s="2" t="s">
        <v>1715</v>
      </c>
      <c r="D63" s="4">
        <v>3</v>
      </c>
      <c r="E63" s="4" t="s">
        <v>17</v>
      </c>
      <c r="F63" s="2" t="s">
        <v>2472</v>
      </c>
      <c r="G63" s="2" t="s">
        <v>1716</v>
      </c>
      <c r="H63" s="4" t="s">
        <v>2201</v>
      </c>
      <c r="I63" s="4">
        <v>2100</v>
      </c>
      <c r="J63" s="2" t="s">
        <v>3591</v>
      </c>
      <c r="K63" s="2" t="s">
        <v>3888</v>
      </c>
      <c r="L63" s="2" t="s">
        <v>17</v>
      </c>
    </row>
    <row r="64" spans="1:13" ht="15.75" customHeight="1">
      <c r="A64" s="4">
        <v>1620</v>
      </c>
      <c r="B64" s="2" t="s">
        <v>4009</v>
      </c>
      <c r="C64" s="2" t="s">
        <v>1733</v>
      </c>
      <c r="D64" s="4">
        <v>1</v>
      </c>
      <c r="E64" s="4" t="s">
        <v>22</v>
      </c>
      <c r="F64" s="2" t="s">
        <v>1734</v>
      </c>
      <c r="G64" s="2" t="s">
        <v>1735</v>
      </c>
      <c r="I64" s="4">
        <v>2250</v>
      </c>
      <c r="J64" s="2" t="s">
        <v>3602</v>
      </c>
      <c r="K64" s="2" t="s">
        <v>3888</v>
      </c>
      <c r="L64" s="2" t="s">
        <v>17</v>
      </c>
    </row>
    <row r="65" spans="1:14" ht="15.75" customHeight="1">
      <c r="A65" s="4">
        <v>1630</v>
      </c>
      <c r="B65" s="2" t="s">
        <v>4010</v>
      </c>
      <c r="C65" s="2" t="s">
        <v>1741</v>
      </c>
      <c r="D65" s="4">
        <v>2</v>
      </c>
      <c r="E65" s="4" t="s">
        <v>22</v>
      </c>
      <c r="F65" s="2" t="s">
        <v>2483</v>
      </c>
      <c r="G65" s="2" t="s">
        <v>1742</v>
      </c>
      <c r="H65" s="4" t="s">
        <v>2201</v>
      </c>
      <c r="I65" s="4">
        <v>2290</v>
      </c>
      <c r="J65" s="2" t="s">
        <v>3605</v>
      </c>
      <c r="K65" s="2" t="s">
        <v>3888</v>
      </c>
      <c r="L65" s="2" t="s">
        <v>17</v>
      </c>
      <c r="M65" s="2" t="s">
        <v>3895</v>
      </c>
    </row>
    <row r="66" spans="1:14" ht="15.75" customHeight="1">
      <c r="A66" s="4">
        <v>1640</v>
      </c>
      <c r="B66" s="2" t="s">
        <v>4011</v>
      </c>
      <c r="C66" s="2" t="s">
        <v>4012</v>
      </c>
      <c r="D66" s="4">
        <v>2</v>
      </c>
      <c r="E66" s="4" t="s">
        <v>17</v>
      </c>
      <c r="F66" s="2" t="s">
        <v>2488</v>
      </c>
      <c r="G66" s="2" t="s">
        <v>3782</v>
      </c>
      <c r="H66" s="4" t="s">
        <v>2201</v>
      </c>
      <c r="I66" s="4">
        <v>2330</v>
      </c>
      <c r="J66" s="2" t="s">
        <v>3783</v>
      </c>
      <c r="K66" s="2" t="s">
        <v>3888</v>
      </c>
      <c r="L66" s="2" t="s">
        <v>17</v>
      </c>
    </row>
    <row r="67" spans="1:14" ht="15.75" customHeight="1">
      <c r="A67" s="4">
        <v>1650</v>
      </c>
      <c r="B67" s="2" t="s">
        <v>4013</v>
      </c>
      <c r="C67" s="2" t="s">
        <v>1738</v>
      </c>
      <c r="D67" s="4">
        <v>2</v>
      </c>
      <c r="E67" s="4" t="s">
        <v>71</v>
      </c>
      <c r="F67" s="2" t="s">
        <v>2493</v>
      </c>
      <c r="G67" s="2" t="s">
        <v>1739</v>
      </c>
      <c r="H67" s="4" t="s">
        <v>2138</v>
      </c>
      <c r="I67" s="4">
        <v>2260</v>
      </c>
      <c r="J67" s="2" t="s">
        <v>3603</v>
      </c>
      <c r="K67" s="2" t="s">
        <v>3888</v>
      </c>
      <c r="L67" s="2" t="s">
        <v>17</v>
      </c>
      <c r="M67" s="2" t="s">
        <v>3964</v>
      </c>
      <c r="N67" s="2" t="s">
        <v>4014</v>
      </c>
    </row>
    <row r="68" spans="1:14" ht="15.75" customHeight="1">
      <c r="A68" s="4">
        <v>1660</v>
      </c>
      <c r="C68" s="2" t="s">
        <v>3567</v>
      </c>
      <c r="I68" s="4">
        <v>2270</v>
      </c>
      <c r="J68" s="2" t="s">
        <v>4015</v>
      </c>
      <c r="K68" s="2" t="s">
        <v>3888</v>
      </c>
      <c r="L68" s="2" t="s">
        <v>17</v>
      </c>
      <c r="M68" s="2" t="s">
        <v>3964</v>
      </c>
      <c r="N68" s="2" t="s">
        <v>4016</v>
      </c>
    </row>
    <row r="69" spans="1:14" ht="15.75" customHeight="1">
      <c r="A69" s="4">
        <v>1670</v>
      </c>
      <c r="B69" s="2" t="s">
        <v>4017</v>
      </c>
      <c r="C69" s="2" t="s">
        <v>4018</v>
      </c>
      <c r="D69" s="4">
        <v>3</v>
      </c>
      <c r="E69" s="4" t="s">
        <v>17</v>
      </c>
      <c r="F69" s="2" t="s">
        <v>4019</v>
      </c>
      <c r="G69" s="2" t="s">
        <v>4020</v>
      </c>
      <c r="H69" s="4" t="s">
        <v>3933</v>
      </c>
      <c r="I69" s="4">
        <v>2280</v>
      </c>
      <c r="J69" s="2" t="s">
        <v>4021</v>
      </c>
      <c r="K69" s="2" t="s">
        <v>3892</v>
      </c>
    </row>
    <row r="70" spans="1:14" ht="15.75" customHeight="1">
      <c r="A70" s="4">
        <v>1680</v>
      </c>
      <c r="B70" s="2" t="s">
        <v>4022</v>
      </c>
      <c r="C70" s="2" t="s">
        <v>1744</v>
      </c>
      <c r="D70" s="4">
        <v>2</v>
      </c>
      <c r="E70" s="4" t="s">
        <v>17</v>
      </c>
      <c r="F70" s="2" t="s">
        <v>2503</v>
      </c>
      <c r="G70" s="2" t="s">
        <v>1745</v>
      </c>
      <c r="H70" s="4" t="s">
        <v>2138</v>
      </c>
      <c r="I70" s="4">
        <v>2310</v>
      </c>
      <c r="J70" s="2" t="s">
        <v>3604</v>
      </c>
      <c r="K70" s="2" t="s">
        <v>3888</v>
      </c>
      <c r="L70" s="2" t="s">
        <v>17</v>
      </c>
    </row>
    <row r="71" spans="1:14" ht="15.75" customHeight="1">
      <c r="A71" s="4">
        <v>1690</v>
      </c>
      <c r="B71" s="2" t="s">
        <v>4023</v>
      </c>
      <c r="C71" s="2" t="s">
        <v>4024</v>
      </c>
      <c r="D71" s="4">
        <v>3</v>
      </c>
      <c r="E71" s="4" t="s">
        <v>17</v>
      </c>
      <c r="F71" s="2" t="s">
        <v>4025</v>
      </c>
      <c r="G71" s="2" t="s">
        <v>4026</v>
      </c>
      <c r="H71" s="4" t="s">
        <v>3933</v>
      </c>
      <c r="I71" s="4">
        <v>2320</v>
      </c>
      <c r="J71" s="2" t="s">
        <v>4027</v>
      </c>
      <c r="K71" s="2" t="s">
        <v>3892</v>
      </c>
    </row>
    <row r="72" spans="1:14" ht="15.75" customHeight="1">
      <c r="A72" s="4">
        <v>1700</v>
      </c>
      <c r="B72" s="2" t="s">
        <v>4028</v>
      </c>
      <c r="C72" s="2" t="s">
        <v>3607</v>
      </c>
      <c r="D72" s="4">
        <v>2</v>
      </c>
      <c r="E72" s="4" t="s">
        <v>17</v>
      </c>
      <c r="F72" s="2" t="s">
        <v>4029</v>
      </c>
      <c r="G72" s="2" t="s">
        <v>3784</v>
      </c>
      <c r="H72" s="4" t="s">
        <v>2138</v>
      </c>
      <c r="I72" s="4">
        <v>2530</v>
      </c>
      <c r="J72" s="2" t="s">
        <v>3606</v>
      </c>
      <c r="K72" s="2" t="s">
        <v>3888</v>
      </c>
      <c r="L72" s="2" t="s">
        <v>17</v>
      </c>
      <c r="N72" s="2" t="s">
        <v>3981</v>
      </c>
    </row>
    <row r="73" spans="1:14" ht="15.75" customHeight="1">
      <c r="A73" s="4">
        <v>1710</v>
      </c>
      <c r="B73" s="2" t="s">
        <v>4030</v>
      </c>
      <c r="C73" s="2" t="s">
        <v>4031</v>
      </c>
      <c r="D73" s="4">
        <v>2</v>
      </c>
      <c r="E73" s="4" t="s">
        <v>17</v>
      </c>
      <c r="F73" s="2" t="s">
        <v>2516</v>
      </c>
      <c r="G73" s="2" t="s">
        <v>4032</v>
      </c>
      <c r="H73" s="4" t="s">
        <v>2138</v>
      </c>
      <c r="I73" s="4">
        <v>2500</v>
      </c>
      <c r="J73" s="2" t="s">
        <v>3785</v>
      </c>
      <c r="K73" s="2" t="s">
        <v>3888</v>
      </c>
      <c r="L73" s="2" t="s">
        <v>17</v>
      </c>
      <c r="M73" s="2" t="s">
        <v>3938</v>
      </c>
    </row>
    <row r="74" spans="1:14" ht="15.75" customHeight="1">
      <c r="A74" s="4">
        <v>1720</v>
      </c>
      <c r="B74" s="2" t="s">
        <v>4033</v>
      </c>
      <c r="C74" s="2" t="s">
        <v>4034</v>
      </c>
      <c r="D74" s="4">
        <v>3</v>
      </c>
      <c r="E74" s="4" t="s">
        <v>22</v>
      </c>
      <c r="F74" s="2" t="s">
        <v>4035</v>
      </c>
      <c r="G74" s="2" t="s">
        <v>4036</v>
      </c>
      <c r="H74" s="4" t="s">
        <v>3933</v>
      </c>
      <c r="I74" s="4">
        <v>2510</v>
      </c>
      <c r="J74" s="2" t="s">
        <v>4037</v>
      </c>
      <c r="K74" s="2" t="s">
        <v>3892</v>
      </c>
    </row>
    <row r="75" spans="1:14" ht="15.75" customHeight="1">
      <c r="A75" s="4">
        <v>1730</v>
      </c>
      <c r="B75" s="2" t="s">
        <v>4038</v>
      </c>
      <c r="C75" s="2" t="s">
        <v>1758</v>
      </c>
      <c r="D75" s="4">
        <v>2</v>
      </c>
      <c r="E75" s="4" t="s">
        <v>22</v>
      </c>
      <c r="F75" s="2" t="s">
        <v>2525</v>
      </c>
      <c r="G75" s="2" t="s">
        <v>1759</v>
      </c>
      <c r="I75" s="4">
        <v>2410</v>
      </c>
      <c r="J75" s="2" t="s">
        <v>3612</v>
      </c>
      <c r="K75" s="2" t="s">
        <v>3888</v>
      </c>
      <c r="L75" s="2" t="s">
        <v>17</v>
      </c>
    </row>
    <row r="76" spans="1:14" ht="15.75" customHeight="1">
      <c r="A76" s="4">
        <v>1740</v>
      </c>
      <c r="B76" s="2" t="s">
        <v>4039</v>
      </c>
      <c r="C76" s="2" t="s">
        <v>1763</v>
      </c>
      <c r="D76" s="4">
        <v>3</v>
      </c>
      <c r="E76" s="4" t="s">
        <v>17</v>
      </c>
      <c r="F76" s="2" t="s">
        <v>2529</v>
      </c>
      <c r="G76" s="2" t="s">
        <v>1724</v>
      </c>
      <c r="H76" s="4" t="s">
        <v>2201</v>
      </c>
      <c r="I76" s="4">
        <v>2430</v>
      </c>
      <c r="J76" s="2" t="s">
        <v>3614</v>
      </c>
      <c r="K76" s="2" t="s">
        <v>3888</v>
      </c>
      <c r="L76" s="2" t="s">
        <v>17</v>
      </c>
    </row>
    <row r="77" spans="1:14" ht="15.75" customHeight="1">
      <c r="A77" s="4">
        <v>1750</v>
      </c>
      <c r="B77" s="2" t="s">
        <v>4040</v>
      </c>
      <c r="C77" s="2" t="s">
        <v>1765</v>
      </c>
      <c r="D77" s="4">
        <v>3</v>
      </c>
      <c r="E77" s="4" t="s">
        <v>17</v>
      </c>
      <c r="F77" s="2" t="s">
        <v>2534</v>
      </c>
      <c r="G77" s="2" t="s">
        <v>1727</v>
      </c>
      <c r="H77" s="4" t="s">
        <v>2201</v>
      </c>
      <c r="I77" s="4">
        <v>2440</v>
      </c>
      <c r="J77" s="2" t="s">
        <v>3615</v>
      </c>
      <c r="K77" s="2" t="s">
        <v>3888</v>
      </c>
      <c r="L77" s="2" t="s">
        <v>17</v>
      </c>
    </row>
    <row r="78" spans="1:14" ht="15.75" customHeight="1">
      <c r="A78" s="4">
        <v>1760</v>
      </c>
      <c r="B78" s="2" t="s">
        <v>4041</v>
      </c>
      <c r="C78" s="2" t="s">
        <v>1767</v>
      </c>
      <c r="D78" s="4">
        <v>3</v>
      </c>
      <c r="E78" s="4" t="s">
        <v>17</v>
      </c>
      <c r="F78" s="2" t="s">
        <v>2539</v>
      </c>
      <c r="G78" s="2" t="s">
        <v>1727</v>
      </c>
      <c r="H78" s="4" t="s">
        <v>2201</v>
      </c>
      <c r="I78" s="4">
        <v>2450</v>
      </c>
      <c r="J78" s="2" t="s">
        <v>3616</v>
      </c>
      <c r="K78" s="2" t="s">
        <v>3888</v>
      </c>
      <c r="L78" s="2" t="s">
        <v>17</v>
      </c>
    </row>
    <row r="79" spans="1:14" ht="15.75" customHeight="1">
      <c r="A79" s="4">
        <v>1770</v>
      </c>
      <c r="B79" s="2" t="s">
        <v>4042</v>
      </c>
      <c r="C79" s="2" t="s">
        <v>3618</v>
      </c>
      <c r="D79" s="4">
        <v>3</v>
      </c>
      <c r="E79" s="4" t="s">
        <v>17</v>
      </c>
      <c r="F79" s="2" t="s">
        <v>2543</v>
      </c>
      <c r="G79" s="2" t="s">
        <v>3786</v>
      </c>
      <c r="H79" s="4" t="s">
        <v>2201</v>
      </c>
      <c r="I79" s="4">
        <v>2460</v>
      </c>
      <c r="J79" s="2" t="s">
        <v>3617</v>
      </c>
      <c r="K79" s="2" t="s">
        <v>3888</v>
      </c>
      <c r="L79" s="2" t="s">
        <v>17</v>
      </c>
    </row>
    <row r="80" spans="1:14" ht="15.75" customHeight="1">
      <c r="A80" s="4">
        <v>1780</v>
      </c>
      <c r="B80" s="2" t="s">
        <v>4043</v>
      </c>
      <c r="C80" s="2" t="s">
        <v>1761</v>
      </c>
      <c r="D80" s="4">
        <v>3</v>
      </c>
      <c r="E80" s="4" t="s">
        <v>17</v>
      </c>
      <c r="F80" s="2" t="s">
        <v>2549</v>
      </c>
      <c r="G80" s="2" t="s">
        <v>1721</v>
      </c>
      <c r="H80" s="4" t="s">
        <v>2201</v>
      </c>
      <c r="I80" s="4">
        <v>2420</v>
      </c>
      <c r="J80" s="2" t="s">
        <v>3613</v>
      </c>
      <c r="K80" s="2" t="s">
        <v>3888</v>
      </c>
      <c r="L80" s="2" t="s">
        <v>17</v>
      </c>
    </row>
    <row r="81" spans="1:14" ht="15.75" customHeight="1">
      <c r="A81" s="4">
        <v>1790</v>
      </c>
      <c r="B81" s="2" t="s">
        <v>4044</v>
      </c>
      <c r="C81" s="2" t="s">
        <v>3620</v>
      </c>
      <c r="D81" s="4">
        <v>3</v>
      </c>
      <c r="E81" s="4" t="s">
        <v>17</v>
      </c>
      <c r="F81" s="2" t="s">
        <v>2554</v>
      </c>
      <c r="G81" s="2" t="s">
        <v>2443</v>
      </c>
      <c r="H81" s="4" t="s">
        <v>2201</v>
      </c>
      <c r="I81" s="4">
        <v>2480</v>
      </c>
      <c r="J81" s="2" t="s">
        <v>3619</v>
      </c>
      <c r="K81" s="2" t="s">
        <v>3888</v>
      </c>
      <c r="L81" s="2" t="s">
        <v>71</v>
      </c>
      <c r="M81" s="2" t="s">
        <v>3938</v>
      </c>
    </row>
    <row r="82" spans="1:14" ht="15.75" customHeight="1">
      <c r="A82" s="4">
        <v>1800</v>
      </c>
      <c r="B82" s="2" t="s">
        <v>4045</v>
      </c>
      <c r="C82" s="2" t="s">
        <v>1769</v>
      </c>
      <c r="D82" s="4">
        <v>3</v>
      </c>
      <c r="E82" s="4" t="s">
        <v>22</v>
      </c>
      <c r="F82" s="2" t="s">
        <v>2559</v>
      </c>
      <c r="G82" s="2" t="s">
        <v>1732</v>
      </c>
      <c r="H82" s="4" t="s">
        <v>2162</v>
      </c>
      <c r="I82" s="4">
        <v>2470</v>
      </c>
      <c r="J82" s="2" t="s">
        <v>3621</v>
      </c>
      <c r="K82" s="2" t="s">
        <v>3888</v>
      </c>
      <c r="L82" s="2" t="s">
        <v>17</v>
      </c>
    </row>
    <row r="83" spans="1:14" ht="15.75" customHeight="1">
      <c r="A83" s="4">
        <v>1810</v>
      </c>
      <c r="B83" s="2" t="s">
        <v>4046</v>
      </c>
      <c r="C83" s="2" t="s">
        <v>1746</v>
      </c>
      <c r="D83" s="4">
        <v>2</v>
      </c>
      <c r="E83" s="4" t="s">
        <v>17</v>
      </c>
      <c r="F83" s="2" t="s">
        <v>2563</v>
      </c>
      <c r="G83" s="2" t="s">
        <v>1747</v>
      </c>
      <c r="I83" s="4">
        <v>2340</v>
      </c>
      <c r="J83" s="2" t="s">
        <v>3608</v>
      </c>
      <c r="K83" s="2" t="s">
        <v>3888</v>
      </c>
      <c r="L83" s="2" t="s">
        <v>71</v>
      </c>
      <c r="M83" s="2" t="s">
        <v>3938</v>
      </c>
    </row>
    <row r="84" spans="1:14" ht="15.75" customHeight="1">
      <c r="A84" s="4">
        <v>1820</v>
      </c>
      <c r="B84" s="2" t="s">
        <v>4047</v>
      </c>
      <c r="C84" s="2" t="s">
        <v>1750</v>
      </c>
      <c r="D84" s="4">
        <v>3</v>
      </c>
      <c r="E84" s="4" t="s">
        <v>17</v>
      </c>
      <c r="F84" s="2" t="s">
        <v>2567</v>
      </c>
      <c r="G84" s="2" t="s">
        <v>1707</v>
      </c>
      <c r="H84" s="4" t="s">
        <v>2201</v>
      </c>
      <c r="I84" s="4">
        <v>2350</v>
      </c>
      <c r="J84" s="2" t="s">
        <v>3609</v>
      </c>
      <c r="K84" s="2" t="s">
        <v>3888</v>
      </c>
      <c r="L84" s="2" t="s">
        <v>17</v>
      </c>
      <c r="M84" s="2" t="s">
        <v>4005</v>
      </c>
    </row>
    <row r="85" spans="1:14" ht="15.75" customHeight="1">
      <c r="A85" s="4">
        <v>1830</v>
      </c>
      <c r="C85" s="2" t="s">
        <v>3567</v>
      </c>
      <c r="I85" s="4">
        <v>2360</v>
      </c>
      <c r="J85" s="2" t="s">
        <v>4048</v>
      </c>
      <c r="K85" s="2" t="s">
        <v>3888</v>
      </c>
      <c r="L85" s="2" t="s">
        <v>17</v>
      </c>
      <c r="M85" s="2" t="s">
        <v>4005</v>
      </c>
    </row>
    <row r="86" spans="1:14" ht="15.75" customHeight="1">
      <c r="A86" s="4">
        <v>1840</v>
      </c>
      <c r="B86" s="2" t="s">
        <v>4049</v>
      </c>
      <c r="C86" s="2" t="s">
        <v>1754</v>
      </c>
      <c r="D86" s="4">
        <v>3</v>
      </c>
      <c r="E86" s="4" t="s">
        <v>17</v>
      </c>
      <c r="F86" s="2" t="s">
        <v>2572</v>
      </c>
      <c r="G86" s="2" t="s">
        <v>1712</v>
      </c>
      <c r="H86" s="4" t="s">
        <v>2201</v>
      </c>
      <c r="I86" s="4">
        <v>2380</v>
      </c>
      <c r="J86" s="2" t="s">
        <v>3610</v>
      </c>
      <c r="K86" s="2" t="s">
        <v>3888</v>
      </c>
      <c r="L86" s="2" t="s">
        <v>17</v>
      </c>
    </row>
    <row r="87" spans="1:14" ht="15.75" customHeight="1">
      <c r="A87" s="4">
        <v>1850</v>
      </c>
      <c r="B87" s="2" t="s">
        <v>4050</v>
      </c>
      <c r="C87" s="2" t="s">
        <v>1757</v>
      </c>
      <c r="D87" s="4">
        <v>3</v>
      </c>
      <c r="E87" s="4" t="s">
        <v>17</v>
      </c>
      <c r="F87" s="2" t="s">
        <v>2577</v>
      </c>
      <c r="G87" s="2" t="s">
        <v>1716</v>
      </c>
      <c r="H87" s="4" t="s">
        <v>2201</v>
      </c>
      <c r="I87" s="4">
        <v>2400</v>
      </c>
      <c r="J87" s="2" t="s">
        <v>3611</v>
      </c>
      <c r="K87" s="2" t="s">
        <v>3888</v>
      </c>
      <c r="L87" s="2" t="s">
        <v>17</v>
      </c>
    </row>
    <row r="88" spans="1:14" ht="15.75" customHeight="1">
      <c r="A88" s="4">
        <v>1860</v>
      </c>
      <c r="B88" s="2" t="s">
        <v>4051</v>
      </c>
      <c r="C88" s="2" t="s">
        <v>1783</v>
      </c>
      <c r="D88" s="4">
        <v>1</v>
      </c>
      <c r="E88" s="4" t="s">
        <v>17</v>
      </c>
      <c r="F88" s="2" t="s">
        <v>1784</v>
      </c>
      <c r="G88" s="2" t="s">
        <v>3787</v>
      </c>
      <c r="I88" s="4">
        <v>3130</v>
      </c>
      <c r="J88" s="2" t="s">
        <v>4326</v>
      </c>
      <c r="K88" s="2" t="s">
        <v>3888</v>
      </c>
      <c r="L88" s="2" t="s">
        <v>17</v>
      </c>
    </row>
    <row r="89" spans="1:14" ht="15.75" customHeight="1">
      <c r="A89" s="4">
        <v>1870</v>
      </c>
      <c r="B89" s="2" t="s">
        <v>4052</v>
      </c>
      <c r="C89" s="2" t="s">
        <v>1790</v>
      </c>
      <c r="D89" s="4">
        <v>2</v>
      </c>
      <c r="E89" s="4" t="s">
        <v>22</v>
      </c>
      <c r="F89" s="2" t="s">
        <v>2588</v>
      </c>
      <c r="G89" s="2" t="s">
        <v>1791</v>
      </c>
      <c r="H89" s="4" t="s">
        <v>2201</v>
      </c>
      <c r="I89" s="4">
        <v>3170</v>
      </c>
      <c r="J89" s="2" t="s">
        <v>4327</v>
      </c>
      <c r="K89" s="2" t="s">
        <v>3888</v>
      </c>
      <c r="L89" s="2" t="s">
        <v>17</v>
      </c>
    </row>
    <row r="90" spans="1:14" ht="15.75" customHeight="1">
      <c r="A90" s="4">
        <v>1880</v>
      </c>
      <c r="B90" s="2" t="s">
        <v>4053</v>
      </c>
      <c r="C90" s="2" t="s">
        <v>1786</v>
      </c>
      <c r="D90" s="4">
        <v>2</v>
      </c>
      <c r="E90" s="4" t="s">
        <v>17</v>
      </c>
      <c r="F90" s="2" t="s">
        <v>2592</v>
      </c>
      <c r="G90" s="2" t="s">
        <v>1787</v>
      </c>
      <c r="H90" s="4" t="s">
        <v>2138</v>
      </c>
      <c r="I90" s="4">
        <v>3140</v>
      </c>
      <c r="J90" s="2" t="s">
        <v>4328</v>
      </c>
      <c r="K90" s="2" t="s">
        <v>3888</v>
      </c>
      <c r="L90" s="2" t="s">
        <v>71</v>
      </c>
      <c r="M90" s="2" t="s">
        <v>3964</v>
      </c>
      <c r="N90" s="2" t="s">
        <v>4014</v>
      </c>
    </row>
    <row r="91" spans="1:14" ht="15.75" customHeight="1">
      <c r="A91" s="4">
        <v>1890</v>
      </c>
      <c r="C91" s="2" t="s">
        <v>3567</v>
      </c>
      <c r="I91" s="4">
        <v>3150</v>
      </c>
      <c r="J91" s="2" t="s">
        <v>4329</v>
      </c>
      <c r="K91" s="2" t="s">
        <v>3888</v>
      </c>
      <c r="L91" s="2" t="s">
        <v>71</v>
      </c>
      <c r="M91" s="2" t="s">
        <v>3964</v>
      </c>
      <c r="N91" s="2" t="s">
        <v>4014</v>
      </c>
    </row>
    <row r="92" spans="1:14" ht="15.75" customHeight="1">
      <c r="A92" s="4">
        <v>1900</v>
      </c>
      <c r="B92" s="2" t="s">
        <v>4054</v>
      </c>
      <c r="C92" s="2" t="s">
        <v>4055</v>
      </c>
      <c r="D92" s="4">
        <v>3</v>
      </c>
      <c r="E92" s="4" t="s">
        <v>17</v>
      </c>
      <c r="F92" s="2" t="s">
        <v>4056</v>
      </c>
      <c r="G92" s="2" t="s">
        <v>4057</v>
      </c>
      <c r="H92" s="4" t="s">
        <v>3933</v>
      </c>
      <c r="I92" s="4">
        <v>3160</v>
      </c>
      <c r="J92" s="2" t="s">
        <v>4330</v>
      </c>
      <c r="K92" s="2" t="s">
        <v>3892</v>
      </c>
    </row>
    <row r="93" spans="1:14" ht="15.75" customHeight="1">
      <c r="A93" s="4">
        <v>1910</v>
      </c>
      <c r="B93" s="2" t="s">
        <v>4058</v>
      </c>
      <c r="C93" s="2" t="s">
        <v>3625</v>
      </c>
      <c r="D93" s="4">
        <v>2</v>
      </c>
      <c r="E93" s="4" t="s">
        <v>17</v>
      </c>
      <c r="F93" s="2" t="s">
        <v>2601</v>
      </c>
      <c r="G93" s="2" t="s">
        <v>2603</v>
      </c>
      <c r="H93" s="4" t="s">
        <v>2138</v>
      </c>
      <c r="I93" s="4">
        <v>3190</v>
      </c>
      <c r="J93" s="2" t="s">
        <v>4331</v>
      </c>
      <c r="K93" s="2" t="s">
        <v>3888</v>
      </c>
      <c r="L93" s="2" t="s">
        <v>17</v>
      </c>
    </row>
    <row r="94" spans="1:14" ht="15.75" customHeight="1">
      <c r="A94" s="4">
        <v>1920</v>
      </c>
      <c r="B94" s="2" t="s">
        <v>4059</v>
      </c>
      <c r="C94" s="2" t="s">
        <v>4060</v>
      </c>
      <c r="D94" s="4">
        <v>3</v>
      </c>
      <c r="E94" s="4" t="s">
        <v>17</v>
      </c>
      <c r="F94" s="2" t="s">
        <v>4061</v>
      </c>
      <c r="G94" s="2" t="s">
        <v>4062</v>
      </c>
      <c r="H94" s="4" t="s">
        <v>3933</v>
      </c>
      <c r="I94" s="4">
        <v>3200</v>
      </c>
      <c r="J94" s="2" t="s">
        <v>4332</v>
      </c>
      <c r="K94" s="2" t="s">
        <v>3892</v>
      </c>
    </row>
    <row r="95" spans="1:14" ht="15.75" customHeight="1">
      <c r="A95" s="4">
        <v>1930</v>
      </c>
      <c r="B95" s="2" t="s">
        <v>4063</v>
      </c>
      <c r="C95" s="2" t="s">
        <v>4064</v>
      </c>
      <c r="D95" s="4">
        <v>1</v>
      </c>
      <c r="E95" s="4" t="s">
        <v>17</v>
      </c>
      <c r="F95" s="2" t="s">
        <v>2609</v>
      </c>
      <c r="G95" s="2" t="s">
        <v>3788</v>
      </c>
      <c r="I95" s="4">
        <v>2550</v>
      </c>
      <c r="J95" s="2" t="s">
        <v>3790</v>
      </c>
      <c r="K95" s="2" t="s">
        <v>3888</v>
      </c>
      <c r="L95" s="2" t="s">
        <v>17</v>
      </c>
    </row>
    <row r="96" spans="1:14" ht="15.75" customHeight="1">
      <c r="A96" s="4">
        <v>1940</v>
      </c>
      <c r="B96" s="2" t="s">
        <v>4065</v>
      </c>
      <c r="C96" s="2" t="s">
        <v>4066</v>
      </c>
      <c r="D96" s="4">
        <v>2</v>
      </c>
      <c r="E96" s="4" t="s">
        <v>22</v>
      </c>
      <c r="F96" s="2" t="s">
        <v>2617</v>
      </c>
      <c r="G96" s="2" t="s">
        <v>3791</v>
      </c>
      <c r="H96" s="4" t="s">
        <v>2201</v>
      </c>
      <c r="I96" s="4">
        <v>2560</v>
      </c>
      <c r="J96" s="2" t="s">
        <v>3792</v>
      </c>
      <c r="K96" s="2" t="s">
        <v>3888</v>
      </c>
      <c r="L96" s="2" t="s">
        <v>17</v>
      </c>
    </row>
    <row r="97" spans="1:14" ht="15.75" customHeight="1">
      <c r="A97" s="4">
        <v>1950</v>
      </c>
      <c r="B97" s="2" t="s">
        <v>4067</v>
      </c>
      <c r="C97" s="2" t="s">
        <v>4068</v>
      </c>
      <c r="D97" s="4">
        <v>2</v>
      </c>
      <c r="E97" s="4" t="s">
        <v>22</v>
      </c>
      <c r="F97" s="2" t="s">
        <v>4069</v>
      </c>
      <c r="G97" s="2" t="s">
        <v>3793</v>
      </c>
      <c r="H97" s="4" t="s">
        <v>2138</v>
      </c>
      <c r="I97" s="4">
        <v>2660</v>
      </c>
      <c r="J97" s="2" t="s">
        <v>3794</v>
      </c>
      <c r="K97" s="2" t="s">
        <v>3888</v>
      </c>
      <c r="L97" s="2" t="s">
        <v>17</v>
      </c>
      <c r="M97" s="2" t="s">
        <v>3938</v>
      </c>
      <c r="N97" s="2" t="s">
        <v>3981</v>
      </c>
    </row>
    <row r="98" spans="1:14" ht="15.75" customHeight="1">
      <c r="A98" s="4">
        <v>1960</v>
      </c>
      <c r="B98" s="2" t="s">
        <v>4070</v>
      </c>
      <c r="C98" s="2" t="s">
        <v>4071</v>
      </c>
      <c r="D98" s="4">
        <v>2</v>
      </c>
      <c r="E98" s="4" t="s">
        <v>22</v>
      </c>
      <c r="F98" s="2" t="s">
        <v>2628</v>
      </c>
      <c r="G98" s="2" t="s">
        <v>2630</v>
      </c>
      <c r="I98" s="4">
        <v>2570</v>
      </c>
      <c r="J98" s="2" t="s">
        <v>3795</v>
      </c>
      <c r="K98" s="2" t="s">
        <v>3888</v>
      </c>
      <c r="L98" s="2" t="s">
        <v>17</v>
      </c>
    </row>
    <row r="99" spans="1:14" ht="15.75" customHeight="1">
      <c r="A99" s="4">
        <v>1970</v>
      </c>
      <c r="B99" s="2" t="s">
        <v>4072</v>
      </c>
      <c r="C99" s="2" t="s">
        <v>4073</v>
      </c>
      <c r="D99" s="4">
        <v>3</v>
      </c>
      <c r="E99" s="4" t="s">
        <v>17</v>
      </c>
      <c r="F99" s="2" t="s">
        <v>2633</v>
      </c>
      <c r="G99" s="2" t="s">
        <v>1724</v>
      </c>
      <c r="H99" s="4" t="s">
        <v>2201</v>
      </c>
      <c r="I99" s="4">
        <v>2590</v>
      </c>
      <c r="J99" s="2" t="s">
        <v>3796</v>
      </c>
      <c r="K99" s="2" t="s">
        <v>3888</v>
      </c>
      <c r="L99" s="2" t="s">
        <v>17</v>
      </c>
    </row>
    <row r="100" spans="1:14" ht="15.75" customHeight="1">
      <c r="A100" s="4">
        <v>1980</v>
      </c>
      <c r="B100" s="2" t="s">
        <v>4074</v>
      </c>
      <c r="C100" s="2" t="s">
        <v>4075</v>
      </c>
      <c r="D100" s="4">
        <v>3</v>
      </c>
      <c r="E100" s="4" t="s">
        <v>17</v>
      </c>
      <c r="F100" s="2" t="s">
        <v>2637</v>
      </c>
      <c r="G100" s="2" t="s">
        <v>1727</v>
      </c>
      <c r="H100" s="4" t="s">
        <v>2201</v>
      </c>
      <c r="I100" s="4">
        <v>2600</v>
      </c>
      <c r="J100" s="2" t="s">
        <v>3797</v>
      </c>
      <c r="K100" s="2" t="s">
        <v>3888</v>
      </c>
      <c r="L100" s="2" t="s">
        <v>17</v>
      </c>
    </row>
    <row r="101" spans="1:14" ht="15.75" customHeight="1">
      <c r="A101" s="4">
        <v>1990</v>
      </c>
      <c r="B101" s="2" t="s">
        <v>4076</v>
      </c>
      <c r="C101" s="2" t="s">
        <v>4077</v>
      </c>
      <c r="D101" s="4">
        <v>3</v>
      </c>
      <c r="E101" s="4" t="s">
        <v>17</v>
      </c>
      <c r="F101" s="2" t="s">
        <v>2641</v>
      </c>
      <c r="G101" s="2" t="s">
        <v>1727</v>
      </c>
      <c r="H101" s="4" t="s">
        <v>2201</v>
      </c>
      <c r="I101" s="4">
        <v>2610</v>
      </c>
      <c r="J101" s="2" t="s">
        <v>3798</v>
      </c>
      <c r="K101" s="2" t="s">
        <v>3888</v>
      </c>
      <c r="L101" s="2" t="s">
        <v>17</v>
      </c>
    </row>
    <row r="102" spans="1:14" ht="15.75" customHeight="1">
      <c r="A102" s="4">
        <v>2000</v>
      </c>
      <c r="B102" s="2" t="s">
        <v>4078</v>
      </c>
      <c r="C102" s="2" t="s">
        <v>4079</v>
      </c>
      <c r="D102" s="4">
        <v>3</v>
      </c>
      <c r="E102" s="4" t="s">
        <v>17</v>
      </c>
      <c r="F102" s="2" t="s">
        <v>2645</v>
      </c>
      <c r="G102" s="2" t="s">
        <v>3799</v>
      </c>
      <c r="H102" s="4" t="s">
        <v>2201</v>
      </c>
      <c r="I102" s="4">
        <v>2620</v>
      </c>
      <c r="J102" s="2" t="s">
        <v>3800</v>
      </c>
      <c r="K102" s="2" t="s">
        <v>3888</v>
      </c>
      <c r="L102" s="2" t="s">
        <v>17</v>
      </c>
    </row>
    <row r="103" spans="1:14" ht="15.75" customHeight="1">
      <c r="A103" s="4">
        <v>2010</v>
      </c>
      <c r="B103" s="2" t="s">
        <v>4080</v>
      </c>
      <c r="C103" s="2" t="s">
        <v>4081</v>
      </c>
      <c r="D103" s="4">
        <v>3</v>
      </c>
      <c r="E103" s="4" t="s">
        <v>17</v>
      </c>
      <c r="F103" s="2" t="s">
        <v>2650</v>
      </c>
      <c r="G103" s="2" t="s">
        <v>1721</v>
      </c>
      <c r="H103" s="4" t="s">
        <v>2201</v>
      </c>
      <c r="I103" s="4">
        <v>2580</v>
      </c>
      <c r="J103" s="2" t="s">
        <v>3801</v>
      </c>
      <c r="K103" s="2" t="s">
        <v>3888</v>
      </c>
      <c r="L103" s="2" t="s">
        <v>17</v>
      </c>
    </row>
    <row r="104" spans="1:14" ht="15.75" customHeight="1">
      <c r="A104" s="4">
        <v>2020</v>
      </c>
      <c r="B104" s="2" t="s">
        <v>4082</v>
      </c>
      <c r="C104" s="2" t="s">
        <v>4083</v>
      </c>
      <c r="D104" s="4">
        <v>3</v>
      </c>
      <c r="E104" s="4" t="s">
        <v>17</v>
      </c>
      <c r="F104" s="2" t="s">
        <v>2654</v>
      </c>
      <c r="G104" s="2" t="s">
        <v>2443</v>
      </c>
      <c r="H104" s="4" t="s">
        <v>2201</v>
      </c>
      <c r="I104" s="4">
        <v>2640</v>
      </c>
      <c r="J104" s="2" t="s">
        <v>3802</v>
      </c>
      <c r="K104" s="2" t="s">
        <v>3888</v>
      </c>
      <c r="L104" s="2" t="s">
        <v>71</v>
      </c>
      <c r="M104" s="2" t="s">
        <v>3938</v>
      </c>
    </row>
    <row r="105" spans="1:14" ht="15.75" customHeight="1">
      <c r="A105" s="4">
        <v>2030</v>
      </c>
      <c r="B105" s="2" t="s">
        <v>4084</v>
      </c>
      <c r="C105" s="2" t="s">
        <v>4085</v>
      </c>
      <c r="D105" s="4">
        <v>3</v>
      </c>
      <c r="E105" s="4" t="s">
        <v>22</v>
      </c>
      <c r="F105" s="2" t="s">
        <v>2658</v>
      </c>
      <c r="G105" s="2" t="s">
        <v>1732</v>
      </c>
      <c r="H105" s="4" t="s">
        <v>2162</v>
      </c>
      <c r="I105" s="4">
        <v>2630</v>
      </c>
      <c r="J105" s="2" t="s">
        <v>3803</v>
      </c>
      <c r="K105" s="2" t="s">
        <v>3888</v>
      </c>
      <c r="L105" s="2" t="s">
        <v>17</v>
      </c>
    </row>
    <row r="106" spans="1:14" ht="15.75" customHeight="1">
      <c r="A106" s="4">
        <v>2040</v>
      </c>
      <c r="B106" s="2" t="s">
        <v>4086</v>
      </c>
      <c r="C106" s="2" t="s">
        <v>1948</v>
      </c>
      <c r="D106" s="4">
        <v>1</v>
      </c>
      <c r="E106" s="4" t="s">
        <v>17</v>
      </c>
      <c r="F106" s="2" t="s">
        <v>1949</v>
      </c>
      <c r="G106" s="2" t="s">
        <v>1950</v>
      </c>
      <c r="I106" s="4">
        <v>2870</v>
      </c>
      <c r="J106" s="2" t="s">
        <v>3690</v>
      </c>
      <c r="K106" s="2" t="s">
        <v>3888</v>
      </c>
      <c r="L106" s="2" t="s">
        <v>17</v>
      </c>
      <c r="M106" s="2" t="s">
        <v>4087</v>
      </c>
    </row>
    <row r="107" spans="1:14" ht="15.75" customHeight="1">
      <c r="A107" s="4">
        <v>2050</v>
      </c>
      <c r="B107" s="2" t="s">
        <v>4088</v>
      </c>
      <c r="C107" s="2" t="s">
        <v>1954</v>
      </c>
      <c r="D107" s="4">
        <v>2</v>
      </c>
      <c r="E107" s="4" t="s">
        <v>17</v>
      </c>
      <c r="F107" s="2" t="s">
        <v>2669</v>
      </c>
      <c r="G107" s="2" t="s">
        <v>1955</v>
      </c>
      <c r="H107" s="4" t="s">
        <v>2201</v>
      </c>
      <c r="I107" s="4">
        <v>2910</v>
      </c>
      <c r="J107" s="2" t="s">
        <v>3691</v>
      </c>
      <c r="K107" s="2" t="s">
        <v>3888</v>
      </c>
      <c r="L107" s="2" t="s">
        <v>17</v>
      </c>
    </row>
    <row r="108" spans="1:14" ht="15.75" customHeight="1">
      <c r="A108" s="4">
        <v>2060</v>
      </c>
      <c r="B108" s="2" t="s">
        <v>4089</v>
      </c>
      <c r="C108" s="2" t="s">
        <v>3693</v>
      </c>
      <c r="D108" s="4">
        <v>2</v>
      </c>
      <c r="E108" s="4" t="s">
        <v>17</v>
      </c>
      <c r="F108" s="2" t="s">
        <v>2672</v>
      </c>
      <c r="G108" s="2" t="s">
        <v>2674</v>
      </c>
      <c r="H108" s="4" t="s">
        <v>2138</v>
      </c>
      <c r="I108" s="4">
        <v>2880</v>
      </c>
      <c r="J108" s="2" t="s">
        <v>3692</v>
      </c>
      <c r="K108" s="2" t="s">
        <v>3888</v>
      </c>
      <c r="L108" s="2" t="s">
        <v>71</v>
      </c>
      <c r="M108" s="2" t="s">
        <v>3964</v>
      </c>
      <c r="N108" s="2" t="s">
        <v>4014</v>
      </c>
    </row>
    <row r="109" spans="1:14" ht="15.75" customHeight="1">
      <c r="A109" s="4">
        <v>2070</v>
      </c>
      <c r="C109" s="2" t="s">
        <v>3567</v>
      </c>
      <c r="I109" s="4">
        <v>2890</v>
      </c>
      <c r="J109" s="2" t="s">
        <v>4090</v>
      </c>
      <c r="K109" s="2" t="s">
        <v>3888</v>
      </c>
      <c r="L109" s="2" t="s">
        <v>71</v>
      </c>
      <c r="M109" s="2" t="s">
        <v>3964</v>
      </c>
      <c r="N109" s="2" t="s">
        <v>4016</v>
      </c>
    </row>
    <row r="110" spans="1:14" ht="15.75" customHeight="1">
      <c r="A110" s="4">
        <v>2080</v>
      </c>
      <c r="B110" s="2" t="s">
        <v>4091</v>
      </c>
      <c r="C110" s="2" t="s">
        <v>4092</v>
      </c>
      <c r="D110" s="4">
        <v>3</v>
      </c>
      <c r="E110" s="4" t="s">
        <v>17</v>
      </c>
      <c r="F110" s="2" t="s">
        <v>4093</v>
      </c>
      <c r="G110" s="2" t="s">
        <v>4094</v>
      </c>
      <c r="H110" s="4" t="s">
        <v>3933</v>
      </c>
      <c r="I110" s="4">
        <v>2900</v>
      </c>
      <c r="J110" s="2" t="s">
        <v>4095</v>
      </c>
      <c r="K110" s="2" t="s">
        <v>3892</v>
      </c>
    </row>
    <row r="111" spans="1:14" ht="15.75" customHeight="1">
      <c r="A111" s="4">
        <v>2090</v>
      </c>
      <c r="B111" s="2" t="s">
        <v>4096</v>
      </c>
      <c r="C111" s="2" t="s">
        <v>1969</v>
      </c>
      <c r="D111" s="4">
        <v>2</v>
      </c>
      <c r="E111" s="4" t="s">
        <v>17</v>
      </c>
      <c r="F111" s="2" t="s">
        <v>2681</v>
      </c>
      <c r="G111" s="2" t="s">
        <v>4097</v>
      </c>
      <c r="H111" s="4" t="s">
        <v>2146</v>
      </c>
      <c r="I111" s="4">
        <v>3020</v>
      </c>
      <c r="J111" s="2" t="s">
        <v>3705</v>
      </c>
      <c r="K111" s="2" t="s">
        <v>3888</v>
      </c>
      <c r="L111" s="2" t="s">
        <v>22</v>
      </c>
      <c r="N111" s="2" t="s">
        <v>3890</v>
      </c>
    </row>
    <row r="112" spans="1:14" ht="15.75" customHeight="1">
      <c r="A112" s="4">
        <v>2100</v>
      </c>
      <c r="B112" s="2" t="s">
        <v>4098</v>
      </c>
      <c r="C112" s="2" t="s">
        <v>1863</v>
      </c>
      <c r="D112" s="4">
        <v>2</v>
      </c>
      <c r="E112" s="4" t="s">
        <v>17</v>
      </c>
      <c r="F112" s="2" t="s">
        <v>4099</v>
      </c>
      <c r="G112" s="2" t="s">
        <v>1864</v>
      </c>
      <c r="I112" s="4">
        <v>3490</v>
      </c>
      <c r="J112" s="2" t="s">
        <v>3673</v>
      </c>
      <c r="K112" s="2" t="s">
        <v>3888</v>
      </c>
      <c r="L112" s="2" t="s">
        <v>17</v>
      </c>
    </row>
    <row r="113" spans="1:14" ht="15.75" customHeight="1">
      <c r="A113" s="4">
        <v>2110</v>
      </c>
      <c r="B113" s="2" t="s">
        <v>4100</v>
      </c>
      <c r="C113" s="2" t="s">
        <v>1866</v>
      </c>
      <c r="D113" s="4">
        <v>3</v>
      </c>
      <c r="E113" s="4" t="s">
        <v>17</v>
      </c>
      <c r="F113" s="2" t="s">
        <v>2692</v>
      </c>
      <c r="G113" s="2" t="s">
        <v>1867</v>
      </c>
      <c r="H113" s="4" t="s">
        <v>2146</v>
      </c>
      <c r="I113" s="4">
        <v>3510</v>
      </c>
      <c r="J113" s="2" t="s">
        <v>3674</v>
      </c>
      <c r="K113" s="2" t="s">
        <v>3888</v>
      </c>
      <c r="L113" s="2" t="s">
        <v>22</v>
      </c>
      <c r="M113" s="2" t="s">
        <v>4101</v>
      </c>
      <c r="N113" s="2" t="s">
        <v>3890</v>
      </c>
    </row>
    <row r="114" spans="1:14" ht="15.75" customHeight="1">
      <c r="A114" s="4">
        <v>2120</v>
      </c>
      <c r="C114" s="2" t="s">
        <v>3567</v>
      </c>
      <c r="I114" s="4">
        <v>3520</v>
      </c>
      <c r="J114" s="2" t="s">
        <v>4102</v>
      </c>
      <c r="K114" s="2" t="s">
        <v>3892</v>
      </c>
      <c r="N114" s="2" t="s">
        <v>3893</v>
      </c>
    </row>
    <row r="115" spans="1:14" ht="15.75" customHeight="1">
      <c r="A115" s="4">
        <v>2130</v>
      </c>
      <c r="B115" s="2" t="s">
        <v>4103</v>
      </c>
      <c r="C115" s="2" t="s">
        <v>1869</v>
      </c>
      <c r="D115" s="4">
        <v>3</v>
      </c>
      <c r="E115" s="4" t="s">
        <v>17</v>
      </c>
      <c r="F115" s="2" t="s">
        <v>2697</v>
      </c>
      <c r="G115" s="2" t="s">
        <v>1870</v>
      </c>
      <c r="H115" s="4" t="s">
        <v>2146</v>
      </c>
      <c r="I115" s="4">
        <v>3540</v>
      </c>
      <c r="J115" s="2" t="s">
        <v>3675</v>
      </c>
      <c r="K115" s="2" t="s">
        <v>3888</v>
      </c>
      <c r="L115" s="2" t="s">
        <v>22</v>
      </c>
      <c r="M115" s="2" t="s">
        <v>4101</v>
      </c>
      <c r="N115" s="2" t="s">
        <v>3890</v>
      </c>
    </row>
    <row r="116" spans="1:14" ht="15.75" customHeight="1">
      <c r="A116" s="4">
        <v>2140</v>
      </c>
      <c r="C116" s="2" t="s">
        <v>3567</v>
      </c>
      <c r="I116" s="4">
        <v>3550</v>
      </c>
      <c r="J116" s="2" t="s">
        <v>4104</v>
      </c>
      <c r="K116" s="2" t="s">
        <v>3892</v>
      </c>
      <c r="N116" s="2" t="s">
        <v>3893</v>
      </c>
    </row>
    <row r="117" spans="1:14" ht="15.75" customHeight="1">
      <c r="A117" s="4">
        <v>2150</v>
      </c>
      <c r="B117" s="2" t="s">
        <v>4105</v>
      </c>
      <c r="C117" s="2" t="s">
        <v>1956</v>
      </c>
      <c r="D117" s="4">
        <v>2</v>
      </c>
      <c r="E117" s="4" t="s">
        <v>17</v>
      </c>
      <c r="F117" s="2" t="s">
        <v>2702</v>
      </c>
      <c r="G117" s="2" t="s">
        <v>1957</v>
      </c>
      <c r="I117" s="4">
        <v>2920</v>
      </c>
      <c r="J117" s="2" t="s">
        <v>3696</v>
      </c>
      <c r="K117" s="2" t="s">
        <v>3888</v>
      </c>
      <c r="L117" s="2" t="s">
        <v>17</v>
      </c>
    </row>
    <row r="118" spans="1:14" ht="15.75" customHeight="1">
      <c r="A118" s="4">
        <v>2160</v>
      </c>
      <c r="B118" s="2" t="s">
        <v>4106</v>
      </c>
      <c r="C118" s="2" t="s">
        <v>1961</v>
      </c>
      <c r="D118" s="4">
        <v>3</v>
      </c>
      <c r="E118" s="4" t="s">
        <v>17</v>
      </c>
      <c r="F118" s="2" t="s">
        <v>2707</v>
      </c>
      <c r="G118" s="2" t="s">
        <v>1724</v>
      </c>
      <c r="H118" s="4" t="s">
        <v>2201</v>
      </c>
      <c r="I118" s="4">
        <v>2940</v>
      </c>
      <c r="J118" s="2" t="s">
        <v>3698</v>
      </c>
      <c r="K118" s="2" t="s">
        <v>3888</v>
      </c>
      <c r="L118" s="2" t="s">
        <v>17</v>
      </c>
    </row>
    <row r="119" spans="1:14" ht="15.75" customHeight="1">
      <c r="A119" s="4">
        <v>2170</v>
      </c>
      <c r="B119" s="2" t="s">
        <v>4107</v>
      </c>
      <c r="C119" s="2" t="s">
        <v>1963</v>
      </c>
      <c r="D119" s="4">
        <v>3</v>
      </c>
      <c r="E119" s="4" t="s">
        <v>17</v>
      </c>
      <c r="F119" s="2" t="s">
        <v>2712</v>
      </c>
      <c r="G119" s="2" t="s">
        <v>1727</v>
      </c>
      <c r="H119" s="4" t="s">
        <v>2201</v>
      </c>
      <c r="I119" s="4">
        <v>2950</v>
      </c>
      <c r="J119" s="2" t="s">
        <v>3699</v>
      </c>
      <c r="K119" s="2" t="s">
        <v>3888</v>
      </c>
      <c r="L119" s="2" t="s">
        <v>17</v>
      </c>
    </row>
    <row r="120" spans="1:14" ht="15.75" customHeight="1">
      <c r="A120" s="4">
        <v>2180</v>
      </c>
      <c r="B120" s="2" t="s">
        <v>4108</v>
      </c>
      <c r="C120" s="2" t="s">
        <v>1965</v>
      </c>
      <c r="D120" s="4">
        <v>3</v>
      </c>
      <c r="E120" s="4" t="s">
        <v>17</v>
      </c>
      <c r="F120" s="2" t="s">
        <v>2717</v>
      </c>
      <c r="G120" s="2" t="s">
        <v>1727</v>
      </c>
      <c r="H120" s="4" t="s">
        <v>2201</v>
      </c>
      <c r="I120" s="4">
        <v>2960</v>
      </c>
      <c r="J120" s="2" t="s">
        <v>3700</v>
      </c>
      <c r="K120" s="2" t="s">
        <v>3888</v>
      </c>
      <c r="L120" s="2" t="s">
        <v>17</v>
      </c>
    </row>
    <row r="121" spans="1:14" ht="15.75" customHeight="1">
      <c r="A121" s="4">
        <v>2190</v>
      </c>
      <c r="B121" s="2" t="s">
        <v>4109</v>
      </c>
      <c r="C121" s="2" t="s">
        <v>3702</v>
      </c>
      <c r="D121" s="4">
        <v>3</v>
      </c>
      <c r="E121" s="4" t="s">
        <v>17</v>
      </c>
      <c r="F121" s="2" t="s">
        <v>2722</v>
      </c>
      <c r="G121" s="2" t="s">
        <v>3804</v>
      </c>
      <c r="H121" s="4" t="s">
        <v>2201</v>
      </c>
      <c r="I121" s="4">
        <v>2970</v>
      </c>
      <c r="J121" s="2" t="s">
        <v>3701</v>
      </c>
      <c r="K121" s="2" t="s">
        <v>3888</v>
      </c>
      <c r="L121" s="2" t="s">
        <v>17</v>
      </c>
    </row>
    <row r="122" spans="1:14" ht="15.75" customHeight="1">
      <c r="A122" s="4">
        <v>2200</v>
      </c>
      <c r="B122" s="2" t="s">
        <v>4110</v>
      </c>
      <c r="C122" s="2" t="s">
        <v>1959</v>
      </c>
      <c r="D122" s="4">
        <v>3</v>
      </c>
      <c r="E122" s="4" t="s">
        <v>17</v>
      </c>
      <c r="F122" s="2" t="s">
        <v>2727</v>
      </c>
      <c r="G122" s="2" t="s">
        <v>1721</v>
      </c>
      <c r="H122" s="4" t="s">
        <v>2201</v>
      </c>
      <c r="I122" s="4">
        <v>2930</v>
      </c>
      <c r="J122" s="2" t="s">
        <v>3697</v>
      </c>
      <c r="K122" s="2" t="s">
        <v>3888</v>
      </c>
      <c r="L122" s="2" t="s">
        <v>17</v>
      </c>
    </row>
    <row r="123" spans="1:14" ht="15.75" customHeight="1">
      <c r="A123" s="4">
        <v>2210</v>
      </c>
      <c r="B123" s="2" t="s">
        <v>4111</v>
      </c>
      <c r="C123" s="2" t="s">
        <v>3704</v>
      </c>
      <c r="D123" s="4">
        <v>3</v>
      </c>
      <c r="E123" s="4" t="s">
        <v>17</v>
      </c>
      <c r="F123" s="2" t="s">
        <v>2730</v>
      </c>
      <c r="G123" s="2" t="s">
        <v>2443</v>
      </c>
      <c r="H123" s="4" t="s">
        <v>2201</v>
      </c>
      <c r="I123" s="4">
        <v>2990</v>
      </c>
      <c r="J123" s="2" t="s">
        <v>3703</v>
      </c>
      <c r="K123" s="2" t="s">
        <v>3888</v>
      </c>
      <c r="L123" s="2" t="s">
        <v>71</v>
      </c>
      <c r="M123" s="2" t="s">
        <v>3938</v>
      </c>
    </row>
    <row r="124" spans="1:14" ht="15.75" customHeight="1">
      <c r="A124" s="4">
        <v>2220</v>
      </c>
      <c r="B124" s="2" t="s">
        <v>4112</v>
      </c>
      <c r="C124" s="2" t="s">
        <v>1967</v>
      </c>
      <c r="D124" s="4">
        <v>3</v>
      </c>
      <c r="E124" s="4" t="s">
        <v>22</v>
      </c>
      <c r="F124" s="2" t="s">
        <v>2734</v>
      </c>
      <c r="G124" s="2" t="s">
        <v>1732</v>
      </c>
      <c r="H124" s="4" t="s">
        <v>2162</v>
      </c>
      <c r="I124" s="4">
        <v>2980</v>
      </c>
      <c r="J124" s="2" t="s">
        <v>3694</v>
      </c>
      <c r="K124" s="2" t="s">
        <v>3888</v>
      </c>
      <c r="L124" s="2" t="s">
        <v>17</v>
      </c>
    </row>
    <row r="125" spans="1:14" ht="15.75" customHeight="1">
      <c r="A125" s="4">
        <v>2230</v>
      </c>
      <c r="B125" s="2" t="s">
        <v>4113</v>
      </c>
      <c r="C125" s="2" t="s">
        <v>1805</v>
      </c>
      <c r="D125" s="4">
        <v>1</v>
      </c>
      <c r="E125" s="4" t="s">
        <v>17</v>
      </c>
      <c r="F125" s="2" t="s">
        <v>1806</v>
      </c>
      <c r="G125" s="2" t="s">
        <v>1807</v>
      </c>
      <c r="I125" s="4">
        <v>3210</v>
      </c>
      <c r="J125" s="2" t="s">
        <v>3626</v>
      </c>
      <c r="K125" s="2" t="s">
        <v>3888</v>
      </c>
      <c r="L125" s="2" t="s">
        <v>71</v>
      </c>
      <c r="M125" s="2" t="s">
        <v>4087</v>
      </c>
    </row>
    <row r="126" spans="1:14" ht="15.75" customHeight="1">
      <c r="A126" s="4">
        <v>2240</v>
      </c>
      <c r="B126" s="2" t="s">
        <v>4114</v>
      </c>
      <c r="C126" s="2" t="s">
        <v>1809</v>
      </c>
      <c r="D126" s="4">
        <v>2</v>
      </c>
      <c r="E126" s="4" t="s">
        <v>22</v>
      </c>
      <c r="F126" s="2" t="s">
        <v>2748</v>
      </c>
      <c r="G126" s="2" t="s">
        <v>3806</v>
      </c>
      <c r="H126" s="4" t="s">
        <v>2162</v>
      </c>
      <c r="I126" s="4">
        <v>3220</v>
      </c>
      <c r="J126" s="2" t="s">
        <v>3627</v>
      </c>
      <c r="K126" s="2" t="s">
        <v>3888</v>
      </c>
      <c r="L126" s="2" t="s">
        <v>17</v>
      </c>
      <c r="M126" s="2" t="s">
        <v>3895</v>
      </c>
    </row>
    <row r="127" spans="1:14" ht="15.75" customHeight="1">
      <c r="A127" s="4">
        <v>2250</v>
      </c>
      <c r="B127" s="2" t="s">
        <v>4115</v>
      </c>
      <c r="C127" s="2" t="s">
        <v>1811</v>
      </c>
      <c r="D127" s="4">
        <v>2</v>
      </c>
      <c r="E127" s="4" t="s">
        <v>17</v>
      </c>
      <c r="F127" s="2" t="s">
        <v>2753</v>
      </c>
      <c r="G127" s="2" t="s">
        <v>3807</v>
      </c>
      <c r="H127" s="4" t="s">
        <v>2201</v>
      </c>
      <c r="I127" s="4">
        <v>3230</v>
      </c>
      <c r="J127" s="2" t="s">
        <v>3628</v>
      </c>
      <c r="K127" s="2" t="s">
        <v>3888</v>
      </c>
      <c r="L127" s="2" t="s">
        <v>71</v>
      </c>
      <c r="M127" s="2" t="s">
        <v>3938</v>
      </c>
    </row>
    <row r="128" spans="1:14" ht="15.75" customHeight="1">
      <c r="A128" s="4">
        <v>2260</v>
      </c>
      <c r="B128" s="2" t="s">
        <v>4116</v>
      </c>
      <c r="C128" s="2" t="s">
        <v>4117</v>
      </c>
      <c r="D128" s="4">
        <v>2</v>
      </c>
      <c r="E128" s="4" t="s">
        <v>17</v>
      </c>
      <c r="F128" s="2" t="s">
        <v>2761</v>
      </c>
      <c r="G128" s="2" t="s">
        <v>3808</v>
      </c>
      <c r="H128" s="4" t="s">
        <v>2201</v>
      </c>
      <c r="I128" s="4">
        <v>3100</v>
      </c>
      <c r="J128" s="2" t="s">
        <v>3809</v>
      </c>
      <c r="K128" s="2" t="s">
        <v>3888</v>
      </c>
      <c r="L128" s="2" t="s">
        <v>71</v>
      </c>
      <c r="M128" s="2" t="s">
        <v>3938</v>
      </c>
    </row>
    <row r="129" spans="1:14" ht="15.75" customHeight="1">
      <c r="A129" s="4">
        <v>2270</v>
      </c>
      <c r="B129" s="2" t="s">
        <v>4118</v>
      </c>
      <c r="C129" s="2" t="s">
        <v>1813</v>
      </c>
      <c r="D129" s="4">
        <v>2</v>
      </c>
      <c r="E129" s="4" t="s">
        <v>71</v>
      </c>
      <c r="F129" s="2" t="s">
        <v>2771</v>
      </c>
      <c r="G129" s="2" t="s">
        <v>1814</v>
      </c>
      <c r="I129" s="4">
        <v>3290</v>
      </c>
      <c r="J129" s="2" t="s">
        <v>3629</v>
      </c>
      <c r="K129" s="2" t="s">
        <v>3888</v>
      </c>
      <c r="L129" s="2" t="s">
        <v>17</v>
      </c>
      <c r="M129" s="2" t="s">
        <v>4119</v>
      </c>
    </row>
    <row r="130" spans="1:14" ht="15.75" customHeight="1">
      <c r="A130" s="4">
        <v>2280</v>
      </c>
      <c r="B130" s="2" t="s">
        <v>4120</v>
      </c>
      <c r="C130" s="2" t="s">
        <v>1817</v>
      </c>
      <c r="D130" s="4">
        <v>3</v>
      </c>
      <c r="E130" s="4" t="s">
        <v>22</v>
      </c>
      <c r="F130" s="2" t="s">
        <v>2777</v>
      </c>
      <c r="G130" s="2" t="s">
        <v>3810</v>
      </c>
      <c r="H130" s="4" t="s">
        <v>2138</v>
      </c>
      <c r="I130" s="4">
        <v>3300</v>
      </c>
      <c r="J130" s="2" t="s">
        <v>3632</v>
      </c>
      <c r="K130" s="2" t="s">
        <v>3888</v>
      </c>
      <c r="L130" s="2" t="s">
        <v>17</v>
      </c>
      <c r="M130" s="2" t="s">
        <v>4121</v>
      </c>
      <c r="N130" s="2" t="s">
        <v>4122</v>
      </c>
    </row>
    <row r="131" spans="1:14" ht="15.75" customHeight="1">
      <c r="A131" s="4">
        <v>2290</v>
      </c>
      <c r="C131" s="2" t="s">
        <v>3567</v>
      </c>
      <c r="I131" s="4">
        <v>3320</v>
      </c>
      <c r="J131" s="2" t="s">
        <v>4123</v>
      </c>
      <c r="K131" s="2" t="s">
        <v>3888</v>
      </c>
      <c r="L131" s="2" t="s">
        <v>17</v>
      </c>
      <c r="M131" s="2" t="s">
        <v>4121</v>
      </c>
      <c r="N131" s="2" t="s">
        <v>4122</v>
      </c>
    </row>
    <row r="132" spans="1:14" ht="15.75" customHeight="1">
      <c r="A132" s="4">
        <v>2300</v>
      </c>
      <c r="B132" s="2" t="s">
        <v>4124</v>
      </c>
      <c r="C132" s="2" t="s">
        <v>3631</v>
      </c>
      <c r="D132" s="4">
        <v>3</v>
      </c>
      <c r="E132" s="4" t="s">
        <v>17</v>
      </c>
      <c r="F132" s="2" t="s">
        <v>2787</v>
      </c>
      <c r="G132" s="2" t="s">
        <v>3811</v>
      </c>
      <c r="H132" s="4" t="s">
        <v>2201</v>
      </c>
      <c r="I132" s="4">
        <v>3310</v>
      </c>
      <c r="J132" s="2" t="s">
        <v>3630</v>
      </c>
      <c r="K132" s="2" t="s">
        <v>3888</v>
      </c>
      <c r="L132" s="2" t="s">
        <v>17</v>
      </c>
    </row>
    <row r="133" spans="1:14" ht="15.75" customHeight="1">
      <c r="A133" s="4">
        <v>2310</v>
      </c>
      <c r="B133" s="2" t="s">
        <v>4125</v>
      </c>
      <c r="C133" s="2" t="s">
        <v>3635</v>
      </c>
      <c r="D133" s="4">
        <v>3</v>
      </c>
      <c r="E133" s="4" t="s">
        <v>17</v>
      </c>
      <c r="F133" s="2" t="s">
        <v>2793</v>
      </c>
      <c r="G133" s="2" t="s">
        <v>2795</v>
      </c>
      <c r="H133" s="4" t="s">
        <v>2138</v>
      </c>
      <c r="I133" s="4">
        <v>3360</v>
      </c>
      <c r="J133" s="2" t="s">
        <v>3634</v>
      </c>
      <c r="K133" s="2" t="s">
        <v>3888</v>
      </c>
      <c r="L133" s="2" t="s">
        <v>17</v>
      </c>
      <c r="N133" s="2" t="s">
        <v>4126</v>
      </c>
    </row>
    <row r="134" spans="1:14" ht="15.75" customHeight="1">
      <c r="A134" s="4">
        <v>2320</v>
      </c>
      <c r="C134" s="2" t="s">
        <v>3567</v>
      </c>
      <c r="I134" s="4">
        <v>3360</v>
      </c>
      <c r="J134" s="2" t="s">
        <v>3634</v>
      </c>
      <c r="K134" s="2" t="s">
        <v>3888</v>
      </c>
      <c r="L134" s="2" t="s">
        <v>17</v>
      </c>
      <c r="M134" s="2" t="s">
        <v>4087</v>
      </c>
      <c r="N134" s="2" t="s">
        <v>4127</v>
      </c>
    </row>
    <row r="135" spans="1:14" ht="15.75" customHeight="1">
      <c r="A135" s="4">
        <v>2330</v>
      </c>
      <c r="B135" s="2" t="s">
        <v>4128</v>
      </c>
      <c r="C135" s="2" t="s">
        <v>1823</v>
      </c>
      <c r="D135" s="4">
        <v>2</v>
      </c>
      <c r="E135" s="4" t="s">
        <v>17</v>
      </c>
      <c r="F135" s="2" t="s">
        <v>2825</v>
      </c>
      <c r="G135" s="2" t="s">
        <v>1824</v>
      </c>
      <c r="I135" s="4">
        <v>3240</v>
      </c>
      <c r="J135" s="2" t="s">
        <v>3636</v>
      </c>
      <c r="K135" s="2" t="s">
        <v>3888</v>
      </c>
      <c r="L135" s="2" t="s">
        <v>17</v>
      </c>
    </row>
    <row r="136" spans="1:14" ht="15.75" customHeight="1">
      <c r="A136" s="4">
        <v>2340</v>
      </c>
      <c r="B136" s="2" t="s">
        <v>4129</v>
      </c>
      <c r="C136" s="2" t="s">
        <v>1826</v>
      </c>
      <c r="D136" s="4">
        <v>3</v>
      </c>
      <c r="E136" s="4" t="s">
        <v>22</v>
      </c>
      <c r="F136" s="2" t="s">
        <v>2832</v>
      </c>
      <c r="G136" s="2" t="s">
        <v>1827</v>
      </c>
      <c r="H136" s="4" t="s">
        <v>2201</v>
      </c>
      <c r="I136" s="4">
        <v>3250</v>
      </c>
      <c r="J136" s="2" t="s">
        <v>3637</v>
      </c>
      <c r="K136" s="2" t="s">
        <v>3888</v>
      </c>
      <c r="L136" s="2" t="s">
        <v>17</v>
      </c>
      <c r="M136" s="2" t="s">
        <v>3895</v>
      </c>
    </row>
    <row r="137" spans="1:14" ht="15.75" customHeight="1">
      <c r="A137" s="4">
        <v>2350</v>
      </c>
      <c r="B137" s="2" t="s">
        <v>4130</v>
      </c>
      <c r="C137" s="2" t="s">
        <v>1830</v>
      </c>
      <c r="D137" s="4">
        <v>3</v>
      </c>
      <c r="E137" s="4" t="s">
        <v>17</v>
      </c>
      <c r="F137" s="2" t="s">
        <v>2838</v>
      </c>
      <c r="G137" s="2" t="s">
        <v>1831</v>
      </c>
      <c r="H137" s="4" t="s">
        <v>2201</v>
      </c>
      <c r="I137" s="4">
        <v>3260</v>
      </c>
      <c r="J137" s="2" t="s">
        <v>3638</v>
      </c>
      <c r="K137" s="2" t="s">
        <v>3888</v>
      </c>
      <c r="L137" s="2" t="s">
        <v>17</v>
      </c>
    </row>
    <row r="138" spans="1:14" ht="15.75" customHeight="1">
      <c r="A138" s="4">
        <v>2360</v>
      </c>
      <c r="B138" s="2" t="s">
        <v>4131</v>
      </c>
      <c r="C138" s="2" t="s">
        <v>4132</v>
      </c>
      <c r="D138" s="4">
        <v>2</v>
      </c>
      <c r="E138" s="4" t="s">
        <v>17</v>
      </c>
      <c r="F138" s="2" t="s">
        <v>2843</v>
      </c>
      <c r="G138" s="2" t="s">
        <v>2845</v>
      </c>
      <c r="I138" s="4">
        <v>3080</v>
      </c>
      <c r="J138" s="2" t="s">
        <v>3812</v>
      </c>
      <c r="K138" s="2" t="s">
        <v>3888</v>
      </c>
      <c r="L138" s="2" t="s">
        <v>22</v>
      </c>
      <c r="M138" s="2" t="s">
        <v>4087</v>
      </c>
    </row>
    <row r="139" spans="1:14" ht="15.75" customHeight="1">
      <c r="A139" s="4">
        <v>2370</v>
      </c>
      <c r="B139" s="2" t="s">
        <v>4133</v>
      </c>
      <c r="C139" s="2" t="s">
        <v>4134</v>
      </c>
      <c r="D139" s="4">
        <v>3</v>
      </c>
      <c r="E139" s="4" t="s">
        <v>17</v>
      </c>
      <c r="F139" s="2" t="s">
        <v>2850</v>
      </c>
      <c r="G139" s="2" t="s">
        <v>2852</v>
      </c>
      <c r="H139" s="4" t="s">
        <v>2138</v>
      </c>
      <c r="I139" s="4">
        <v>3850</v>
      </c>
      <c r="J139" s="2" t="s">
        <v>3813</v>
      </c>
      <c r="K139" s="2" t="s">
        <v>3888</v>
      </c>
      <c r="L139" s="2" t="s">
        <v>71</v>
      </c>
    </row>
    <row r="140" spans="1:14" ht="15.75" customHeight="1">
      <c r="A140" s="4">
        <v>2380</v>
      </c>
      <c r="B140" s="2" t="s">
        <v>4135</v>
      </c>
      <c r="C140" s="2" t="s">
        <v>4136</v>
      </c>
      <c r="D140" s="4">
        <v>3</v>
      </c>
      <c r="E140" s="4" t="s">
        <v>17</v>
      </c>
      <c r="F140" s="2" t="s">
        <v>2399</v>
      </c>
      <c r="G140" s="2" t="s">
        <v>2401</v>
      </c>
      <c r="H140" s="4" t="s">
        <v>2138</v>
      </c>
      <c r="I140" s="4">
        <v>3090</v>
      </c>
      <c r="J140" s="2" t="s">
        <v>3780</v>
      </c>
      <c r="K140" s="2" t="s">
        <v>3888</v>
      </c>
      <c r="L140" s="2" t="s">
        <v>17</v>
      </c>
    </row>
    <row r="141" spans="1:14" ht="15.75" customHeight="1">
      <c r="A141" s="4">
        <v>2390</v>
      </c>
      <c r="B141" s="2" t="s">
        <v>4137</v>
      </c>
      <c r="C141" s="2" t="s">
        <v>4138</v>
      </c>
      <c r="D141" s="4">
        <v>3</v>
      </c>
      <c r="E141" s="4" t="s">
        <v>17</v>
      </c>
      <c r="F141" s="2" t="s">
        <v>2856</v>
      </c>
      <c r="G141" s="2" t="s">
        <v>2858</v>
      </c>
      <c r="H141" s="4" t="s">
        <v>2138</v>
      </c>
      <c r="I141" s="4">
        <v>3280</v>
      </c>
      <c r="J141" s="2" t="s">
        <v>3814</v>
      </c>
      <c r="K141" s="2" t="s">
        <v>3888</v>
      </c>
      <c r="L141" s="2" t="s">
        <v>17</v>
      </c>
    </row>
    <row r="142" spans="1:14" ht="15.75" customHeight="1">
      <c r="A142" s="4">
        <v>2400</v>
      </c>
      <c r="B142" s="2" t="s">
        <v>4139</v>
      </c>
      <c r="C142" s="2" t="s">
        <v>1834</v>
      </c>
      <c r="D142" s="4">
        <v>1</v>
      </c>
      <c r="E142" s="4" t="s">
        <v>71</v>
      </c>
      <c r="F142" s="2" t="s">
        <v>1835</v>
      </c>
      <c r="G142" s="2" t="s">
        <v>1836</v>
      </c>
      <c r="I142" s="4">
        <v>3560</v>
      </c>
      <c r="J142" s="2" t="s">
        <v>3639</v>
      </c>
      <c r="K142" s="2" t="s">
        <v>3888</v>
      </c>
      <c r="L142" s="2" t="s">
        <v>71</v>
      </c>
      <c r="M142" s="2" t="s">
        <v>4140</v>
      </c>
      <c r="N142" s="2" t="s">
        <v>4141</v>
      </c>
    </row>
    <row r="143" spans="1:14" ht="15.75" customHeight="1">
      <c r="A143" s="4">
        <v>2410</v>
      </c>
      <c r="B143" s="2" t="s">
        <v>4142</v>
      </c>
      <c r="C143" s="2" t="s">
        <v>1840</v>
      </c>
      <c r="D143" s="4">
        <v>2</v>
      </c>
      <c r="E143" s="4" t="s">
        <v>22</v>
      </c>
      <c r="F143" s="2" t="s">
        <v>2897</v>
      </c>
      <c r="G143" s="2" t="s">
        <v>3815</v>
      </c>
      <c r="H143" s="4" t="s">
        <v>2281</v>
      </c>
      <c r="I143" s="4">
        <v>3610</v>
      </c>
      <c r="J143" s="2" t="s">
        <v>3640</v>
      </c>
      <c r="K143" s="2" t="s">
        <v>3888</v>
      </c>
      <c r="L143" s="2" t="s">
        <v>71</v>
      </c>
      <c r="M143" s="2" t="s">
        <v>3948</v>
      </c>
    </row>
    <row r="144" spans="1:14" ht="15.75" customHeight="1">
      <c r="A144" s="4">
        <v>2420</v>
      </c>
      <c r="B144" s="2" t="s">
        <v>4143</v>
      </c>
      <c r="C144" s="2" t="s">
        <v>3642</v>
      </c>
      <c r="D144" s="4">
        <v>2</v>
      </c>
      <c r="E144" s="4" t="s">
        <v>17</v>
      </c>
      <c r="F144" s="2" t="s">
        <v>2902</v>
      </c>
      <c r="G144" s="2" t="s">
        <v>3816</v>
      </c>
      <c r="H144" s="4" t="s">
        <v>2281</v>
      </c>
      <c r="I144" s="4">
        <v>3600</v>
      </c>
      <c r="J144" s="2" t="s">
        <v>3641</v>
      </c>
      <c r="K144" s="2" t="s">
        <v>3888</v>
      </c>
      <c r="L144" s="2" t="s">
        <v>17</v>
      </c>
    </row>
    <row r="145" spans="1:14" ht="15.75" customHeight="1">
      <c r="A145" s="4">
        <v>2430</v>
      </c>
      <c r="B145" s="2" t="s">
        <v>4144</v>
      </c>
      <c r="C145" s="2" t="s">
        <v>3644</v>
      </c>
      <c r="D145" s="4">
        <v>2</v>
      </c>
      <c r="E145" s="4" t="s">
        <v>17</v>
      </c>
      <c r="F145" s="2" t="s">
        <v>2908</v>
      </c>
      <c r="G145" s="2" t="s">
        <v>3817</v>
      </c>
      <c r="H145" s="4" t="s">
        <v>2910</v>
      </c>
      <c r="I145" s="4">
        <v>3590</v>
      </c>
      <c r="J145" s="2" t="s">
        <v>3643</v>
      </c>
      <c r="K145" s="2" t="s">
        <v>3888</v>
      </c>
      <c r="L145" s="2" t="s">
        <v>17</v>
      </c>
    </row>
    <row r="146" spans="1:14" ht="15.75" customHeight="1">
      <c r="A146" s="4">
        <v>2440</v>
      </c>
      <c r="B146" s="2" t="s">
        <v>4145</v>
      </c>
      <c r="C146" s="2" t="s">
        <v>1842</v>
      </c>
      <c r="D146" s="4">
        <v>2</v>
      </c>
      <c r="E146" s="4" t="s">
        <v>22</v>
      </c>
      <c r="F146" s="2" t="s">
        <v>4146</v>
      </c>
      <c r="G146" s="2" t="s">
        <v>3819</v>
      </c>
      <c r="H146" s="4" t="s">
        <v>2162</v>
      </c>
      <c r="I146" s="4">
        <v>3650</v>
      </c>
      <c r="J146" s="2" t="s">
        <v>3650</v>
      </c>
      <c r="K146" s="2" t="s">
        <v>3888</v>
      </c>
      <c r="L146" s="2" t="s">
        <v>17</v>
      </c>
      <c r="M146" s="2" t="s">
        <v>4147</v>
      </c>
    </row>
    <row r="147" spans="1:14" ht="15.75" customHeight="1">
      <c r="A147" s="4">
        <v>2450</v>
      </c>
      <c r="C147" s="2" t="s">
        <v>3567</v>
      </c>
      <c r="I147" s="4">
        <v>3660</v>
      </c>
      <c r="J147" s="2" t="s">
        <v>4148</v>
      </c>
      <c r="K147" s="2" t="s">
        <v>3888</v>
      </c>
      <c r="L147" s="2" t="s">
        <v>17</v>
      </c>
    </row>
    <row r="148" spans="1:14" ht="15.75" customHeight="1">
      <c r="A148" s="4">
        <v>2460</v>
      </c>
      <c r="B148" s="2" t="s">
        <v>4149</v>
      </c>
      <c r="C148" s="2" t="s">
        <v>1838</v>
      </c>
      <c r="D148" s="4">
        <v>2</v>
      </c>
      <c r="E148" s="4" t="s">
        <v>17</v>
      </c>
      <c r="F148" s="2" t="s">
        <v>4150</v>
      </c>
      <c r="G148" s="2" t="s">
        <v>3820</v>
      </c>
      <c r="H148" s="4" t="s">
        <v>2910</v>
      </c>
      <c r="I148" s="4">
        <v>3670</v>
      </c>
      <c r="J148" s="2" t="s">
        <v>3649</v>
      </c>
      <c r="K148" s="2" t="s">
        <v>3888</v>
      </c>
      <c r="L148" s="2" t="s">
        <v>17</v>
      </c>
    </row>
    <row r="149" spans="1:14" ht="15.75" customHeight="1">
      <c r="A149" s="4">
        <v>2470</v>
      </c>
      <c r="B149" s="2" t="s">
        <v>4151</v>
      </c>
      <c r="C149" s="2" t="s">
        <v>3646</v>
      </c>
      <c r="D149" s="4">
        <v>2</v>
      </c>
      <c r="E149" s="4" t="s">
        <v>17</v>
      </c>
      <c r="F149" s="2" t="s">
        <v>2916</v>
      </c>
      <c r="G149" s="2" t="s">
        <v>4152</v>
      </c>
      <c r="H149" s="4" t="s">
        <v>2201</v>
      </c>
      <c r="I149" s="4">
        <v>3630</v>
      </c>
      <c r="J149" s="2" t="s">
        <v>3645</v>
      </c>
      <c r="K149" s="2" t="s">
        <v>3888</v>
      </c>
      <c r="L149" s="2" t="s">
        <v>17</v>
      </c>
    </row>
    <row r="150" spans="1:14" ht="15.75" customHeight="1">
      <c r="A150" s="4">
        <v>2480</v>
      </c>
      <c r="B150" s="2" t="s">
        <v>4153</v>
      </c>
      <c r="C150" s="2" t="s">
        <v>3648</v>
      </c>
      <c r="D150" s="4">
        <v>2</v>
      </c>
      <c r="E150" s="4" t="s">
        <v>17</v>
      </c>
      <c r="F150" s="2" t="s">
        <v>2923</v>
      </c>
      <c r="G150" s="2" t="s">
        <v>3818</v>
      </c>
      <c r="H150" s="4" t="s">
        <v>2162</v>
      </c>
      <c r="I150" s="4">
        <v>3620</v>
      </c>
      <c r="J150" s="2" t="s">
        <v>3647</v>
      </c>
      <c r="K150" s="2" t="s">
        <v>3888</v>
      </c>
      <c r="L150" s="2" t="s">
        <v>17</v>
      </c>
    </row>
    <row r="151" spans="1:14" ht="15.75" customHeight="1">
      <c r="A151" s="4">
        <v>2490</v>
      </c>
      <c r="B151" s="2" t="s">
        <v>4154</v>
      </c>
      <c r="C151" s="2" t="s">
        <v>3652</v>
      </c>
      <c r="D151" s="4">
        <v>1</v>
      </c>
      <c r="E151" s="4" t="s">
        <v>71</v>
      </c>
      <c r="F151" s="2" t="s">
        <v>2944</v>
      </c>
      <c r="G151" s="2" t="s">
        <v>3821</v>
      </c>
      <c r="I151" s="4">
        <v>3680</v>
      </c>
      <c r="J151" s="2" t="s">
        <v>3651</v>
      </c>
      <c r="K151" s="2" t="s">
        <v>3888</v>
      </c>
      <c r="L151" s="2" t="s">
        <v>71</v>
      </c>
      <c r="M151" s="2" t="s">
        <v>4140</v>
      </c>
      <c r="N151" s="2" t="s">
        <v>4155</v>
      </c>
    </row>
    <row r="152" spans="1:14" ht="15.75" customHeight="1">
      <c r="A152" s="4">
        <v>2500</v>
      </c>
      <c r="B152" s="2" t="s">
        <v>4156</v>
      </c>
      <c r="C152" s="2" t="s">
        <v>3654</v>
      </c>
      <c r="D152" s="4">
        <v>2</v>
      </c>
      <c r="E152" s="4" t="s">
        <v>22</v>
      </c>
      <c r="F152" s="2" t="s">
        <v>2949</v>
      </c>
      <c r="G152" s="2" t="s">
        <v>3822</v>
      </c>
      <c r="H152" s="4" t="s">
        <v>2281</v>
      </c>
      <c r="I152" s="4">
        <v>3730</v>
      </c>
      <c r="J152" s="2" t="s">
        <v>3653</v>
      </c>
      <c r="K152" s="2" t="s">
        <v>3888</v>
      </c>
      <c r="L152" s="2" t="s">
        <v>71</v>
      </c>
      <c r="M152" s="2" t="s">
        <v>3948</v>
      </c>
    </row>
    <row r="153" spans="1:14" ht="15.75" customHeight="1">
      <c r="A153" s="4">
        <v>2510</v>
      </c>
      <c r="B153" s="2" t="s">
        <v>4157</v>
      </c>
      <c r="C153" s="2" t="s">
        <v>3656</v>
      </c>
      <c r="D153" s="4">
        <v>2</v>
      </c>
      <c r="E153" s="4" t="s">
        <v>17</v>
      </c>
      <c r="F153" s="2" t="s">
        <v>2953</v>
      </c>
      <c r="G153" s="2" t="s">
        <v>3823</v>
      </c>
      <c r="H153" s="4" t="s">
        <v>2281</v>
      </c>
      <c r="I153" s="4">
        <v>3720</v>
      </c>
      <c r="J153" s="2" t="s">
        <v>3655</v>
      </c>
      <c r="K153" s="2" t="s">
        <v>3888</v>
      </c>
      <c r="L153" s="2" t="s">
        <v>17</v>
      </c>
    </row>
    <row r="154" spans="1:14" ht="15.75" customHeight="1">
      <c r="A154" s="4">
        <v>2520</v>
      </c>
      <c r="B154" s="2" t="s">
        <v>4158</v>
      </c>
      <c r="C154" s="2" t="s">
        <v>3658</v>
      </c>
      <c r="D154" s="4">
        <v>2</v>
      </c>
      <c r="E154" s="4" t="s">
        <v>17</v>
      </c>
      <c r="F154" s="2" t="s">
        <v>2957</v>
      </c>
      <c r="G154" s="2" t="s">
        <v>4159</v>
      </c>
      <c r="H154" s="4" t="s">
        <v>2910</v>
      </c>
      <c r="I154" s="4">
        <v>3710</v>
      </c>
      <c r="J154" s="2" t="s">
        <v>3657</v>
      </c>
      <c r="K154" s="2" t="s">
        <v>3888</v>
      </c>
      <c r="L154" s="2" t="s">
        <v>17</v>
      </c>
    </row>
    <row r="155" spans="1:14" ht="15.75" customHeight="1">
      <c r="A155" s="4">
        <v>2530</v>
      </c>
      <c r="B155" s="2" t="s">
        <v>4160</v>
      </c>
      <c r="C155" s="2" t="s">
        <v>3666</v>
      </c>
      <c r="D155" s="4">
        <v>2</v>
      </c>
      <c r="E155" s="4" t="s">
        <v>22</v>
      </c>
      <c r="F155" s="2" t="s">
        <v>4161</v>
      </c>
      <c r="G155" s="2" t="s">
        <v>3826</v>
      </c>
      <c r="H155" s="4" t="s">
        <v>2162</v>
      </c>
      <c r="I155" s="4">
        <v>3770</v>
      </c>
      <c r="J155" s="2" t="s">
        <v>3665</v>
      </c>
      <c r="K155" s="2" t="s">
        <v>3888</v>
      </c>
      <c r="L155" s="2" t="s">
        <v>17</v>
      </c>
      <c r="N155" s="2" t="s">
        <v>4147</v>
      </c>
    </row>
    <row r="156" spans="1:14" ht="15.75" customHeight="1">
      <c r="A156" s="4">
        <v>2540</v>
      </c>
      <c r="C156" s="2" t="s">
        <v>3567</v>
      </c>
      <c r="I156" s="4">
        <v>3780</v>
      </c>
      <c r="J156" s="2" t="s">
        <v>4162</v>
      </c>
      <c r="K156" s="2" t="s">
        <v>3888</v>
      </c>
      <c r="L156" s="2" t="s">
        <v>17</v>
      </c>
    </row>
    <row r="157" spans="1:14" ht="15.75" customHeight="1">
      <c r="A157" s="4">
        <v>2550</v>
      </c>
      <c r="B157" s="2" t="s">
        <v>4163</v>
      </c>
      <c r="C157" s="2" t="s">
        <v>3664</v>
      </c>
      <c r="D157" s="4">
        <v>2</v>
      </c>
      <c r="E157" s="4" t="s">
        <v>17</v>
      </c>
      <c r="F157" s="2" t="s">
        <v>4164</v>
      </c>
      <c r="G157" s="2" t="s">
        <v>3827</v>
      </c>
      <c r="H157" s="4" t="s">
        <v>2910</v>
      </c>
      <c r="I157" s="4">
        <v>3790</v>
      </c>
      <c r="J157" s="2" t="s">
        <v>3663</v>
      </c>
      <c r="K157" s="2" t="s">
        <v>3888</v>
      </c>
      <c r="L157" s="2" t="s">
        <v>17</v>
      </c>
    </row>
    <row r="158" spans="1:14" ht="15.75" customHeight="1">
      <c r="A158" s="4">
        <v>2560</v>
      </c>
      <c r="B158" s="2" t="s">
        <v>4165</v>
      </c>
      <c r="C158" s="2" t="s">
        <v>3660</v>
      </c>
      <c r="D158" s="4">
        <v>2</v>
      </c>
      <c r="E158" s="4" t="s">
        <v>17</v>
      </c>
      <c r="F158" s="2" t="s">
        <v>2961</v>
      </c>
      <c r="G158" s="2" t="s">
        <v>3824</v>
      </c>
      <c r="H158" s="4" t="s">
        <v>2201</v>
      </c>
      <c r="I158" s="4">
        <v>3750</v>
      </c>
      <c r="J158" s="2" t="s">
        <v>3659</v>
      </c>
      <c r="K158" s="2" t="s">
        <v>3888</v>
      </c>
      <c r="L158" s="2" t="s">
        <v>17</v>
      </c>
    </row>
    <row r="159" spans="1:14" ht="15.75" customHeight="1">
      <c r="A159" s="4">
        <v>2570</v>
      </c>
      <c r="B159" s="2" t="s">
        <v>4166</v>
      </c>
      <c r="C159" s="2" t="s">
        <v>3662</v>
      </c>
      <c r="D159" s="4">
        <v>2</v>
      </c>
      <c r="E159" s="4" t="s">
        <v>17</v>
      </c>
      <c r="F159" s="2" t="s">
        <v>2966</v>
      </c>
      <c r="G159" s="2" t="s">
        <v>3825</v>
      </c>
      <c r="H159" s="4" t="s">
        <v>2162</v>
      </c>
      <c r="I159" s="4">
        <v>3740</v>
      </c>
      <c r="J159" s="2" t="s">
        <v>3661</v>
      </c>
      <c r="K159" s="2" t="s">
        <v>3888</v>
      </c>
      <c r="L159" s="2" t="s">
        <v>17</v>
      </c>
    </row>
    <row r="160" spans="1:14" ht="15.75" customHeight="1">
      <c r="A160" s="4">
        <v>2580</v>
      </c>
      <c r="B160" s="2" t="s">
        <v>4167</v>
      </c>
      <c r="C160" s="2" t="s">
        <v>1881</v>
      </c>
      <c r="D160" s="4">
        <v>1</v>
      </c>
      <c r="E160" s="4" t="s">
        <v>22</v>
      </c>
      <c r="F160" s="2" t="s">
        <v>1882</v>
      </c>
      <c r="G160" s="2" t="s">
        <v>1883</v>
      </c>
      <c r="I160" s="4">
        <v>3860</v>
      </c>
      <c r="J160" s="2" t="s">
        <v>3677</v>
      </c>
      <c r="K160" s="2" t="s">
        <v>3888</v>
      </c>
      <c r="L160" s="2" t="s">
        <v>17</v>
      </c>
    </row>
    <row r="161" spans="1:14" ht="15.75" customHeight="1">
      <c r="A161" s="4">
        <v>2590</v>
      </c>
      <c r="B161" s="2" t="s">
        <v>4168</v>
      </c>
      <c r="C161" s="2" t="s">
        <v>1906</v>
      </c>
      <c r="D161" s="4">
        <v>2</v>
      </c>
      <c r="E161" s="4" t="s">
        <v>22</v>
      </c>
      <c r="F161" s="2" t="s">
        <v>2985</v>
      </c>
      <c r="G161" s="2" t="s">
        <v>1907</v>
      </c>
      <c r="H161" s="4" t="s">
        <v>2281</v>
      </c>
      <c r="I161" s="4">
        <v>3870</v>
      </c>
      <c r="J161" s="2" t="s">
        <v>3684</v>
      </c>
      <c r="K161" s="2" t="s">
        <v>3888</v>
      </c>
      <c r="L161" s="2" t="s">
        <v>71</v>
      </c>
      <c r="M161" s="2" t="s">
        <v>3948</v>
      </c>
    </row>
    <row r="162" spans="1:14" ht="15.75" customHeight="1">
      <c r="A162" s="4">
        <v>2600</v>
      </c>
      <c r="B162" s="2" t="s">
        <v>4169</v>
      </c>
      <c r="C162" s="2" t="s">
        <v>1888</v>
      </c>
      <c r="D162" s="4">
        <v>2</v>
      </c>
      <c r="E162" s="4" t="s">
        <v>17</v>
      </c>
      <c r="F162" s="2" t="s">
        <v>2992</v>
      </c>
      <c r="G162" s="2" t="s">
        <v>1889</v>
      </c>
      <c r="H162" s="4" t="s">
        <v>2281</v>
      </c>
      <c r="I162" s="4">
        <v>3890</v>
      </c>
      <c r="J162" s="2" t="s">
        <v>3679</v>
      </c>
      <c r="K162" s="2" t="s">
        <v>3888</v>
      </c>
      <c r="L162" s="2" t="s">
        <v>71</v>
      </c>
      <c r="M162" s="2" t="s">
        <v>3938</v>
      </c>
    </row>
    <row r="163" spans="1:14" ht="15.75" customHeight="1">
      <c r="A163" s="4">
        <v>2610</v>
      </c>
      <c r="B163" s="2" t="s">
        <v>4170</v>
      </c>
      <c r="C163" s="2" t="s">
        <v>1885</v>
      </c>
      <c r="D163" s="4">
        <v>2</v>
      </c>
      <c r="E163" s="4" t="s">
        <v>17</v>
      </c>
      <c r="F163" s="2" t="s">
        <v>2997</v>
      </c>
      <c r="G163" s="2" t="s">
        <v>1886</v>
      </c>
      <c r="H163" s="4" t="s">
        <v>2281</v>
      </c>
      <c r="I163" s="4">
        <v>3880</v>
      </c>
      <c r="J163" s="2" t="s">
        <v>3678</v>
      </c>
      <c r="K163" s="2" t="s">
        <v>3888</v>
      </c>
      <c r="L163" s="2" t="s">
        <v>71</v>
      </c>
      <c r="M163" s="2" t="s">
        <v>3938</v>
      </c>
    </row>
    <row r="164" spans="1:14" ht="15.75" customHeight="1">
      <c r="A164" s="4">
        <v>2620</v>
      </c>
      <c r="B164" s="2" t="s">
        <v>4171</v>
      </c>
      <c r="C164" s="2" t="s">
        <v>1891</v>
      </c>
      <c r="D164" s="4">
        <v>2</v>
      </c>
      <c r="E164" s="4" t="s">
        <v>22</v>
      </c>
      <c r="F164" s="2" t="s">
        <v>4172</v>
      </c>
      <c r="G164" s="2" t="s">
        <v>3828</v>
      </c>
      <c r="H164" s="4" t="s">
        <v>2281</v>
      </c>
      <c r="I164" s="4">
        <v>3900</v>
      </c>
      <c r="J164" s="2" t="s">
        <v>3680</v>
      </c>
      <c r="K164" s="2" t="s">
        <v>3888</v>
      </c>
      <c r="L164" s="2" t="s">
        <v>71</v>
      </c>
      <c r="M164" s="2" t="s">
        <v>3948</v>
      </c>
    </row>
    <row r="165" spans="1:14" ht="15.75" customHeight="1">
      <c r="A165" s="4">
        <v>2630</v>
      </c>
      <c r="B165" s="2" t="s">
        <v>4173</v>
      </c>
      <c r="C165" s="2" t="s">
        <v>1894</v>
      </c>
      <c r="D165" s="4">
        <v>2</v>
      </c>
      <c r="E165" s="4" t="s">
        <v>17</v>
      </c>
      <c r="F165" s="2" t="s">
        <v>4174</v>
      </c>
      <c r="G165" s="2" t="s">
        <v>3829</v>
      </c>
      <c r="H165" s="4" t="s">
        <v>2281</v>
      </c>
      <c r="I165" s="4">
        <v>3910</v>
      </c>
      <c r="J165" s="2" t="s">
        <v>3681</v>
      </c>
      <c r="K165" s="2" t="s">
        <v>3888</v>
      </c>
      <c r="L165" s="2" t="s">
        <v>71</v>
      </c>
      <c r="M165" s="2" t="s">
        <v>4175</v>
      </c>
      <c r="N165" s="2" t="s">
        <v>4176</v>
      </c>
    </row>
    <row r="166" spans="1:14" ht="15.75" customHeight="1">
      <c r="A166" s="4">
        <v>2640</v>
      </c>
      <c r="B166" s="2" t="s">
        <v>4177</v>
      </c>
      <c r="C166" s="2" t="s">
        <v>4178</v>
      </c>
      <c r="D166" s="4">
        <v>2</v>
      </c>
      <c r="E166" s="4" t="s">
        <v>17</v>
      </c>
      <c r="F166" s="2" t="s">
        <v>4179</v>
      </c>
      <c r="G166" s="2" t="s">
        <v>3832</v>
      </c>
      <c r="H166" s="4" t="s">
        <v>2281</v>
      </c>
      <c r="I166" s="4">
        <v>3910</v>
      </c>
      <c r="J166" s="2" t="s">
        <v>3681</v>
      </c>
      <c r="K166" s="2" t="s">
        <v>3888</v>
      </c>
      <c r="L166" s="2" t="s">
        <v>71</v>
      </c>
      <c r="M166" s="2" t="s">
        <v>4175</v>
      </c>
      <c r="N166" s="2" t="s">
        <v>4176</v>
      </c>
    </row>
    <row r="167" spans="1:14" ht="15.75" customHeight="1">
      <c r="A167" s="4">
        <v>2650</v>
      </c>
      <c r="B167" s="2" t="s">
        <v>4180</v>
      </c>
      <c r="C167" s="2" t="s">
        <v>1897</v>
      </c>
      <c r="D167" s="4">
        <v>2</v>
      </c>
      <c r="E167" s="4" t="s">
        <v>22</v>
      </c>
      <c r="F167" s="2" t="s">
        <v>4181</v>
      </c>
      <c r="G167" s="2" t="s">
        <v>3830</v>
      </c>
      <c r="H167" s="4" t="s">
        <v>2281</v>
      </c>
      <c r="I167" s="4">
        <v>3940</v>
      </c>
      <c r="J167" s="2" t="s">
        <v>3672</v>
      </c>
      <c r="K167" s="2" t="s">
        <v>3888</v>
      </c>
      <c r="L167" s="2" t="s">
        <v>71</v>
      </c>
      <c r="M167" s="2" t="s">
        <v>3948</v>
      </c>
    </row>
    <row r="168" spans="1:14" ht="15.75" customHeight="1">
      <c r="A168" s="4">
        <v>2660</v>
      </c>
      <c r="B168" s="2" t="s">
        <v>4182</v>
      </c>
      <c r="C168" s="2" t="s">
        <v>1900</v>
      </c>
      <c r="D168" s="4">
        <v>2</v>
      </c>
      <c r="E168" s="4" t="s">
        <v>17</v>
      </c>
      <c r="F168" s="2" t="s">
        <v>2873</v>
      </c>
      <c r="G168" s="2" t="s">
        <v>1901</v>
      </c>
      <c r="H168" s="4" t="s">
        <v>2281</v>
      </c>
      <c r="I168" s="4">
        <v>3950</v>
      </c>
      <c r="J168" s="2" t="s">
        <v>3683</v>
      </c>
      <c r="K168" s="2" t="s">
        <v>3888</v>
      </c>
      <c r="L168" s="2" t="s">
        <v>71</v>
      </c>
      <c r="M168" s="2" t="s">
        <v>3938</v>
      </c>
    </row>
    <row r="169" spans="1:14" ht="15.75" customHeight="1">
      <c r="A169" s="4">
        <v>2670</v>
      </c>
      <c r="B169" s="2" t="s">
        <v>4183</v>
      </c>
      <c r="C169" s="2" t="s">
        <v>4184</v>
      </c>
      <c r="D169" s="4">
        <v>2</v>
      </c>
      <c r="E169" s="4" t="s">
        <v>17</v>
      </c>
      <c r="F169" s="2" t="s">
        <v>3023</v>
      </c>
      <c r="G169" s="2" t="s">
        <v>3025</v>
      </c>
      <c r="H169" s="4" t="s">
        <v>2281</v>
      </c>
      <c r="I169" s="4">
        <v>3930</v>
      </c>
      <c r="J169" s="2" t="s">
        <v>3831</v>
      </c>
      <c r="K169" s="2" t="s">
        <v>3888</v>
      </c>
      <c r="L169" s="2" t="s">
        <v>71</v>
      </c>
      <c r="M169" s="2" t="s">
        <v>3938</v>
      </c>
    </row>
    <row r="170" spans="1:14" ht="15.75" customHeight="1">
      <c r="A170" s="4">
        <v>2680</v>
      </c>
      <c r="B170" s="2" t="s">
        <v>4185</v>
      </c>
      <c r="C170" s="2" t="s">
        <v>1903</v>
      </c>
      <c r="D170" s="4">
        <v>2</v>
      </c>
      <c r="E170" s="4" t="s">
        <v>22</v>
      </c>
      <c r="F170" s="2" t="s">
        <v>3029</v>
      </c>
      <c r="G170" s="2" t="s">
        <v>1904</v>
      </c>
      <c r="H170" s="4" t="s">
        <v>2281</v>
      </c>
      <c r="I170" s="4">
        <v>3960</v>
      </c>
      <c r="J170" s="2" t="s">
        <v>3682</v>
      </c>
      <c r="K170" s="2" t="s">
        <v>3888</v>
      </c>
      <c r="L170" s="2" t="s">
        <v>71</v>
      </c>
      <c r="M170" s="2" t="s">
        <v>3948</v>
      </c>
    </row>
    <row r="171" spans="1:14" ht="15.75" customHeight="1">
      <c r="A171" s="4">
        <v>2690</v>
      </c>
      <c r="B171" s="2" t="s">
        <v>4186</v>
      </c>
      <c r="C171" s="2" t="s">
        <v>1844</v>
      </c>
      <c r="D171" s="4">
        <v>1</v>
      </c>
      <c r="E171" s="4" t="s">
        <v>942</v>
      </c>
      <c r="F171" s="2" t="s">
        <v>4187</v>
      </c>
      <c r="G171" s="2" t="s">
        <v>3833</v>
      </c>
      <c r="I171" s="4">
        <v>3370</v>
      </c>
      <c r="J171" s="2" t="s">
        <v>3667</v>
      </c>
      <c r="K171" s="2" t="s">
        <v>3888</v>
      </c>
      <c r="L171" s="2" t="s">
        <v>71</v>
      </c>
      <c r="M171" s="2" t="s">
        <v>3895</v>
      </c>
    </row>
    <row r="172" spans="1:14" ht="15.75" customHeight="1">
      <c r="A172" s="4">
        <v>2700</v>
      </c>
      <c r="B172" s="2" t="s">
        <v>4188</v>
      </c>
      <c r="C172" s="2" t="s">
        <v>1851</v>
      </c>
      <c r="D172" s="4">
        <v>2</v>
      </c>
      <c r="E172" s="4" t="s">
        <v>22</v>
      </c>
      <c r="F172" s="2" t="s">
        <v>4189</v>
      </c>
      <c r="G172" s="2" t="s">
        <v>4190</v>
      </c>
      <c r="H172" s="4" t="s">
        <v>2281</v>
      </c>
      <c r="I172" s="4">
        <v>3410</v>
      </c>
      <c r="J172" s="2" t="s">
        <v>3669</v>
      </c>
      <c r="K172" s="2" t="s">
        <v>3888</v>
      </c>
      <c r="L172" s="2" t="s">
        <v>71</v>
      </c>
      <c r="M172" s="2" t="s">
        <v>3948</v>
      </c>
    </row>
    <row r="173" spans="1:14" ht="15.75" customHeight="1">
      <c r="A173" s="4">
        <v>2710</v>
      </c>
      <c r="B173" s="2" t="s">
        <v>4191</v>
      </c>
      <c r="C173" s="2" t="s">
        <v>1847</v>
      </c>
      <c r="D173" s="4">
        <v>2</v>
      </c>
      <c r="E173" s="4" t="s">
        <v>22</v>
      </c>
      <c r="F173" s="2" t="s">
        <v>4192</v>
      </c>
      <c r="G173" s="2" t="s">
        <v>3834</v>
      </c>
      <c r="H173" s="4" t="s">
        <v>2281</v>
      </c>
      <c r="I173" s="4">
        <v>3380</v>
      </c>
      <c r="J173" s="2" t="s">
        <v>3668</v>
      </c>
      <c r="K173" s="2" t="s">
        <v>3888</v>
      </c>
      <c r="L173" s="2" t="s">
        <v>71</v>
      </c>
      <c r="M173" s="2" t="s">
        <v>3948</v>
      </c>
    </row>
    <row r="174" spans="1:14" ht="15.75" customHeight="1">
      <c r="A174" s="4">
        <v>2720</v>
      </c>
      <c r="B174" s="2" t="s">
        <v>4193</v>
      </c>
      <c r="C174" s="2" t="s">
        <v>1854</v>
      </c>
      <c r="D174" s="4">
        <v>2</v>
      </c>
      <c r="E174" s="4" t="s">
        <v>22</v>
      </c>
      <c r="F174" s="2" t="s">
        <v>4194</v>
      </c>
      <c r="G174" s="2" t="s">
        <v>3835</v>
      </c>
      <c r="H174" s="4" t="s">
        <v>2162</v>
      </c>
      <c r="I174" s="4">
        <v>3390</v>
      </c>
      <c r="J174" s="2" t="s">
        <v>3670</v>
      </c>
      <c r="K174" s="2" t="s">
        <v>3888</v>
      </c>
      <c r="L174" s="2" t="s">
        <v>17</v>
      </c>
      <c r="N174" s="2" t="s">
        <v>4147</v>
      </c>
    </row>
    <row r="175" spans="1:14" ht="15.75" customHeight="1">
      <c r="A175" s="4">
        <v>2730</v>
      </c>
      <c r="C175" s="2" t="s">
        <v>3567</v>
      </c>
      <c r="I175" s="4">
        <v>3420</v>
      </c>
      <c r="J175" s="2" t="s">
        <v>4195</v>
      </c>
      <c r="K175" s="2" t="s">
        <v>3888</v>
      </c>
      <c r="L175" s="2" t="s">
        <v>17</v>
      </c>
      <c r="M175" s="2" t="s">
        <v>3895</v>
      </c>
    </row>
    <row r="176" spans="1:14" ht="15.75" customHeight="1">
      <c r="A176" s="4">
        <v>2740</v>
      </c>
      <c r="B176" s="2" t="s">
        <v>4196</v>
      </c>
      <c r="C176" s="2" t="s">
        <v>1859</v>
      </c>
      <c r="D176" s="4">
        <v>2</v>
      </c>
      <c r="E176" s="4" t="s">
        <v>17</v>
      </c>
      <c r="F176" s="2" t="s">
        <v>4197</v>
      </c>
      <c r="G176" s="2" t="s">
        <v>3836</v>
      </c>
      <c r="H176" s="4" t="s">
        <v>2910</v>
      </c>
      <c r="I176" s="4">
        <v>3480</v>
      </c>
      <c r="J176" s="2" t="s">
        <v>3671</v>
      </c>
      <c r="K176" s="2" t="s">
        <v>3888</v>
      </c>
      <c r="L176" s="2" t="s">
        <v>17</v>
      </c>
    </row>
    <row r="177" spans="1:14" ht="15.75" customHeight="1">
      <c r="A177" s="4">
        <v>2750</v>
      </c>
      <c r="B177" s="2" t="s">
        <v>4198</v>
      </c>
      <c r="C177" s="2" t="s">
        <v>4199</v>
      </c>
      <c r="D177" s="4">
        <v>2</v>
      </c>
      <c r="E177" s="4" t="s">
        <v>17</v>
      </c>
      <c r="F177" s="2" t="s">
        <v>4200</v>
      </c>
      <c r="G177" s="2" t="s">
        <v>3837</v>
      </c>
      <c r="H177" s="4" t="s">
        <v>2201</v>
      </c>
      <c r="I177" s="4">
        <v>3400</v>
      </c>
      <c r="J177" s="2" t="s">
        <v>3838</v>
      </c>
      <c r="K177" s="2" t="s">
        <v>3888</v>
      </c>
      <c r="L177" s="2" t="s">
        <v>17</v>
      </c>
    </row>
    <row r="178" spans="1:14" ht="15.75" customHeight="1">
      <c r="A178" s="4">
        <v>2760</v>
      </c>
      <c r="B178" s="2" t="s">
        <v>4201</v>
      </c>
      <c r="C178" s="2" t="s">
        <v>4202</v>
      </c>
      <c r="D178" s="4">
        <v>2</v>
      </c>
      <c r="E178" s="4" t="s">
        <v>17</v>
      </c>
      <c r="F178" s="2" t="s">
        <v>4203</v>
      </c>
      <c r="G178" s="2" t="s">
        <v>3839</v>
      </c>
      <c r="H178" s="4" t="s">
        <v>2162</v>
      </c>
      <c r="I178" s="4">
        <v>3430</v>
      </c>
      <c r="J178" s="2" t="s">
        <v>3840</v>
      </c>
      <c r="K178" s="2" t="s">
        <v>3888</v>
      </c>
      <c r="L178" s="2" t="s">
        <v>17</v>
      </c>
    </row>
    <row r="179" spans="1:14" ht="15.75" customHeight="1">
      <c r="A179" s="4">
        <v>2770</v>
      </c>
      <c r="B179" s="2" t="s">
        <v>4204</v>
      </c>
      <c r="C179" s="2" t="s">
        <v>1660</v>
      </c>
      <c r="D179" s="4">
        <v>1</v>
      </c>
      <c r="E179" s="4" t="s">
        <v>71</v>
      </c>
      <c r="F179" s="2" t="s">
        <v>1661</v>
      </c>
      <c r="G179" s="2" t="s">
        <v>1662</v>
      </c>
      <c r="I179" s="4">
        <v>2740</v>
      </c>
      <c r="J179" s="2" t="s">
        <v>3579</v>
      </c>
      <c r="K179" s="2" t="s">
        <v>3888</v>
      </c>
      <c r="L179" s="2" t="s">
        <v>71</v>
      </c>
    </row>
    <row r="180" spans="1:14" ht="15.75" customHeight="1">
      <c r="A180" s="4">
        <v>2780</v>
      </c>
      <c r="B180" s="2" t="s">
        <v>4205</v>
      </c>
      <c r="C180" s="2" t="s">
        <v>1664</v>
      </c>
      <c r="D180" s="4">
        <v>2</v>
      </c>
      <c r="E180" s="4" t="s">
        <v>22</v>
      </c>
      <c r="F180" s="2" t="s">
        <v>3090</v>
      </c>
      <c r="G180" s="2" t="s">
        <v>1665</v>
      </c>
      <c r="H180" s="4" t="s">
        <v>3762</v>
      </c>
      <c r="I180" s="4">
        <v>2750</v>
      </c>
      <c r="J180" s="2" t="s">
        <v>3580</v>
      </c>
      <c r="K180" s="2" t="s">
        <v>3888</v>
      </c>
      <c r="L180" s="2" t="s">
        <v>17</v>
      </c>
      <c r="M180" s="2" t="s">
        <v>3895</v>
      </c>
      <c r="N180" s="2" t="s">
        <v>4206</v>
      </c>
    </row>
    <row r="181" spans="1:14" ht="15.75" customHeight="1">
      <c r="A181" s="4">
        <v>2790</v>
      </c>
      <c r="C181" s="2" t="s">
        <v>3567</v>
      </c>
      <c r="I181" s="4">
        <v>2770</v>
      </c>
      <c r="J181" s="2" t="s">
        <v>3926</v>
      </c>
      <c r="K181" s="2" t="s">
        <v>3888</v>
      </c>
      <c r="L181" s="2" t="s">
        <v>17</v>
      </c>
      <c r="M181" s="2" t="s">
        <v>3895</v>
      </c>
      <c r="N181" s="2" t="s">
        <v>4206</v>
      </c>
    </row>
    <row r="182" spans="1:14" ht="15.75" customHeight="1">
      <c r="A182" s="4">
        <v>2800</v>
      </c>
      <c r="B182" s="2" t="s">
        <v>4207</v>
      </c>
      <c r="C182" s="2" t="s">
        <v>1671</v>
      </c>
      <c r="D182" s="4">
        <v>2</v>
      </c>
      <c r="E182" s="4" t="s">
        <v>17</v>
      </c>
      <c r="F182" s="2" t="s">
        <v>3093</v>
      </c>
      <c r="G182" s="2" t="s">
        <v>1672</v>
      </c>
      <c r="H182" s="4" t="s">
        <v>2201</v>
      </c>
      <c r="I182" s="4">
        <v>2780</v>
      </c>
      <c r="J182" s="2" t="s">
        <v>3581</v>
      </c>
      <c r="K182" s="2" t="s">
        <v>3888</v>
      </c>
      <c r="L182" s="2" t="s">
        <v>71</v>
      </c>
      <c r="M182" s="2" t="s">
        <v>3938</v>
      </c>
    </row>
    <row r="183" spans="1:14" ht="15.75" customHeight="1">
      <c r="A183" s="4">
        <v>2810</v>
      </c>
      <c r="B183" s="2" t="s">
        <v>4208</v>
      </c>
      <c r="C183" s="2" t="s">
        <v>1682</v>
      </c>
      <c r="D183" s="4">
        <v>2</v>
      </c>
      <c r="E183" s="4" t="s">
        <v>17</v>
      </c>
      <c r="F183" s="2" t="s">
        <v>3117</v>
      </c>
      <c r="G183" s="2" t="s">
        <v>1683</v>
      </c>
      <c r="H183" s="4" t="s">
        <v>2201</v>
      </c>
      <c r="I183" s="4">
        <v>2760</v>
      </c>
      <c r="J183" s="2" t="s">
        <v>3583</v>
      </c>
      <c r="K183" s="2" t="s">
        <v>3888</v>
      </c>
      <c r="L183" s="2" t="s">
        <v>17</v>
      </c>
    </row>
    <row r="184" spans="1:14" ht="15.75" customHeight="1">
      <c r="A184" s="4">
        <v>2820</v>
      </c>
      <c r="B184" s="2" t="s">
        <v>4209</v>
      </c>
      <c r="C184" s="2" t="s">
        <v>1675</v>
      </c>
      <c r="D184" s="4">
        <v>2</v>
      </c>
      <c r="E184" s="4" t="s">
        <v>17</v>
      </c>
      <c r="F184" s="2" t="s">
        <v>3098</v>
      </c>
      <c r="G184" s="2" t="s">
        <v>1676</v>
      </c>
      <c r="H184" s="4" t="s">
        <v>3099</v>
      </c>
      <c r="I184" s="4">
        <v>2790</v>
      </c>
      <c r="J184" s="2" t="s">
        <v>3582</v>
      </c>
      <c r="K184" s="2" t="s">
        <v>3888</v>
      </c>
      <c r="L184" s="2" t="s">
        <v>71</v>
      </c>
      <c r="M184" s="2" t="s">
        <v>3938</v>
      </c>
    </row>
    <row r="185" spans="1:14" ht="15.75" customHeight="1">
      <c r="A185" s="4">
        <v>2830</v>
      </c>
      <c r="B185" s="2" t="s">
        <v>4210</v>
      </c>
      <c r="C185" s="2" t="s">
        <v>4211</v>
      </c>
      <c r="D185" s="4">
        <v>3</v>
      </c>
      <c r="E185" s="4" t="s">
        <v>22</v>
      </c>
      <c r="F185" s="2" t="s">
        <v>3106</v>
      </c>
      <c r="G185" s="2" t="s">
        <v>3841</v>
      </c>
      <c r="H185" s="4" t="s">
        <v>3933</v>
      </c>
      <c r="I185" s="4">
        <v>2800</v>
      </c>
      <c r="J185" s="2" t="s">
        <v>4212</v>
      </c>
      <c r="K185" s="2" t="s">
        <v>3892</v>
      </c>
      <c r="M185" s="2" t="s">
        <v>3895</v>
      </c>
    </row>
    <row r="186" spans="1:14" ht="15.75" customHeight="1">
      <c r="A186" s="4">
        <v>2840</v>
      </c>
      <c r="B186" s="2" t="s">
        <v>4213</v>
      </c>
      <c r="C186" s="2" t="s">
        <v>4214</v>
      </c>
      <c r="D186" s="4">
        <v>3</v>
      </c>
      <c r="E186" s="4" t="s">
        <v>22</v>
      </c>
      <c r="F186" s="2" t="s">
        <v>3112</v>
      </c>
      <c r="G186" s="2" t="s">
        <v>3842</v>
      </c>
      <c r="H186" s="4" t="s">
        <v>3933</v>
      </c>
      <c r="I186" s="4">
        <v>2810</v>
      </c>
      <c r="J186" s="2" t="s">
        <v>4215</v>
      </c>
      <c r="K186" s="2" t="s">
        <v>3892</v>
      </c>
      <c r="M186" s="2" t="s">
        <v>3895</v>
      </c>
    </row>
    <row r="187" spans="1:14" ht="15.75" customHeight="1">
      <c r="A187" s="4">
        <v>2850</v>
      </c>
      <c r="B187" s="2" t="s">
        <v>4216</v>
      </c>
      <c r="C187" s="2" t="s">
        <v>3708</v>
      </c>
      <c r="D187" s="4">
        <v>1</v>
      </c>
      <c r="E187" s="4" t="s">
        <v>942</v>
      </c>
      <c r="F187" s="2" t="s">
        <v>3123</v>
      </c>
      <c r="G187" s="2" t="s">
        <v>3125</v>
      </c>
      <c r="I187" s="4">
        <v>1160</v>
      </c>
      <c r="J187" s="2" t="s">
        <v>3707</v>
      </c>
      <c r="K187" s="2" t="s">
        <v>3888</v>
      </c>
      <c r="L187" s="2" t="s">
        <v>71</v>
      </c>
      <c r="M187" s="2" t="s">
        <v>3895</v>
      </c>
    </row>
    <row r="188" spans="1:14" ht="15.75" customHeight="1">
      <c r="A188" s="4">
        <v>2860</v>
      </c>
      <c r="B188" s="2" t="s">
        <v>4217</v>
      </c>
      <c r="C188" s="2" t="s">
        <v>3686</v>
      </c>
      <c r="D188" s="4">
        <v>2</v>
      </c>
      <c r="E188" s="4" t="s">
        <v>22</v>
      </c>
      <c r="F188" s="2" t="s">
        <v>3130</v>
      </c>
      <c r="G188" s="2" t="s">
        <v>3132</v>
      </c>
      <c r="H188" s="4" t="s">
        <v>2138</v>
      </c>
      <c r="I188" s="4">
        <v>1180</v>
      </c>
      <c r="J188" s="2" t="s">
        <v>3685</v>
      </c>
      <c r="K188" s="2" t="s">
        <v>3888</v>
      </c>
      <c r="L188" s="2" t="s">
        <v>17</v>
      </c>
      <c r="M188" s="2" t="s">
        <v>3895</v>
      </c>
    </row>
    <row r="189" spans="1:14" ht="15.75" customHeight="1">
      <c r="A189" s="4">
        <v>2870</v>
      </c>
      <c r="B189" s="2" t="s">
        <v>4218</v>
      </c>
      <c r="C189" s="2" t="s">
        <v>4219</v>
      </c>
      <c r="D189" s="4">
        <v>2</v>
      </c>
      <c r="E189" s="4" t="s">
        <v>17</v>
      </c>
      <c r="F189" s="2" t="s">
        <v>3135</v>
      </c>
      <c r="G189" s="2" t="s">
        <v>3137</v>
      </c>
      <c r="H189" s="4" t="s">
        <v>2201</v>
      </c>
      <c r="I189" s="4">
        <v>1200</v>
      </c>
      <c r="J189" s="2" t="s">
        <v>3843</v>
      </c>
      <c r="K189" s="2" t="s">
        <v>3888</v>
      </c>
      <c r="L189" s="2" t="s">
        <v>71</v>
      </c>
      <c r="M189" s="2" t="s">
        <v>3938</v>
      </c>
    </row>
    <row r="190" spans="1:14" ht="15.75" customHeight="1">
      <c r="A190" s="4">
        <v>2880</v>
      </c>
      <c r="B190" s="2" t="s">
        <v>4220</v>
      </c>
      <c r="C190" s="2" t="s">
        <v>4221</v>
      </c>
      <c r="D190" s="4">
        <v>2</v>
      </c>
      <c r="E190" s="4" t="s">
        <v>17</v>
      </c>
      <c r="F190" s="2" t="s">
        <v>3158</v>
      </c>
      <c r="G190" s="2" t="s">
        <v>3844</v>
      </c>
      <c r="H190" s="4" t="s">
        <v>2138</v>
      </c>
      <c r="I190" s="4">
        <v>1870</v>
      </c>
      <c r="J190" s="2" t="s">
        <v>3845</v>
      </c>
      <c r="K190" s="2" t="s">
        <v>3888</v>
      </c>
      <c r="L190" s="2" t="s">
        <v>17</v>
      </c>
      <c r="N190" s="2" t="s">
        <v>4222</v>
      </c>
    </row>
    <row r="191" spans="1:14" ht="15.75" customHeight="1">
      <c r="A191" s="4">
        <v>2890</v>
      </c>
      <c r="C191" s="2" t="s">
        <v>3567</v>
      </c>
      <c r="I191" s="4">
        <v>1880</v>
      </c>
      <c r="J191" s="2" t="s">
        <v>4223</v>
      </c>
      <c r="K191" s="2" t="s">
        <v>3888</v>
      </c>
      <c r="L191" s="2" t="s">
        <v>17</v>
      </c>
      <c r="N191" s="2" t="s">
        <v>4224</v>
      </c>
    </row>
    <row r="192" spans="1:14" ht="15.75" customHeight="1">
      <c r="A192" s="4">
        <v>2900</v>
      </c>
      <c r="B192" s="2" t="s">
        <v>4225</v>
      </c>
      <c r="C192" s="2" t="s">
        <v>4226</v>
      </c>
      <c r="D192" s="4">
        <v>3</v>
      </c>
      <c r="E192" s="4" t="s">
        <v>17</v>
      </c>
      <c r="F192" s="2" t="s">
        <v>4227</v>
      </c>
      <c r="G192" s="2" t="s">
        <v>3846</v>
      </c>
      <c r="H192" s="4" t="s">
        <v>3933</v>
      </c>
      <c r="I192" s="4">
        <v>1890</v>
      </c>
      <c r="J192" s="2" t="s">
        <v>4228</v>
      </c>
      <c r="K192" s="2" t="s">
        <v>3888</v>
      </c>
      <c r="L192" s="2" t="s">
        <v>17</v>
      </c>
    </row>
    <row r="193" spans="1:14" ht="15.75" customHeight="1">
      <c r="A193" s="4">
        <v>2910</v>
      </c>
      <c r="B193" s="2" t="s">
        <v>4229</v>
      </c>
      <c r="C193" s="2" t="s">
        <v>2011</v>
      </c>
      <c r="D193" s="4">
        <v>2</v>
      </c>
      <c r="E193" s="4" t="s">
        <v>22</v>
      </c>
      <c r="F193" s="2" t="s">
        <v>3165</v>
      </c>
      <c r="G193" s="2" t="s">
        <v>2012</v>
      </c>
      <c r="H193" s="4" t="s">
        <v>4230</v>
      </c>
      <c r="I193" s="4">
        <v>1530</v>
      </c>
      <c r="J193" s="2" t="s">
        <v>3714</v>
      </c>
      <c r="K193" s="2" t="s">
        <v>3888</v>
      </c>
      <c r="L193" s="2" t="s">
        <v>17</v>
      </c>
      <c r="M193" s="2" t="s">
        <v>3895</v>
      </c>
    </row>
    <row r="194" spans="1:14" ht="15.75" customHeight="1">
      <c r="A194" s="4">
        <v>2920</v>
      </c>
      <c r="B194" s="2" t="s">
        <v>4231</v>
      </c>
      <c r="C194" s="2" t="s">
        <v>2014</v>
      </c>
      <c r="D194" s="4">
        <v>2</v>
      </c>
      <c r="E194" s="4" t="s">
        <v>22</v>
      </c>
      <c r="F194" s="2" t="s">
        <v>4232</v>
      </c>
      <c r="G194" s="2" t="s">
        <v>2015</v>
      </c>
      <c r="H194" s="4" t="s">
        <v>2162</v>
      </c>
      <c r="I194" s="4">
        <v>1540</v>
      </c>
      <c r="J194" s="2" t="s">
        <v>3715</v>
      </c>
      <c r="K194" s="2" t="s">
        <v>3892</v>
      </c>
      <c r="M194" s="2" t="s">
        <v>3895</v>
      </c>
    </row>
    <row r="195" spans="1:14" ht="15.75" customHeight="1">
      <c r="A195" s="4">
        <v>2930</v>
      </c>
      <c r="B195" s="2" t="s">
        <v>4233</v>
      </c>
      <c r="C195" s="2" t="s">
        <v>2019</v>
      </c>
      <c r="D195" s="4">
        <v>2</v>
      </c>
      <c r="E195" s="4" t="s">
        <v>22</v>
      </c>
      <c r="F195" s="2" t="s">
        <v>3187</v>
      </c>
      <c r="G195" s="2" t="s">
        <v>3849</v>
      </c>
      <c r="H195" s="4" t="s">
        <v>2281</v>
      </c>
      <c r="I195" s="4">
        <v>1850</v>
      </c>
      <c r="J195" s="2" t="s">
        <v>3718</v>
      </c>
      <c r="K195" s="2" t="s">
        <v>3888</v>
      </c>
      <c r="L195" s="2" t="s">
        <v>71</v>
      </c>
      <c r="M195" s="2" t="s">
        <v>3948</v>
      </c>
    </row>
    <row r="196" spans="1:14" ht="15.75" customHeight="1">
      <c r="A196" s="4">
        <v>2940</v>
      </c>
      <c r="B196" s="2" t="s">
        <v>4234</v>
      </c>
      <c r="C196" s="2" t="s">
        <v>1988</v>
      </c>
      <c r="D196" s="4">
        <v>2</v>
      </c>
      <c r="E196" s="4" t="s">
        <v>17</v>
      </c>
      <c r="F196" s="2" t="s">
        <v>3198</v>
      </c>
      <c r="G196" s="2" t="s">
        <v>3850</v>
      </c>
      <c r="H196" s="4" t="s">
        <v>3762</v>
      </c>
      <c r="I196" s="4">
        <v>1390</v>
      </c>
      <c r="J196" s="2" t="s">
        <v>3709</v>
      </c>
      <c r="K196" s="2" t="s">
        <v>3888</v>
      </c>
      <c r="L196" s="2" t="s">
        <v>17</v>
      </c>
    </row>
    <row r="197" spans="1:14" ht="15.75" customHeight="1">
      <c r="A197" s="4">
        <v>2950</v>
      </c>
      <c r="B197" s="2" t="s">
        <v>4235</v>
      </c>
      <c r="C197" s="2" t="s">
        <v>4236</v>
      </c>
      <c r="D197" s="4">
        <v>2</v>
      </c>
      <c r="E197" s="4" t="s">
        <v>17</v>
      </c>
      <c r="F197" s="2" t="s">
        <v>3210</v>
      </c>
      <c r="G197" s="2" t="s">
        <v>3766</v>
      </c>
      <c r="H197" s="4" t="s">
        <v>2201</v>
      </c>
      <c r="I197" s="4">
        <v>1910</v>
      </c>
      <c r="J197" s="2" t="s">
        <v>3851</v>
      </c>
      <c r="K197" s="2" t="s">
        <v>3888</v>
      </c>
      <c r="L197" s="2" t="s">
        <v>22</v>
      </c>
      <c r="M197" s="2" t="s">
        <v>3938</v>
      </c>
    </row>
    <row r="198" spans="1:14" ht="15.75" customHeight="1">
      <c r="A198" s="4">
        <v>2960</v>
      </c>
      <c r="B198" s="2" t="s">
        <v>4237</v>
      </c>
      <c r="C198" s="2" t="s">
        <v>2036</v>
      </c>
      <c r="D198" s="4">
        <v>2</v>
      </c>
      <c r="E198" s="4" t="s">
        <v>17</v>
      </c>
      <c r="F198" s="2" t="s">
        <v>3215</v>
      </c>
      <c r="G198" s="2" t="s">
        <v>2037</v>
      </c>
      <c r="I198" s="4">
        <v>1610</v>
      </c>
      <c r="J198" s="2" t="s">
        <v>3738</v>
      </c>
      <c r="K198" s="2" t="s">
        <v>3888</v>
      </c>
      <c r="L198" s="2" t="s">
        <v>17</v>
      </c>
    </row>
    <row r="199" spans="1:14" ht="15.75" customHeight="1">
      <c r="A199" s="4">
        <v>2970</v>
      </c>
      <c r="B199" s="2" t="s">
        <v>4238</v>
      </c>
      <c r="C199" s="2" t="s">
        <v>2039</v>
      </c>
      <c r="D199" s="4">
        <v>3</v>
      </c>
      <c r="E199" s="4" t="s">
        <v>17</v>
      </c>
      <c r="F199" s="2" t="s">
        <v>3219</v>
      </c>
      <c r="G199" s="2" t="s">
        <v>2040</v>
      </c>
      <c r="H199" s="4" t="s">
        <v>2146</v>
      </c>
      <c r="I199" s="4">
        <v>1630</v>
      </c>
      <c r="J199" s="2" t="s">
        <v>3739</v>
      </c>
      <c r="K199" s="2" t="s">
        <v>3888</v>
      </c>
      <c r="L199" s="2" t="s">
        <v>22</v>
      </c>
      <c r="M199" s="2" t="s">
        <v>3895</v>
      </c>
      <c r="N199" s="2" t="s">
        <v>3890</v>
      </c>
    </row>
    <row r="200" spans="1:14" ht="15.75" customHeight="1">
      <c r="A200" s="4">
        <v>2980</v>
      </c>
      <c r="C200" s="2" t="s">
        <v>3567</v>
      </c>
      <c r="I200" s="4">
        <v>1640</v>
      </c>
      <c r="J200" s="2" t="s">
        <v>4239</v>
      </c>
      <c r="K200" s="2" t="s">
        <v>3892</v>
      </c>
      <c r="N200" s="2" t="s">
        <v>3893</v>
      </c>
    </row>
    <row r="201" spans="1:14" ht="15.75" customHeight="1">
      <c r="A201" s="4">
        <v>2990</v>
      </c>
      <c r="B201" s="2" t="s">
        <v>4240</v>
      </c>
      <c r="C201" s="2" t="s">
        <v>2042</v>
      </c>
      <c r="D201" s="4">
        <v>3</v>
      </c>
      <c r="E201" s="4" t="s">
        <v>17</v>
      </c>
      <c r="F201" s="2" t="s">
        <v>3223</v>
      </c>
      <c r="G201" s="2" t="s">
        <v>2043</v>
      </c>
      <c r="H201" s="4" t="s">
        <v>2146</v>
      </c>
      <c r="I201" s="4">
        <v>1660</v>
      </c>
      <c r="J201" s="2" t="s">
        <v>3740</v>
      </c>
      <c r="K201" s="2" t="s">
        <v>3888</v>
      </c>
      <c r="L201" s="2" t="s">
        <v>22</v>
      </c>
      <c r="N201" s="2" t="s">
        <v>3890</v>
      </c>
    </row>
    <row r="202" spans="1:14" ht="15.75" customHeight="1">
      <c r="A202" s="4">
        <v>3000</v>
      </c>
      <c r="C202" s="2" t="s">
        <v>3567</v>
      </c>
      <c r="I202" s="4">
        <v>1670</v>
      </c>
      <c r="J202" s="2" t="s">
        <v>4241</v>
      </c>
      <c r="K202" s="2" t="s">
        <v>3892</v>
      </c>
      <c r="N202" s="2" t="s">
        <v>3893</v>
      </c>
    </row>
    <row r="203" spans="1:14" ht="15.75" customHeight="1">
      <c r="A203" s="4">
        <v>3010</v>
      </c>
      <c r="B203" s="2" t="s">
        <v>4242</v>
      </c>
      <c r="C203" s="2" t="s">
        <v>2027</v>
      </c>
      <c r="D203" s="4">
        <v>2</v>
      </c>
      <c r="E203" s="4" t="s">
        <v>71</v>
      </c>
      <c r="F203" s="2" t="s">
        <v>3227</v>
      </c>
      <c r="G203" s="2" t="s">
        <v>2028</v>
      </c>
      <c r="I203" s="4">
        <v>1680</v>
      </c>
      <c r="J203" s="2" t="s">
        <v>3722</v>
      </c>
      <c r="K203" s="2" t="s">
        <v>3888</v>
      </c>
      <c r="L203" s="2" t="s">
        <v>71</v>
      </c>
      <c r="M203" s="2" t="s">
        <v>4140</v>
      </c>
      <c r="N203" s="2" t="s">
        <v>4141</v>
      </c>
    </row>
    <row r="204" spans="1:14" ht="15.75" customHeight="1">
      <c r="A204" s="4">
        <v>3020</v>
      </c>
      <c r="B204" s="2" t="s">
        <v>4243</v>
      </c>
      <c r="C204" s="2" t="s">
        <v>3723</v>
      </c>
      <c r="D204" s="4">
        <v>3</v>
      </c>
      <c r="E204" s="4" t="s">
        <v>22</v>
      </c>
      <c r="F204" s="2" t="s">
        <v>3231</v>
      </c>
      <c r="G204" s="2" t="s">
        <v>3815</v>
      </c>
      <c r="H204" s="4" t="s">
        <v>2281</v>
      </c>
      <c r="I204" s="4">
        <v>1730</v>
      </c>
      <c r="J204" s="2" t="s">
        <v>4244</v>
      </c>
      <c r="K204" s="2" t="s">
        <v>3888</v>
      </c>
      <c r="L204" s="2" t="s">
        <v>71</v>
      </c>
      <c r="M204" s="2" t="s">
        <v>3895</v>
      </c>
    </row>
    <row r="205" spans="1:14" ht="15.75" customHeight="1">
      <c r="A205" s="4">
        <v>3030</v>
      </c>
      <c r="B205" s="2" t="s">
        <v>4245</v>
      </c>
      <c r="C205" s="2" t="s">
        <v>2031</v>
      </c>
      <c r="D205" s="4">
        <v>3</v>
      </c>
      <c r="E205" s="4" t="s">
        <v>17</v>
      </c>
      <c r="F205" s="2" t="s">
        <v>3234</v>
      </c>
      <c r="G205" s="2" t="s">
        <v>3852</v>
      </c>
      <c r="H205" s="4" t="s">
        <v>2281</v>
      </c>
      <c r="I205" s="4">
        <v>1720</v>
      </c>
      <c r="J205" s="2" t="s">
        <v>3724</v>
      </c>
      <c r="K205" s="2" t="s">
        <v>3888</v>
      </c>
      <c r="L205" s="2" t="s">
        <v>17</v>
      </c>
    </row>
    <row r="206" spans="1:14" ht="15.75" customHeight="1">
      <c r="A206" s="4">
        <v>3040</v>
      </c>
      <c r="B206" s="2" t="s">
        <v>4246</v>
      </c>
      <c r="C206" s="2" t="s">
        <v>3725</v>
      </c>
      <c r="D206" s="4">
        <v>3</v>
      </c>
      <c r="E206" s="4" t="s">
        <v>17</v>
      </c>
      <c r="F206" s="2" t="s">
        <v>3239</v>
      </c>
      <c r="G206" s="2" t="s">
        <v>4247</v>
      </c>
      <c r="H206" s="4" t="s">
        <v>2910</v>
      </c>
      <c r="I206" s="4">
        <v>1710</v>
      </c>
      <c r="J206" s="2" t="s">
        <v>4248</v>
      </c>
      <c r="K206" s="2" t="s">
        <v>3888</v>
      </c>
      <c r="L206" s="2" t="s">
        <v>17</v>
      </c>
    </row>
    <row r="207" spans="1:14" ht="15.75" customHeight="1">
      <c r="A207" s="4">
        <v>3050</v>
      </c>
      <c r="B207" s="2" t="s">
        <v>4249</v>
      </c>
      <c r="C207" s="2" t="s">
        <v>2035</v>
      </c>
      <c r="D207" s="4">
        <v>3</v>
      </c>
      <c r="E207" s="4" t="s">
        <v>17</v>
      </c>
      <c r="F207" s="2" t="s">
        <v>3244</v>
      </c>
      <c r="G207" s="2" t="s">
        <v>3853</v>
      </c>
      <c r="H207" s="4" t="s">
        <v>2201</v>
      </c>
      <c r="I207" s="4">
        <v>1750</v>
      </c>
      <c r="J207" s="2" t="s">
        <v>3727</v>
      </c>
      <c r="K207" s="2" t="s">
        <v>3888</v>
      </c>
      <c r="L207" s="2" t="s">
        <v>17</v>
      </c>
    </row>
    <row r="208" spans="1:14" ht="15.75" customHeight="1">
      <c r="A208" s="4">
        <v>3060</v>
      </c>
      <c r="B208" s="2" t="s">
        <v>4250</v>
      </c>
      <c r="C208" s="2" t="s">
        <v>2033</v>
      </c>
      <c r="D208" s="4">
        <v>3</v>
      </c>
      <c r="E208" s="4" t="s">
        <v>17</v>
      </c>
      <c r="F208" s="2" t="s">
        <v>3249</v>
      </c>
      <c r="G208" s="2" t="s">
        <v>3854</v>
      </c>
      <c r="H208" s="4" t="s">
        <v>2162</v>
      </c>
      <c r="I208" s="4">
        <v>1740</v>
      </c>
      <c r="J208" s="2" t="s">
        <v>3726</v>
      </c>
      <c r="K208" s="2" t="s">
        <v>3888</v>
      </c>
      <c r="L208" s="2" t="s">
        <v>17</v>
      </c>
    </row>
    <row r="209" spans="1:14" ht="15.75" customHeight="1">
      <c r="A209" s="4">
        <v>3070</v>
      </c>
      <c r="B209" s="2" t="s">
        <v>4251</v>
      </c>
      <c r="C209" s="2" t="s">
        <v>3729</v>
      </c>
      <c r="D209" s="4">
        <v>2</v>
      </c>
      <c r="E209" s="4" t="s">
        <v>71</v>
      </c>
      <c r="F209" s="2" t="s">
        <v>3254</v>
      </c>
      <c r="G209" s="2" t="s">
        <v>3855</v>
      </c>
      <c r="I209" s="4">
        <v>1760</v>
      </c>
      <c r="J209" s="2" t="s">
        <v>3728</v>
      </c>
      <c r="K209" s="2" t="s">
        <v>3888</v>
      </c>
      <c r="L209" s="2" t="s">
        <v>71</v>
      </c>
      <c r="M209" s="2" t="s">
        <v>4140</v>
      </c>
      <c r="N209" s="2" t="s">
        <v>4155</v>
      </c>
    </row>
    <row r="210" spans="1:14" ht="15.75" customHeight="1">
      <c r="A210" s="4">
        <v>3080</v>
      </c>
      <c r="B210" s="2" t="s">
        <v>4252</v>
      </c>
      <c r="C210" s="2" t="s">
        <v>3730</v>
      </c>
      <c r="D210" s="4">
        <v>3</v>
      </c>
      <c r="E210" s="4" t="s">
        <v>22</v>
      </c>
      <c r="F210" s="2" t="s">
        <v>3258</v>
      </c>
      <c r="G210" s="2" t="s">
        <v>3822</v>
      </c>
      <c r="H210" s="4" t="s">
        <v>2281</v>
      </c>
      <c r="I210" s="4">
        <v>1810</v>
      </c>
      <c r="J210" s="2" t="s">
        <v>4253</v>
      </c>
      <c r="K210" s="2" t="s">
        <v>3888</v>
      </c>
      <c r="L210" s="2" t="s">
        <v>71</v>
      </c>
      <c r="M210" s="2" t="s">
        <v>3895</v>
      </c>
    </row>
    <row r="211" spans="1:14" ht="15.75" customHeight="1">
      <c r="A211" s="4">
        <v>3090</v>
      </c>
      <c r="B211" s="2" t="s">
        <v>4254</v>
      </c>
      <c r="C211" s="2" t="s">
        <v>3732</v>
      </c>
      <c r="D211" s="4">
        <v>3</v>
      </c>
      <c r="E211" s="4" t="s">
        <v>17</v>
      </c>
      <c r="F211" s="2" t="s">
        <v>3260</v>
      </c>
      <c r="G211" s="2" t="s">
        <v>3856</v>
      </c>
      <c r="H211" s="4" t="s">
        <v>2281</v>
      </c>
      <c r="I211" s="4">
        <v>1800</v>
      </c>
      <c r="J211" s="2" t="s">
        <v>3731</v>
      </c>
      <c r="K211" s="2" t="s">
        <v>3888</v>
      </c>
      <c r="L211" s="2" t="s">
        <v>17</v>
      </c>
    </row>
    <row r="212" spans="1:14" ht="15.75" customHeight="1">
      <c r="A212" s="4">
        <v>3100</v>
      </c>
      <c r="B212" s="2" t="s">
        <v>4255</v>
      </c>
      <c r="C212" s="2" t="s">
        <v>3733</v>
      </c>
      <c r="D212" s="4">
        <v>3</v>
      </c>
      <c r="E212" s="4" t="s">
        <v>17</v>
      </c>
      <c r="F212" s="2" t="s">
        <v>3264</v>
      </c>
      <c r="G212" s="2" t="s">
        <v>3857</v>
      </c>
      <c r="H212" s="4" t="s">
        <v>2910</v>
      </c>
      <c r="I212" s="4">
        <v>1790</v>
      </c>
      <c r="J212" s="2" t="s">
        <v>4256</v>
      </c>
      <c r="K212" s="2" t="s">
        <v>3888</v>
      </c>
      <c r="L212" s="2" t="s">
        <v>17</v>
      </c>
    </row>
    <row r="213" spans="1:14" ht="15.75" customHeight="1">
      <c r="A213" s="4">
        <v>3110</v>
      </c>
      <c r="B213" s="2" t="s">
        <v>4257</v>
      </c>
      <c r="C213" s="2" t="s">
        <v>3737</v>
      </c>
      <c r="D213" s="4">
        <v>3</v>
      </c>
      <c r="E213" s="4" t="s">
        <v>17</v>
      </c>
      <c r="F213" s="2" t="s">
        <v>3268</v>
      </c>
      <c r="G213" s="2" t="s">
        <v>3858</v>
      </c>
      <c r="H213" s="4" t="s">
        <v>2201</v>
      </c>
      <c r="I213" s="4">
        <v>1830</v>
      </c>
      <c r="J213" s="2" t="s">
        <v>3736</v>
      </c>
      <c r="K213" s="2" t="s">
        <v>3888</v>
      </c>
      <c r="L213" s="2" t="s">
        <v>17</v>
      </c>
    </row>
    <row r="214" spans="1:14" ht="15.75" customHeight="1">
      <c r="A214" s="4">
        <v>3120</v>
      </c>
      <c r="B214" s="2" t="s">
        <v>4258</v>
      </c>
      <c r="C214" s="2" t="s">
        <v>3735</v>
      </c>
      <c r="D214" s="4">
        <v>3</v>
      </c>
      <c r="E214" s="4" t="s">
        <v>17</v>
      </c>
      <c r="F214" s="2" t="s">
        <v>3272</v>
      </c>
      <c r="G214" s="2" t="s">
        <v>3859</v>
      </c>
      <c r="H214" s="4" t="s">
        <v>2162</v>
      </c>
      <c r="I214" s="4">
        <v>1820</v>
      </c>
      <c r="J214" s="2" t="s">
        <v>3734</v>
      </c>
      <c r="K214" s="2" t="s">
        <v>3888</v>
      </c>
      <c r="L214" s="2" t="s">
        <v>17</v>
      </c>
    </row>
    <row r="215" spans="1:14" ht="15.75" customHeight="1">
      <c r="A215" s="4">
        <v>3130</v>
      </c>
      <c r="B215" s="2" t="s">
        <v>4259</v>
      </c>
      <c r="C215" s="2" t="s">
        <v>1998</v>
      </c>
      <c r="D215" s="4">
        <v>2</v>
      </c>
      <c r="E215" s="4" t="s">
        <v>22</v>
      </c>
      <c r="F215" s="2" t="s">
        <v>3276</v>
      </c>
      <c r="G215" s="2" t="s">
        <v>1999</v>
      </c>
      <c r="I215" s="4">
        <v>1370</v>
      </c>
      <c r="J215" s="2" t="s">
        <v>3710</v>
      </c>
      <c r="K215" s="2" t="s">
        <v>3888</v>
      </c>
      <c r="L215" s="2" t="s">
        <v>17</v>
      </c>
      <c r="M215" s="2" t="s">
        <v>4087</v>
      </c>
    </row>
    <row r="216" spans="1:14" ht="15.75" customHeight="1">
      <c r="A216" s="4">
        <v>3140</v>
      </c>
      <c r="B216" s="2" t="s">
        <v>4260</v>
      </c>
      <c r="C216" s="2" t="s">
        <v>2000</v>
      </c>
      <c r="D216" s="4">
        <v>3</v>
      </c>
      <c r="E216" s="4" t="s">
        <v>22</v>
      </c>
      <c r="F216" s="2" t="s">
        <v>3282</v>
      </c>
      <c r="G216" s="2" t="s">
        <v>3847</v>
      </c>
      <c r="H216" s="4" t="s">
        <v>4261</v>
      </c>
      <c r="I216" s="4">
        <v>1490</v>
      </c>
      <c r="J216" s="2" t="s">
        <v>3711</v>
      </c>
      <c r="K216" s="2" t="s">
        <v>3888</v>
      </c>
      <c r="L216" s="2" t="s">
        <v>942</v>
      </c>
      <c r="M216" s="2" t="s">
        <v>3938</v>
      </c>
    </row>
    <row r="217" spans="1:14" ht="15.75" customHeight="1">
      <c r="A217" s="4">
        <v>3150</v>
      </c>
      <c r="B217" s="2" t="s">
        <v>4262</v>
      </c>
      <c r="C217" s="2" t="s">
        <v>4263</v>
      </c>
      <c r="D217" s="4">
        <v>3</v>
      </c>
      <c r="E217" s="4" t="s">
        <v>17</v>
      </c>
      <c r="F217" s="2" t="s">
        <v>3291</v>
      </c>
      <c r="G217" s="2" t="s">
        <v>3293</v>
      </c>
      <c r="H217" s="4" t="s">
        <v>4261</v>
      </c>
      <c r="I217" s="4">
        <v>1470</v>
      </c>
      <c r="J217" s="2" t="s">
        <v>4264</v>
      </c>
      <c r="K217" s="2" t="s">
        <v>3888</v>
      </c>
      <c r="L217" s="2" t="s">
        <v>71</v>
      </c>
      <c r="M217" s="2" t="s">
        <v>3938</v>
      </c>
    </row>
    <row r="218" spans="1:14" ht="15.75" customHeight="1">
      <c r="A218" s="4">
        <v>3160</v>
      </c>
      <c r="B218" s="2" t="s">
        <v>4265</v>
      </c>
      <c r="C218" s="2" t="s">
        <v>4266</v>
      </c>
      <c r="D218" s="4">
        <v>3</v>
      </c>
      <c r="E218" s="4" t="s">
        <v>17</v>
      </c>
      <c r="F218" s="2" t="s">
        <v>3297</v>
      </c>
      <c r="G218" s="2" t="s">
        <v>3860</v>
      </c>
      <c r="H218" s="4" t="s">
        <v>3848</v>
      </c>
      <c r="I218" s="4">
        <v>1410</v>
      </c>
      <c r="J218" s="2" t="s">
        <v>3861</v>
      </c>
      <c r="K218" s="2" t="s">
        <v>3888</v>
      </c>
      <c r="L218" s="2" t="s">
        <v>942</v>
      </c>
      <c r="M218" s="2" t="s">
        <v>3938</v>
      </c>
    </row>
    <row r="219" spans="1:14" ht="15.75" customHeight="1">
      <c r="A219" s="4">
        <v>3170</v>
      </c>
      <c r="B219" s="2" t="s">
        <v>4267</v>
      </c>
      <c r="C219" s="2" t="s">
        <v>2002</v>
      </c>
      <c r="D219" s="4">
        <v>3</v>
      </c>
      <c r="E219" s="4" t="s">
        <v>17</v>
      </c>
      <c r="F219" s="2" t="s">
        <v>3302</v>
      </c>
      <c r="G219" s="2" t="s">
        <v>2003</v>
      </c>
      <c r="H219" s="4" t="s">
        <v>4230</v>
      </c>
      <c r="I219" s="4">
        <v>1420</v>
      </c>
      <c r="J219" s="2" t="s">
        <v>3712</v>
      </c>
      <c r="K219" s="2" t="s">
        <v>3888</v>
      </c>
      <c r="L219" s="2" t="s">
        <v>17</v>
      </c>
      <c r="M219" s="2" t="s">
        <v>4087</v>
      </c>
    </row>
    <row r="220" spans="1:14" ht="15.75" customHeight="1">
      <c r="A220" s="4">
        <v>3180</v>
      </c>
      <c r="C220" s="2" t="s">
        <v>3567</v>
      </c>
      <c r="I220" s="4">
        <v>1500</v>
      </c>
      <c r="J220" s="2" t="s">
        <v>4268</v>
      </c>
      <c r="K220" s="2" t="s">
        <v>3888</v>
      </c>
      <c r="L220" s="2" t="s">
        <v>17</v>
      </c>
      <c r="M220" s="2" t="s">
        <v>4087</v>
      </c>
    </row>
    <row r="221" spans="1:14" ht="15.75" customHeight="1">
      <c r="A221" s="4">
        <v>3190</v>
      </c>
      <c r="B221" s="2" t="s">
        <v>4269</v>
      </c>
      <c r="C221" s="2" t="s">
        <v>2005</v>
      </c>
      <c r="D221" s="4">
        <v>3</v>
      </c>
      <c r="E221" s="4" t="s">
        <v>17</v>
      </c>
      <c r="F221" s="2" t="s">
        <v>3308</v>
      </c>
      <c r="G221" s="2" t="s">
        <v>2006</v>
      </c>
      <c r="H221" s="4" t="s">
        <v>2162</v>
      </c>
      <c r="I221" s="4">
        <v>1430</v>
      </c>
      <c r="J221" s="2" t="s">
        <v>3713</v>
      </c>
      <c r="K221" s="2" t="s">
        <v>3892</v>
      </c>
    </row>
    <row r="222" spans="1:14" ht="15.75" customHeight="1">
      <c r="A222" s="4">
        <v>3200</v>
      </c>
      <c r="B222" s="2" t="s">
        <v>4270</v>
      </c>
      <c r="C222" s="2" t="s">
        <v>3717</v>
      </c>
      <c r="D222" s="4">
        <v>2</v>
      </c>
      <c r="E222" s="4" t="s">
        <v>22</v>
      </c>
      <c r="F222" s="2" t="s">
        <v>4271</v>
      </c>
      <c r="G222" s="2" t="s">
        <v>3862</v>
      </c>
      <c r="I222" s="4">
        <v>1570</v>
      </c>
      <c r="J222" s="2" t="s">
        <v>3716</v>
      </c>
      <c r="K222" s="2" t="s">
        <v>3888</v>
      </c>
      <c r="L222" s="2" t="s">
        <v>71</v>
      </c>
      <c r="M222" s="2" t="s">
        <v>3938</v>
      </c>
    </row>
    <row r="223" spans="1:14" ht="15.75" customHeight="1">
      <c r="A223" s="4">
        <v>3210</v>
      </c>
      <c r="B223" s="2" t="s">
        <v>4272</v>
      </c>
      <c r="C223" s="2" t="s">
        <v>2021</v>
      </c>
      <c r="D223" s="4">
        <v>3</v>
      </c>
      <c r="E223" s="4" t="s">
        <v>22</v>
      </c>
      <c r="F223" s="2" t="s">
        <v>4273</v>
      </c>
      <c r="G223" s="2" t="s">
        <v>3863</v>
      </c>
      <c r="H223" s="4" t="s">
        <v>2162</v>
      </c>
      <c r="I223" s="4">
        <v>1580</v>
      </c>
      <c r="J223" s="2" t="s">
        <v>3719</v>
      </c>
      <c r="K223" s="2" t="s">
        <v>3888</v>
      </c>
      <c r="L223" s="2" t="s">
        <v>17</v>
      </c>
      <c r="M223" s="2" t="s">
        <v>4147</v>
      </c>
    </row>
    <row r="224" spans="1:14" ht="15.75" customHeight="1">
      <c r="A224" s="4">
        <v>3220</v>
      </c>
      <c r="C224" s="2" t="s">
        <v>3567</v>
      </c>
      <c r="I224" s="4">
        <v>1590</v>
      </c>
      <c r="J224" s="2" t="s">
        <v>4274</v>
      </c>
      <c r="K224" s="2" t="s">
        <v>3888</v>
      </c>
      <c r="L224" s="2" t="s">
        <v>17</v>
      </c>
      <c r="M224" s="2" t="s">
        <v>3895</v>
      </c>
    </row>
    <row r="225" spans="1:13" ht="15.75" customHeight="1">
      <c r="A225" s="4">
        <v>3230</v>
      </c>
      <c r="B225" s="2" t="s">
        <v>4275</v>
      </c>
      <c r="C225" s="2" t="s">
        <v>2025</v>
      </c>
      <c r="D225" s="4">
        <v>3</v>
      </c>
      <c r="E225" s="4" t="s">
        <v>17</v>
      </c>
      <c r="F225" s="2" t="s">
        <v>4276</v>
      </c>
      <c r="G225" s="2" t="s">
        <v>3864</v>
      </c>
      <c r="H225" s="4" t="s">
        <v>2910</v>
      </c>
      <c r="I225" s="4">
        <v>1600</v>
      </c>
      <c r="J225" s="2" t="s">
        <v>3720</v>
      </c>
      <c r="K225" s="2" t="s">
        <v>3888</v>
      </c>
      <c r="L225" s="2" t="s">
        <v>17</v>
      </c>
    </row>
    <row r="226" spans="1:13" ht="15.75" customHeight="1">
      <c r="A226" s="4">
        <v>3240</v>
      </c>
      <c r="B226" s="2" t="s">
        <v>4277</v>
      </c>
      <c r="C226" s="2" t="s">
        <v>2044</v>
      </c>
      <c r="D226" s="4">
        <v>2</v>
      </c>
      <c r="E226" s="4" t="s">
        <v>22</v>
      </c>
      <c r="F226" s="2" t="s">
        <v>3345</v>
      </c>
      <c r="G226" s="2" t="s">
        <v>2045</v>
      </c>
      <c r="I226" s="4">
        <v>1210</v>
      </c>
      <c r="J226" s="2" t="s">
        <v>3741</v>
      </c>
      <c r="K226" s="2" t="s">
        <v>3888</v>
      </c>
      <c r="L226" s="2" t="s">
        <v>17</v>
      </c>
      <c r="M226" s="2" t="s">
        <v>3895</v>
      </c>
    </row>
    <row r="227" spans="1:13" ht="15.75" customHeight="1">
      <c r="A227" s="4">
        <v>3250</v>
      </c>
      <c r="B227" s="2" t="s">
        <v>4278</v>
      </c>
      <c r="C227" s="2" t="s">
        <v>2048</v>
      </c>
      <c r="D227" s="4">
        <v>3</v>
      </c>
      <c r="E227" s="4" t="s">
        <v>22</v>
      </c>
      <c r="F227" s="2" t="s">
        <v>3351</v>
      </c>
      <c r="G227" s="2" t="s">
        <v>2049</v>
      </c>
      <c r="H227" s="4" t="s">
        <v>2201</v>
      </c>
      <c r="I227" s="4">
        <v>1260</v>
      </c>
      <c r="J227" s="2" t="s">
        <v>3747</v>
      </c>
      <c r="K227" s="2" t="s">
        <v>3888</v>
      </c>
      <c r="L227" s="2" t="s">
        <v>71</v>
      </c>
      <c r="M227" s="2" t="s">
        <v>3948</v>
      </c>
    </row>
    <row r="228" spans="1:13" ht="15.75" customHeight="1">
      <c r="A228" s="4">
        <v>3260</v>
      </c>
      <c r="B228" s="2" t="s">
        <v>4279</v>
      </c>
      <c r="C228" s="2" t="s">
        <v>2051</v>
      </c>
      <c r="D228" s="4">
        <v>3</v>
      </c>
      <c r="E228" s="4" t="s">
        <v>17</v>
      </c>
      <c r="F228" s="2" t="s">
        <v>3355</v>
      </c>
      <c r="G228" s="2" t="s">
        <v>2052</v>
      </c>
      <c r="H228" s="4" t="s">
        <v>2201</v>
      </c>
      <c r="I228" s="4">
        <v>1270</v>
      </c>
      <c r="J228" s="2" t="s">
        <v>3748</v>
      </c>
      <c r="K228" s="2" t="s">
        <v>3888</v>
      </c>
      <c r="L228" s="2" t="s">
        <v>17</v>
      </c>
      <c r="M228" s="2" t="s">
        <v>3938</v>
      </c>
    </row>
    <row r="229" spans="1:13" ht="15.75" customHeight="1">
      <c r="A229" s="4">
        <v>3270</v>
      </c>
      <c r="B229" s="2" t="s">
        <v>4280</v>
      </c>
      <c r="C229" s="2" t="s">
        <v>3742</v>
      </c>
      <c r="D229" s="4">
        <v>3</v>
      </c>
      <c r="E229" s="4" t="s">
        <v>17</v>
      </c>
      <c r="F229" s="2" t="s">
        <v>3359</v>
      </c>
      <c r="G229" s="2" t="s">
        <v>3865</v>
      </c>
      <c r="H229" s="4" t="s">
        <v>2138</v>
      </c>
      <c r="I229" s="4">
        <v>1240</v>
      </c>
      <c r="J229" s="2" t="s">
        <v>3866</v>
      </c>
      <c r="K229" s="2" t="s">
        <v>3888</v>
      </c>
      <c r="L229" s="2" t="s">
        <v>17</v>
      </c>
    </row>
    <row r="230" spans="1:13" ht="15.75" customHeight="1">
      <c r="A230" s="4">
        <v>3280</v>
      </c>
      <c r="B230" s="2" t="s">
        <v>4281</v>
      </c>
      <c r="C230" s="2" t="s">
        <v>3743</v>
      </c>
      <c r="D230" s="4">
        <v>3</v>
      </c>
      <c r="E230" s="4" t="s">
        <v>17</v>
      </c>
      <c r="F230" s="2" t="s">
        <v>3364</v>
      </c>
      <c r="G230" s="2" t="s">
        <v>3867</v>
      </c>
      <c r="H230" s="4" t="s">
        <v>2138</v>
      </c>
      <c r="I230" s="4">
        <v>1250</v>
      </c>
      <c r="J230" s="2" t="s">
        <v>3868</v>
      </c>
      <c r="K230" s="2" t="s">
        <v>3888</v>
      </c>
      <c r="L230" s="2" t="s">
        <v>17</v>
      </c>
    </row>
    <row r="231" spans="1:13" ht="15.75" customHeight="1">
      <c r="A231" s="4">
        <v>3290</v>
      </c>
      <c r="B231" s="2" t="s">
        <v>4282</v>
      </c>
      <c r="C231" s="2" t="s">
        <v>3744</v>
      </c>
      <c r="D231" s="4">
        <v>3</v>
      </c>
      <c r="E231" s="4" t="s">
        <v>17</v>
      </c>
      <c r="F231" s="2" t="s">
        <v>3369</v>
      </c>
      <c r="G231" s="2" t="s">
        <v>3371</v>
      </c>
      <c r="H231" s="4" t="s">
        <v>2138</v>
      </c>
      <c r="I231" s="4">
        <v>1220</v>
      </c>
      <c r="J231" s="2" t="s">
        <v>3869</v>
      </c>
      <c r="K231" s="2" t="s">
        <v>3888</v>
      </c>
      <c r="L231" s="2" t="s">
        <v>17</v>
      </c>
    </row>
    <row r="232" spans="1:13" ht="15.75" customHeight="1">
      <c r="A232" s="4">
        <v>3300</v>
      </c>
      <c r="B232" s="2" t="s">
        <v>4283</v>
      </c>
      <c r="C232" s="2" t="s">
        <v>4284</v>
      </c>
      <c r="D232" s="4">
        <v>4</v>
      </c>
      <c r="E232" s="4" t="s">
        <v>22</v>
      </c>
      <c r="F232" s="2" t="s">
        <v>4285</v>
      </c>
      <c r="G232" s="2" t="s">
        <v>3870</v>
      </c>
      <c r="H232" s="4" t="s">
        <v>3933</v>
      </c>
      <c r="I232" s="4">
        <v>1230</v>
      </c>
      <c r="J232" s="2" t="s">
        <v>4286</v>
      </c>
      <c r="K232" s="2" t="s">
        <v>3892</v>
      </c>
    </row>
    <row r="233" spans="1:13" ht="15.75" customHeight="1">
      <c r="A233" s="4">
        <v>3310</v>
      </c>
      <c r="B233" s="2" t="s">
        <v>4287</v>
      </c>
      <c r="C233" s="2" t="s">
        <v>3745</v>
      </c>
      <c r="D233" s="4">
        <v>3</v>
      </c>
      <c r="E233" s="4" t="s">
        <v>71</v>
      </c>
      <c r="F233" s="2" t="s">
        <v>3377</v>
      </c>
      <c r="G233" s="2" t="s">
        <v>3379</v>
      </c>
      <c r="H233" s="4" t="s">
        <v>2138</v>
      </c>
      <c r="I233" s="4">
        <v>1320</v>
      </c>
      <c r="J233" s="2" t="s">
        <v>3871</v>
      </c>
      <c r="K233" s="2" t="s">
        <v>3888</v>
      </c>
      <c r="L233" s="2" t="s">
        <v>17</v>
      </c>
    </row>
    <row r="234" spans="1:13" ht="15.75" customHeight="1">
      <c r="A234" s="4">
        <v>3320</v>
      </c>
      <c r="B234" s="2" t="s">
        <v>4288</v>
      </c>
      <c r="C234" s="2" t="s">
        <v>4289</v>
      </c>
      <c r="D234" s="4">
        <v>4</v>
      </c>
      <c r="E234" s="4" t="s">
        <v>22</v>
      </c>
      <c r="F234" s="2" t="s">
        <v>4290</v>
      </c>
      <c r="G234" s="2" t="s">
        <v>3872</v>
      </c>
      <c r="H234" s="4" t="s">
        <v>3933</v>
      </c>
      <c r="I234" s="4">
        <v>1330</v>
      </c>
      <c r="J234" s="2" t="s">
        <v>4291</v>
      </c>
      <c r="K234" s="2" t="s">
        <v>3892</v>
      </c>
      <c r="M234" s="2" t="s">
        <v>3895</v>
      </c>
    </row>
    <row r="235" spans="1:13" ht="15.75" customHeight="1">
      <c r="A235" s="4">
        <v>3330</v>
      </c>
      <c r="B235" s="2" t="s">
        <v>4292</v>
      </c>
      <c r="C235" s="2" t="s">
        <v>4293</v>
      </c>
      <c r="D235" s="4">
        <v>4</v>
      </c>
      <c r="E235" s="4" t="s">
        <v>17</v>
      </c>
      <c r="F235" s="2" t="s">
        <v>4294</v>
      </c>
      <c r="G235" s="2" t="s">
        <v>3393</v>
      </c>
      <c r="H235" s="4" t="s">
        <v>3933</v>
      </c>
      <c r="I235" s="4">
        <v>1340</v>
      </c>
      <c r="J235" s="2" t="s">
        <v>4295</v>
      </c>
      <c r="K235" s="2" t="s">
        <v>3892</v>
      </c>
    </row>
    <row r="236" spans="1:13" ht="15.75" customHeight="1">
      <c r="A236" s="4">
        <v>3340</v>
      </c>
      <c r="B236" s="2" t="s">
        <v>4296</v>
      </c>
      <c r="C236" s="2" t="s">
        <v>3746</v>
      </c>
      <c r="D236" s="4">
        <v>3</v>
      </c>
      <c r="E236" s="4" t="s">
        <v>17</v>
      </c>
      <c r="F236" s="2" t="s">
        <v>3397</v>
      </c>
      <c r="G236" s="2" t="s">
        <v>3399</v>
      </c>
      <c r="H236" s="4" t="s">
        <v>2162</v>
      </c>
      <c r="I236" s="4">
        <v>1360</v>
      </c>
      <c r="J236" s="2" t="s">
        <v>3873</v>
      </c>
      <c r="K236" s="2" t="s">
        <v>3888</v>
      </c>
      <c r="L236" s="2" t="s">
        <v>17</v>
      </c>
    </row>
    <row r="237" spans="1:13" ht="15.75" customHeight="1">
      <c r="A237" s="4">
        <v>3350</v>
      </c>
      <c r="B237" s="2" t="s">
        <v>4297</v>
      </c>
      <c r="C237" s="2" t="s">
        <v>3749</v>
      </c>
      <c r="D237" s="4">
        <v>3</v>
      </c>
      <c r="E237" s="4" t="s">
        <v>71</v>
      </c>
      <c r="F237" s="2" t="s">
        <v>3402</v>
      </c>
      <c r="G237" s="2" t="s">
        <v>3404</v>
      </c>
      <c r="I237" s="4">
        <v>1280</v>
      </c>
      <c r="J237" s="2" t="s">
        <v>3874</v>
      </c>
      <c r="K237" s="2" t="s">
        <v>3888</v>
      </c>
      <c r="L237" s="2" t="s">
        <v>71</v>
      </c>
    </row>
    <row r="238" spans="1:13" ht="15.75" customHeight="1">
      <c r="A238" s="4">
        <v>3360</v>
      </c>
      <c r="B238" s="2" t="s">
        <v>4298</v>
      </c>
      <c r="C238" s="2" t="s">
        <v>3750</v>
      </c>
      <c r="D238" s="4">
        <v>4</v>
      </c>
      <c r="E238" s="4" t="s">
        <v>22</v>
      </c>
      <c r="F238" s="2" t="s">
        <v>3409</v>
      </c>
      <c r="G238" s="2" t="s">
        <v>3411</v>
      </c>
      <c r="H238" s="4" t="s">
        <v>2201</v>
      </c>
      <c r="I238" s="4">
        <v>1290</v>
      </c>
      <c r="J238" s="2" t="s">
        <v>3875</v>
      </c>
      <c r="K238" s="2" t="s">
        <v>3888</v>
      </c>
      <c r="L238" s="2" t="s">
        <v>71</v>
      </c>
      <c r="M238" s="2" t="s">
        <v>3948</v>
      </c>
    </row>
    <row r="239" spans="1:13" ht="15.75" customHeight="1">
      <c r="A239" s="4">
        <v>3370</v>
      </c>
      <c r="B239" s="2" t="s">
        <v>4299</v>
      </c>
      <c r="C239" s="2" t="s">
        <v>3751</v>
      </c>
      <c r="D239" s="4">
        <v>4</v>
      </c>
      <c r="E239" s="4" t="s">
        <v>22</v>
      </c>
      <c r="F239" s="2" t="s">
        <v>3416</v>
      </c>
      <c r="G239" s="2" t="s">
        <v>3418</v>
      </c>
      <c r="H239" s="4" t="s">
        <v>2201</v>
      </c>
      <c r="I239" s="4">
        <v>1300</v>
      </c>
      <c r="J239" s="2" t="s">
        <v>3876</v>
      </c>
      <c r="K239" s="2" t="s">
        <v>3888</v>
      </c>
      <c r="L239" s="2" t="s">
        <v>71</v>
      </c>
      <c r="M239" s="2" t="s">
        <v>4300</v>
      </c>
    </row>
    <row r="240" spans="1:13" ht="15.75" customHeight="1">
      <c r="C240" s="2" t="s">
        <v>3567</v>
      </c>
      <c r="I240" s="4">
        <v>1860</v>
      </c>
      <c r="J240" s="2" t="s">
        <v>4301</v>
      </c>
      <c r="K240" s="2" t="s">
        <v>3888</v>
      </c>
    </row>
  </sheetData>
  <phoneticPr fontId="14"/>
  <conditionalFormatting sqref="A1:N1048576">
    <cfRule type="expression" dxfId="0" priority="1">
      <formula>"BG"=MID($B1,1,2)</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core_japan</vt:lpstr>
      <vt:lpstr>JP PINT 1.0</vt:lpstr>
      <vt:lpstr>sme_syntax_binding</vt:lpstr>
      <vt:lpstr>統合</vt:lpstr>
      <vt:lpstr>単一請求</vt:lpstr>
      <vt:lpstr>単一</vt:lpstr>
      <vt:lpstr>TS16931-3-3</vt:lpstr>
      <vt:lpstr>単一!_FilterDatabase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Nobu</cp:lastModifiedBy>
  <cp:lastPrinted>2022-11-09T03:10:52Z</cp:lastPrinted>
  <dcterms:created xsi:type="dcterms:W3CDTF">2022-10-27T01:27:06Z</dcterms:created>
  <dcterms:modified xsi:type="dcterms:W3CDTF">2023-02-17T00:25:48Z</dcterms:modified>
</cp:coreProperties>
</file>