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y\GitHub\UADA\data\wu_wei\"/>
    </mc:Choice>
  </mc:AlternateContent>
  <xr:revisionPtr revIDLastSave="0" documentId="13_ncr:1_{E2B55B44-3100-44DB-8670-C26F3A2AF403}" xr6:coauthVersionLast="47" xr6:coauthVersionMax="47" xr10:uidLastSave="{00000000-0000-0000-0000-000000000000}"/>
  <bookViews>
    <workbookView xWindow="30" yWindow="0" windowWidth="19170" windowHeight="12900" activeTab="2" xr2:uid="{B392A6D7-133E-4421-9D0E-818F604E6C10}"/>
  </bookViews>
  <sheets>
    <sheet name="semantic_syntax_binding" sheetId="1" r:id="rId1"/>
    <sheet name="semantic_syntax_binding (2)" sheetId="2" r:id="rId2"/>
    <sheet name="semantic_syntax_binding (3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4" i="3" l="1"/>
  <c r="Z13" i="3"/>
  <c r="Z12" i="3"/>
  <c r="Z11" i="3"/>
  <c r="Z10" i="3"/>
  <c r="Z9" i="3"/>
  <c r="Z8" i="3"/>
  <c r="Z7" i="3"/>
  <c r="Z6" i="3"/>
  <c r="Z5" i="3"/>
  <c r="Z4" i="3"/>
  <c r="Z3" i="3"/>
  <c r="Z2" i="3"/>
  <c r="Z1" i="3"/>
  <c r="N1" i="2"/>
  <c r="U1" i="2" s="1"/>
  <c r="AA3" i="2" a="1"/>
  <c r="AA3" i="2" s="1"/>
  <c r="Y3" i="2" a="1"/>
  <c r="Y3" i="2" s="1"/>
  <c r="T3" i="2"/>
  <c r="R3" i="2"/>
  <c r="R4" i="2"/>
  <c r="T4" i="2"/>
  <c r="Y4" i="2" a="1"/>
  <c r="Y4" i="2" s="1"/>
  <c r="AA4" i="2" a="1"/>
  <c r="AA4" i="2"/>
  <c r="AA2" i="2" a="1"/>
  <c r="AA2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/>
  <c r="AA15" i="2" a="1"/>
  <c r="AA15" i="2" s="1"/>
  <c r="AA16" i="2" a="1"/>
  <c r="AA16" i="2" s="1"/>
  <c r="AA17" i="2" a="1"/>
  <c r="AA17" i="2"/>
  <c r="AA18" i="2" a="1"/>
  <c r="AA18" i="2" s="1"/>
  <c r="AA19" i="2" a="1"/>
  <c r="AA19" i="2"/>
  <c r="AA20" i="2" a="1"/>
  <c r="AA20" i="2" s="1"/>
  <c r="AA21" i="2" a="1"/>
  <c r="AA21" i="2" s="1"/>
  <c r="AA22" i="2" a="1"/>
  <c r="AA22" i="2" s="1"/>
  <c r="AA23" i="2" a="1"/>
  <c r="AA23" i="2" s="1"/>
  <c r="AA24" i="2" a="1"/>
  <c r="AA24" i="2"/>
  <c r="AA25" i="2" a="1"/>
  <c r="AA25" i="2" s="1"/>
  <c r="AA1" i="2" a="1"/>
  <c r="AA1" i="2" s="1"/>
  <c r="Y2" i="2" a="1"/>
  <c r="Y2" i="2" s="1"/>
  <c r="Y5" i="2" a="1"/>
  <c r="Y5" i="2"/>
  <c r="Y6" i="2" a="1"/>
  <c r="Y6" i="2" s="1"/>
  <c r="Y7" i="2" a="1"/>
  <c r="Y7" i="2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/>
  <c r="Y22" i="2" a="1"/>
  <c r="Y22" i="2" s="1"/>
  <c r="Y23" i="2" a="1"/>
  <c r="Y23" i="2" s="1"/>
  <c r="Y24" i="2" a="1"/>
  <c r="Y24" i="2" s="1"/>
  <c r="Y25" i="2" a="1"/>
  <c r="Y25" i="2" s="1"/>
  <c r="Y1" i="2" a="1"/>
  <c r="Y1" i="2" s="1"/>
  <c r="T2" i="2"/>
  <c r="T5" i="2"/>
  <c r="T6" i="2"/>
  <c r="T7" i="2"/>
  <c r="T8" i="2"/>
  <c r="T9" i="2"/>
  <c r="T10" i="2"/>
  <c r="T11" i="2"/>
  <c r="T12" i="2"/>
  <c r="T13" i="2"/>
  <c r="T14" i="2"/>
  <c r="T16" i="2"/>
  <c r="T17" i="2"/>
  <c r="T18" i="2"/>
  <c r="T19" i="2"/>
  <c r="T20" i="2"/>
  <c r="T21" i="2"/>
  <c r="T22" i="2"/>
  <c r="T24" i="2"/>
  <c r="T25" i="2"/>
  <c r="T1" i="2"/>
  <c r="U5" i="2"/>
  <c r="U7" i="2"/>
  <c r="U9" i="2"/>
  <c r="U12" i="2"/>
  <c r="U14" i="2"/>
  <c r="U16" i="2"/>
  <c r="U20" i="2"/>
  <c r="U22" i="2"/>
  <c r="U24" i="2"/>
  <c r="R2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1" i="2"/>
  <c r="H2" i="2"/>
  <c r="N2" i="2" s="1"/>
  <c r="U2" i="2" s="1"/>
  <c r="G2" i="1" a="1"/>
  <c r="G2" i="1" s="1"/>
  <c r="G3" i="1" a="1"/>
  <c r="G3" i="1"/>
  <c r="G4" i="1" a="1"/>
  <c r="G4" i="1"/>
  <c r="G5" i="1" a="1"/>
  <c r="G5" i="1"/>
  <c r="G6" i="1" a="1"/>
  <c r="G6" i="1"/>
  <c r="G7" i="1" a="1"/>
  <c r="G7" i="1" s="1"/>
  <c r="G8" i="1" a="1"/>
  <c r="G8" i="1"/>
  <c r="G9" i="1" a="1"/>
  <c r="G9" i="1"/>
  <c r="G10" i="1" a="1"/>
  <c r="G10" i="1" s="1"/>
  <c r="G11" i="1" a="1"/>
  <c r="G11" i="1" s="1"/>
  <c r="G12" i="1" a="1"/>
  <c r="G12" i="1" s="1"/>
  <c r="G13" i="1" a="1"/>
  <c r="G13" i="1"/>
  <c r="G14" i="1" a="1"/>
  <c r="G14" i="1"/>
  <c r="G15" i="1" a="1"/>
  <c r="G15" i="1"/>
  <c r="G16" i="1" a="1"/>
  <c r="G16" i="1" s="1"/>
  <c r="G17" i="1" a="1"/>
  <c r="G17" i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/>
  <c r="G24" i="1" a="1"/>
  <c r="G24" i="1"/>
  <c r="G25" i="1" a="1"/>
  <c r="G25" i="1" s="1"/>
  <c r="G26" i="1" a="1"/>
  <c r="G26" i="1" s="1"/>
  <c r="G27" i="1" a="1"/>
  <c r="G27" i="1" s="1"/>
  <c r="G28" i="1" a="1"/>
  <c r="G28" i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/>
  <c r="G41" i="1" a="1"/>
  <c r="G41" i="1" s="1"/>
  <c r="G42" i="1" a="1"/>
  <c r="G42" i="1" s="1"/>
  <c r="G43" i="1" a="1"/>
  <c r="G43" i="1"/>
  <c r="G44" i="1" a="1"/>
  <c r="G44" i="1"/>
  <c r="G45" i="1" a="1"/>
  <c r="G45" i="1" s="1"/>
  <c r="G46" i="1" a="1"/>
  <c r="G46" i="1"/>
  <c r="G47" i="1" a="1"/>
  <c r="G47" i="1" s="1"/>
  <c r="G48" i="1" a="1"/>
  <c r="G48" i="1" s="1"/>
  <c r="G49" i="1" a="1"/>
  <c r="G49" i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/>
  <c r="G60" i="1" a="1"/>
  <c r="G60" i="1"/>
  <c r="G61" i="1" a="1"/>
  <c r="G61" i="1" s="1"/>
  <c r="G62" i="1" a="1"/>
  <c r="G62" i="1" s="1"/>
  <c r="G1" i="1" a="1"/>
  <c r="G1" i="1" s="1"/>
  <c r="H3" i="2" l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N25" i="2" s="1"/>
  <c r="U25" i="2" s="1"/>
  <c r="N15" i="2"/>
  <c r="N13" i="2"/>
  <c r="U13" i="2" s="1"/>
  <c r="N9" i="2"/>
  <c r="N5" i="2"/>
  <c r="N7" i="2"/>
  <c r="N21" i="2"/>
  <c r="U21" i="2" s="1"/>
  <c r="N19" i="2"/>
  <c r="U19" i="2" s="1"/>
  <c r="N3" i="2"/>
  <c r="U3" i="2" s="1"/>
  <c r="N11" i="2"/>
  <c r="U11" i="2" s="1"/>
  <c r="N23" i="2"/>
  <c r="N17" i="2" l="1"/>
  <c r="U17" i="2" s="1"/>
  <c r="N4" i="2"/>
  <c r="U4" i="2" s="1"/>
  <c r="N6" i="2" l="1"/>
  <c r="U6" i="2" s="1"/>
  <c r="N8" i="2" l="1"/>
  <c r="U8" i="2" s="1"/>
  <c r="N10" i="2" l="1"/>
  <c r="U10" i="2" s="1"/>
  <c r="N12" i="2" l="1"/>
  <c r="N14" i="2" l="1"/>
  <c r="N16" i="2" l="1"/>
  <c r="N18" i="2" l="1"/>
  <c r="U18" i="2" s="1"/>
  <c r="N20" i="2" l="1"/>
  <c r="N24" i="2" l="1"/>
  <c r="N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<sst xmlns="http://schemas.openxmlformats.org/spreadsheetml/2006/main" count="584" uniqueCount="219">
  <si>
    <t>Sales Invoice</t>
  </si>
  <si>
    <t>$.AdcSalInvoicesGenerated.SalInvoiGen</t>
  </si>
  <si>
    <t>$.AdcSalInvoicesGenerated.SalInvoiGen.InvoiId</t>
  </si>
  <si>
    <t>$.AdcSalInvoicesGenerated.SalInvoiGen.InvoiDt</t>
  </si>
  <si>
    <t>$.AdcSalInvoicesGenerated.SalInvoiGen.InvoiDueDt</t>
  </si>
  <si>
    <t>$.AdcSalInvoicesGenerated.SalInvoiGen.Aprv</t>
  </si>
  <si>
    <t>$.AdcSalInvoicesGenerated.SalInvoiGen.Aprv.Dt</t>
  </si>
  <si>
    <t>$.AdcSalInvoicesGenerated.SalInvoiGen.Aprv.Tm</t>
  </si>
  <si>
    <t xml:space="preserve"> </t>
  </si>
  <si>
    <t>$.AdcSalInvoicesGenerated.SalInvoiGen.Aprv.UserId</t>
  </si>
  <si>
    <t>$.AdcSalInvoicesGenerated.SalInvoiGen.Crea</t>
  </si>
  <si>
    <t>$.AdcSalInvoicesGenerated.SalInvoiGen.Crea.Dt</t>
  </si>
  <si>
    <t>$.AdcSalInvoicesGenerated.SalInvoiGen.Crea.Tm</t>
  </si>
  <si>
    <t>$.AdcSalInvoicesGenerated.SalInvoiGen.Crea.UserId</t>
  </si>
  <si>
    <t>$.AdcSalInvoicesGenerated.SalInvoiGen.InvoiTrAmt</t>
  </si>
  <si>
    <t>$.AdcSalInvoicesGenerated.SalInvoiGen.InvoiTrCurCd</t>
  </si>
  <si>
    <t>$.AdcSalInvoicesGenerated.SalInvoiGen.FiscYr</t>
  </si>
  <si>
    <t>$.AdcSalInvoicesGenerated.SalInvoiGen.AcntingPer</t>
  </si>
  <si>
    <t>$.AdcSalInvoicesGenerated.SalInvoiGen.PayTermCd</t>
  </si>
  <si>
    <t>$.AdcSalInvoicesGenerated.SalInvoiGen.SetlMthdCd</t>
  </si>
  <si>
    <t>$.AdcSalInvoicesGenerated.SalInvoiGen.CustAcntId</t>
  </si>
  <si>
    <t>$.AdcSalInvoicesGenerated.SalInvoiGen.Tax.TaxTrAmt</t>
  </si>
  <si>
    <t>$.AdcSalInvoicesGenerated.SalInvoiGen.Tax.TaxTypCd</t>
  </si>
  <si>
    <t>$.AdcSalInvoicesGeneratedDetails.SalInvoiGenDtls</t>
  </si>
  <si>
    <t>$.AdcSalInvoicesGeneratedDetails.SalInvoiGenDtls.InvoiLnId</t>
  </si>
  <si>
    <t>$.AdcSalInvoicesGeneratedDetails.SalInvoiGenDtls.InvoiLnNr</t>
  </si>
  <si>
    <t>$.AdcSalInvoicesGeneratedDetails.SalInvoiGenDtls.TaxExclAmt</t>
  </si>
  <si>
    <t>$.AdcSalInvoicesGeneratedDetails.SalInvoiGenDtls.TaxExclUnitPrice</t>
  </si>
  <si>
    <t>$.AdcSalInvoicesGeneratedDetails.SalInvoiGenDtls.BasicUomQt</t>
  </si>
  <si>
    <t>$.AdcSalInvoicesGeneratedDetails.SalInvoiGenDtls.BasicUomCd</t>
  </si>
  <si>
    <t>$.AdcSalInvoicesGeneratedDetails.SalInvoiGenDtls.InvoiQt</t>
  </si>
  <si>
    <t>$.AdcSalInvoicesGeneratedDetails.SalInvoiGenDtls.UomCd</t>
  </si>
  <si>
    <t>$.AdcSalInvoicesGeneratedDetails.SalInvoiGenDtls.PrdctId</t>
  </si>
  <si>
    <t>$.AdcSalInvoicesGeneratedDetails.SalInvoiGenDtls.Tax</t>
  </si>
  <si>
    <t>$.AdcSalInvoicesGeneratedDetails.SalInvoiGenDtls.Tax.TaxTrAmt</t>
  </si>
  <si>
    <t>$.AdcSalInvoicesGeneratedDetails.SalInvoiGenDtls.Tax.TaxTypCd</t>
  </si>
  <si>
    <t>●ID(1)</t>
  </si>
  <si>
    <t>●Due Date(0..1)</t>
  </si>
  <si>
    <t>●Accounting Period(0..1)</t>
  </si>
  <si>
    <t>●●Fiscal Year(1)</t>
  </si>
  <si>
    <t>●●ID(1)</t>
  </si>
  <si>
    <t>●Activities(0..1)</t>
  </si>
  <si>
    <t>●●(Approved) Activity(0..1)</t>
  </si>
  <si>
    <t>●●●Date(0..1)</t>
  </si>
  <si>
    <t>●●●Time(0..1)</t>
  </si>
  <si>
    <t>●●●User(0..1)</t>
  </si>
  <si>
    <t>●●●●ID(1)</t>
  </si>
  <si>
    <t>●●(Created) Activity(0..1)</t>
  </si>
  <si>
    <t>●(Transaction) Amount(0..1)</t>
  </si>
  <si>
    <t>●●Value(0..1)</t>
  </si>
  <si>
    <t>●●Currency(0..1)</t>
  </si>
  <si>
    <t>●●●Code(1)</t>
  </si>
  <si>
    <t>●Payment Term(0..1)</t>
  </si>
  <si>
    <t>●●Code(1)</t>
  </si>
  <si>
    <t>●Settlement Method(0..1)</t>
  </si>
  <si>
    <t>●Customer(0..1)</t>
  </si>
  <si>
    <t>●●Account ID(1)</t>
  </si>
  <si>
    <t>●Tax(0..*)</t>
  </si>
  <si>
    <t>●●(Transaction) Amount(0..1)</t>
  </si>
  <si>
    <t>●●●Value(0..1)</t>
  </si>
  <si>
    <t>●●●Currency(0..1)</t>
  </si>
  <si>
    <t>●●●●Code(1)</t>
  </si>
  <si>
    <t>●●Tax Type(0..1)</t>
  </si>
  <si>
    <t>●Sales Invoice Line(1..*)</t>
  </si>
  <si>
    <t>●●Number(0..1)</t>
  </si>
  <si>
    <t>●●(Tax Exclude) Amount(0..1)</t>
  </si>
  <si>
    <t>●●(Tax Exclude Unit Price) Amount(0..1)</t>
  </si>
  <si>
    <t>●●(Basic UOM) Quantity(0..1)</t>
  </si>
  <si>
    <t>●●●Measurement Unit(0..1)</t>
  </si>
  <si>
    <t>●●●●UOM Code(1)</t>
  </si>
  <si>
    <t>●●(Invoice) Quantity(0..1)</t>
  </si>
  <si>
    <t>●●Inventory Product(0..1)</t>
  </si>
  <si>
    <t>●●●ID(1)</t>
  </si>
  <si>
    <t>●●Tax(0..*)</t>
  </si>
  <si>
    <t>●●●(Transaction) Amount(0..1)</t>
  </si>
  <si>
    <t>●●●●Value(0..1)</t>
  </si>
  <si>
    <t>●●●●Currency(0..1)</t>
  </si>
  <si>
    <t>●●●●●Code(1)</t>
  </si>
  <si>
    <t>●●●Tax Type(0..1)</t>
  </si>
  <si>
    <t>AdcSalInvoicesGenerated</t>
  </si>
  <si>
    <t>SalInvoiGen</t>
  </si>
  <si>
    <t>InvoiId</t>
  </si>
  <si>
    <t>InvoiDueDt</t>
  </si>
  <si>
    <t>FiscYr</t>
  </si>
  <si>
    <t>AcntingPer</t>
  </si>
  <si>
    <t>Aprv</t>
  </si>
  <si>
    <t>Dt</t>
  </si>
  <si>
    <t>Tm</t>
  </si>
  <si>
    <t>UserId</t>
  </si>
  <si>
    <t>Crea</t>
  </si>
  <si>
    <t>InvoiTrAmt</t>
  </si>
  <si>
    <t>InvoiTrCurCd</t>
  </si>
  <si>
    <t>PayTermCd</t>
  </si>
  <si>
    <t>SetlMthdCd</t>
  </si>
  <si>
    <t>CustAcntId</t>
  </si>
  <si>
    <t>Tax</t>
  </si>
  <si>
    <t>TaxTrAmt</t>
  </si>
  <si>
    <t>TaxTypCd</t>
  </si>
  <si>
    <t>AdcSalInvoicesGeneratedDetails</t>
  </si>
  <si>
    <t>InvoiLnId</t>
  </si>
  <si>
    <t>InvoiLnNr</t>
  </si>
  <si>
    <t>TaxExclAmt</t>
  </si>
  <si>
    <t>SalInvoiGenDtls</t>
  </si>
  <si>
    <t>TaxExclUnitPrice</t>
  </si>
  <si>
    <t>BasicUomQt</t>
  </si>
  <si>
    <t>BasicUomCd</t>
  </si>
  <si>
    <t>InvoiQt</t>
  </si>
  <si>
    <t>UomCd</t>
  </si>
  <si>
    <t>PrdctId</t>
  </si>
  <si>
    <t>ID(1)</t>
  </si>
  <si>
    <t>Due Date(0..1)</t>
  </si>
  <si>
    <t>Accounting Period(0..1)</t>
  </si>
  <si>
    <t>Fiscal Year(1)</t>
  </si>
  <si>
    <t>Activities(0..1)</t>
  </si>
  <si>
    <t>(Approved) Activity(0..1)</t>
  </si>
  <si>
    <t>Date(0..1)</t>
  </si>
  <si>
    <t>Time(0..1)</t>
  </si>
  <si>
    <t>User(0..1)</t>
  </si>
  <si>
    <t>(Created) Activity(0..1)</t>
  </si>
  <si>
    <t>(Transaction) Amount(0..1)</t>
  </si>
  <si>
    <t>Value(0..1)</t>
  </si>
  <si>
    <t>Currency(0..1)</t>
  </si>
  <si>
    <t>Code(1)</t>
  </si>
  <si>
    <t>Payment Term(0..1)</t>
  </si>
  <si>
    <t>Settlement Method(0..1)</t>
  </si>
  <si>
    <t>Customer(0..1)</t>
  </si>
  <si>
    <t>Account ID(1)</t>
  </si>
  <si>
    <t>Tax(0..*)</t>
  </si>
  <si>
    <t>Tax Type(0..1)</t>
  </si>
  <si>
    <t>Sales Invoice Line(1..*)</t>
  </si>
  <si>
    <t>Number(0..1)</t>
  </si>
  <si>
    <t>(Tax Exclude) Amount(0..1)</t>
  </si>
  <si>
    <t>(Tax Exclude Unit Price) Amount(0..1)</t>
  </si>
  <si>
    <t>(Basic UOM) Quantity(0..1)</t>
  </si>
  <si>
    <t>Measurement Unit(0..1)</t>
  </si>
  <si>
    <t>UOM Code(1)</t>
  </si>
  <si>
    <t>(Invoice) Quantity(0..1)</t>
  </si>
  <si>
    <t>Inventory Product(0..1)</t>
  </si>
  <si>
    <t>/Sales Invoice/ID</t>
  </si>
  <si>
    <t>/Sales Invoice/Accounting Period/Fiscal Year</t>
  </si>
  <si>
    <t>/Sales Invoice/Accounting Period/ID</t>
  </si>
  <si>
    <t>/Sales Invoice/Date</t>
  </si>
  <si>
    <t>/Sales Invoice/Due Date</t>
  </si>
  <si>
    <t>/Sales Invoice/Customer/Account ID</t>
  </si>
  <si>
    <t>/Sales Invoice/Settlement Method/Code</t>
  </si>
  <si>
    <t>/Sales Invoice/ (Transaction) Amount/Value</t>
  </si>
  <si>
    <t>/Sales Invoice/ (Transaction) Amount/Currency/Code</t>
  </si>
  <si>
    <t>/Sales Invoice/Payment Term/Code</t>
  </si>
  <si>
    <t>/Sales Invoice/Activities/(Created) Activity/User/ID</t>
  </si>
  <si>
    <t>/Sales Invoice/Activities/(Created) Activity/Date</t>
  </si>
  <si>
    <t>/Sales Invoice/Activities/(Created) Activity/Time</t>
  </si>
  <si>
    <t>/Sales Invoice/Activities/(Approved) Activity/User/ID</t>
  </si>
  <si>
    <t>/Sales Invoice/Activities/(Approved) Activity/Date</t>
  </si>
  <si>
    <t>/Sales Invoice/Activities/(Approved) Activity/Time</t>
  </si>
  <si>
    <t>/Sales Invoice/TaxTax Type/Code</t>
  </si>
  <si>
    <t>/Sales Invoice/Tax/(Transaction) Amount/Value</t>
  </si>
  <si>
    <t>/Sales Invoice</t>
  </si>
  <si>
    <t>/Sales Invoice/Accounting Period</t>
  </si>
  <si>
    <t>/Sales Invoice/Activities</t>
  </si>
  <si>
    <t>/Sales Invoice/Activities/(Approved) Activity</t>
  </si>
  <si>
    <t>/Sales Invoice/Activities/(Approved) Activity/User</t>
  </si>
  <si>
    <t>/Sales Invoice/Activities/(Created) Activity</t>
  </si>
  <si>
    <t>/Sales Invoice/Activities/(Created) Activity/User</t>
  </si>
  <si>
    <t>/Sales Invoice/ (Transaction) Amount</t>
  </si>
  <si>
    <t>/Sales Invoice/ (Transaction) Amount/Currency</t>
  </si>
  <si>
    <t>/Sales Invoice/Payment Term</t>
  </si>
  <si>
    <t>/Sales Invoice/Settlement Method</t>
  </si>
  <si>
    <t>/Sales Invoice/Customer</t>
  </si>
  <si>
    <t>/Sales Invoice/Tax/(Transaction) Amount</t>
  </si>
  <si>
    <t>/Sales Invoice/Tax</t>
  </si>
  <si>
    <t>/Sales Invoice/Tax/(Transaction) Amount/Currency</t>
  </si>
  <si>
    <t>/Sales Invoice/Tax/(Transaction) Amount/Currency/Code</t>
  </si>
  <si>
    <t>/Sales Invoice/TaxTax Type</t>
  </si>
  <si>
    <t>/Sales Invoice/Sales Invoice Line/ID</t>
  </si>
  <si>
    <t>/Sales Invoice/Sales Invoice Line/Number</t>
  </si>
  <si>
    <t>/Sales Invoice/Sales Invoice Line/Inventory Product/ID</t>
  </si>
  <si>
    <t>/Sales Invoice/Sales Invoice Line/(Basic UOM) Quantity/Value</t>
  </si>
  <si>
    <t>/Sales Invoice/Sales Invoice Line/(Invoice) Quantity/Value</t>
  </si>
  <si>
    <t>/Sales Invoice/Sales Invoice Line/(Invoice) Quantity/Measurement Unit/UOM Code</t>
  </si>
  <si>
    <t>/Sales Invoice/Sales Invoice Line/(Tax Exclude Unit Price) Amount/Value</t>
  </si>
  <si>
    <t>/Sales Invoice/Sales Invoice Line/(Tax Exclude) Amount/Value</t>
  </si>
  <si>
    <t>/Sales Invoice/Sales Invoice Line/Tax/Tax Type/Code</t>
  </si>
  <si>
    <t>/Sales Invoice/Sales Invoice Line/Tax/(Transaction) Amount/Value</t>
  </si>
  <si>
    <t>/Sales Invoice/Sales Invoice Line</t>
  </si>
  <si>
    <t>/Sales Invoice/Sales Invoice Line/(Tax Exclude) Amount</t>
  </si>
  <si>
    <t>/Sales Invoice/Sales Invoice Line/(Tax Exclude) Amount/Currency</t>
  </si>
  <si>
    <t>/Sales Invoice/Sales Invoice Line/(Tax Exclude) Amount/Currency/Code</t>
  </si>
  <si>
    <t>/Sales Invoice/Sales Invoice Line/(Tax Exclude Unit Price) Amount</t>
  </si>
  <si>
    <t>/Sales Invoice/Sales Invoice Line/(Tax Exclude Unit Price) Amount/Currency/Code</t>
  </si>
  <si>
    <t>/Sales Invoice/Sales Invoice Line/(Tax Exclude Unit Price) Amount/Currency</t>
  </si>
  <si>
    <t>/Sales Invoice/Sales Invoice Line/(Basic UOM) Quantity</t>
  </si>
  <si>
    <t>/Sales Invoice/Sales Invoice Line/(Basic UOM) Quantity/Measurement Unit/UOM Code</t>
  </si>
  <si>
    <t>/Sales Invoice/Sales Invoice Line/(Basic UOM) Quantity/Measurement Unit</t>
  </si>
  <si>
    <t>/Sales Invoice/Sales Invoice Line/(Invoice) Quantity</t>
  </si>
  <si>
    <t>/Sales Invoice/Sales Invoice Line/(Invoice) Quantity/Measurement Unit</t>
  </si>
  <si>
    <t>/Sales Invoice/Sales Invoice Line/Inventory Product</t>
  </si>
  <si>
    <t>/Sales Invoice/Sales Invoice Line/Tax</t>
  </si>
  <si>
    <t>/Sales Invoice/Sales Invoice Line/Tax/(Transaction) Amount</t>
  </si>
  <si>
    <t>/Sales Invoice/Sales Invoice Line/Tax/(Transaction) Amount/Currency/Code</t>
  </si>
  <si>
    <t>/Sales Invoice/Sales Invoice Line/Tax/(Transaction) Amount/Currency</t>
  </si>
  <si>
    <t>/Sales Invoice/Sales Invoice Line/Tax/Tax Type</t>
  </si>
  <si>
    <t>/AdcSalInvoicesGenerated/SalInvoiGen</t>
  </si>
  <si>
    <t>/AdcSalInvoicesGenerated/SalInvoiGen/InvoiId</t>
  </si>
  <si>
    <t>/AdcSalInvoicesGenerated/SalInvoiGen/InvoiDueDt</t>
  </si>
  <si>
    <t>/AdcSalInvoicesGenerated/SalInvoiGen/InvoiTrAmt</t>
  </si>
  <si>
    <t>/AdcSalInvoicesGenerated/SalInvoiGen/InvoiTrCurCd</t>
  </si>
  <si>
    <t>/AdcSalInvoicesGenerated/SalInvoiGen/CustAcntId</t>
  </si>
  <si>
    <t>/AdcSalInvoicesGenerated/SalInvoiGen/Tax/TaxTrAmt</t>
  </si>
  <si>
    <t>/AdcSalInvoicesGenerated/SalInvoiGen/Tax/TaxTypCd</t>
  </si>
  <si>
    <t>/AdcSalInvoicesGeneratedDetails/SalInvoiGenDtls</t>
  </si>
  <si>
    <t>/AdcSalInvoicesGeneratedDetails/SalInvoiGenDtls/InvoiLnId</t>
  </si>
  <si>
    <t>/AdcSalInvoicesGeneratedDetails/SalInvoiGenDtls/TaxExclAmt</t>
  </si>
  <si>
    <t>/AdcSalInvoicesGeneratedDetails/SalInvoiGenDtls/PrdctId</t>
  </si>
  <si>
    <t/>
  </si>
  <si>
    <t>●Date(0..1)</t>
  </si>
  <si>
    <t>/AdcSalInvoicesGenerated/SalInvoiGen/InvoiDt</t>
  </si>
  <si>
    <t>InvoiDt</t>
  </si>
  <si>
    <t>/AdcSalInvoicesGenerated/SalInvoiGen/Tax</t>
  </si>
  <si>
    <t>$.AdcSalInvoicesGenerated.SalInvoiGen.Tax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</si>
</sst>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002-5B01-472B-B525-0ADF2794A680}">
  <dimension ref="A1:U62"/>
  <sheetViews>
    <sheetView topLeftCell="A20" workbookViewId="0">
      <selection activeCell="A42" sqref="A42:XFD46"/>
    </sheetView>
  </sheetViews>
  <sheetFormatPr defaultRowHeight="13.5" x14ac:dyDescent="0.15"/>
  <cols>
    <col min="7" max="7" width="31.75" bestFit="1" customWidth="1"/>
    <col min="8" max="8" width="2.75" customWidth="1"/>
    <col min="9" max="9" width="2.875" bestFit="1" customWidth="1"/>
    <col min="10" max="10" width="64.75" customWidth="1"/>
    <col min="11" max="12" width="4.625" customWidth="1"/>
    <col min="13" max="13" width="42.75" customWidth="1"/>
    <col min="14" max="15" width="4.625" customWidth="1"/>
    <col min="16" max="16" width="58" bestFit="1" customWidth="1"/>
    <col min="20" max="20" width="13.5" bestFit="1" customWidth="1"/>
    <col min="21" max="21" width="21.5" bestFit="1" customWidth="1"/>
  </cols>
  <sheetData>
    <row r="1" spans="1:21" x14ac:dyDescent="0.15">
      <c r="A1" t="s">
        <v>0</v>
      </c>
      <c r="G1" t="str" cm="1">
        <f t="array" ref="G1">_xlfn.IFS(ISTEXT(A1),A1,ISTEXT(B1),B1,ISTEXT(C1),C1,ISTEXT(D1),D1,ISTEXT(E1),E1,TRUE,F1)</f>
        <v>Sales Invoice</v>
      </c>
      <c r="I1">
        <v>1</v>
      </c>
      <c r="J1" t="s">
        <v>156</v>
      </c>
      <c r="K1">
        <v>1</v>
      </c>
      <c r="L1">
        <v>63</v>
      </c>
      <c r="M1" t="s">
        <v>0</v>
      </c>
      <c r="O1">
        <v>63</v>
      </c>
      <c r="P1" t="s">
        <v>1</v>
      </c>
      <c r="T1" t="s">
        <v>80</v>
      </c>
      <c r="U1" t="s">
        <v>79</v>
      </c>
    </row>
    <row r="2" spans="1:21" x14ac:dyDescent="0.15">
      <c r="B2" t="s">
        <v>109</v>
      </c>
      <c r="G2" t="str" cm="1">
        <f t="array" ref="G2">_xlfn.IFS(ISTEXT(A2),A2,ISTEXT(B2),B2,ISTEXT(C2),C2,ISTEXT(D2),D2,ISTEXT(E2),E2,TRUE,F2)</f>
        <v>ID(1)</v>
      </c>
      <c r="H2">
        <v>1</v>
      </c>
      <c r="I2">
        <v>2</v>
      </c>
      <c r="J2" t="s">
        <v>138</v>
      </c>
      <c r="K2">
        <v>2</v>
      </c>
      <c r="L2">
        <v>64</v>
      </c>
      <c r="M2" t="s">
        <v>36</v>
      </c>
      <c r="O2">
        <v>64</v>
      </c>
      <c r="P2" t="s">
        <v>2</v>
      </c>
      <c r="S2" t="s">
        <v>81</v>
      </c>
    </row>
    <row r="3" spans="1:21" x14ac:dyDescent="0.15">
      <c r="B3" t="s">
        <v>110</v>
      </c>
      <c r="G3" t="str" cm="1">
        <f t="array" ref="G3">_xlfn.IFS(ISTEXT(A3),A3,ISTEXT(B3),B3,ISTEXT(C3),C3,ISTEXT(D3),D3,ISTEXT(E3),E3,TRUE,F3)</f>
        <v>Due Date(0..1)</v>
      </c>
      <c r="H3">
        <v>1</v>
      </c>
      <c r="I3">
        <v>3</v>
      </c>
      <c r="J3" t="s">
        <v>142</v>
      </c>
      <c r="K3">
        <v>3</v>
      </c>
      <c r="L3">
        <v>65</v>
      </c>
      <c r="M3" t="s">
        <v>37</v>
      </c>
      <c r="O3">
        <v>65</v>
      </c>
      <c r="P3" t="s">
        <v>4</v>
      </c>
      <c r="S3" t="s">
        <v>82</v>
      </c>
    </row>
    <row r="4" spans="1:21" x14ac:dyDescent="0.15">
      <c r="B4" t="s">
        <v>111</v>
      </c>
      <c r="G4" t="str" cm="1">
        <f t="array" ref="G4">_xlfn.IFS(ISTEXT(A4),A4,ISTEXT(B4),B4,ISTEXT(C4),C4,ISTEXT(D4),D4,ISTEXT(E4),E4,TRUE,F4)</f>
        <v>Accounting Period(0..1)</v>
      </c>
      <c r="H4">
        <v>1</v>
      </c>
      <c r="I4">
        <v>4</v>
      </c>
      <c r="J4" t="s">
        <v>157</v>
      </c>
      <c r="K4">
        <v>4</v>
      </c>
      <c r="L4">
        <v>66</v>
      </c>
      <c r="M4" t="s">
        <v>38</v>
      </c>
      <c r="O4">
        <v>66</v>
      </c>
    </row>
    <row r="5" spans="1:21" x14ac:dyDescent="0.15">
      <c r="C5" t="s">
        <v>112</v>
      </c>
      <c r="G5" t="str" cm="1">
        <f t="array" ref="G5">_xlfn.IFS(ISTEXT(A5),A5,ISTEXT(B5),B5,ISTEXT(C5),C5,ISTEXT(D5),D5,ISTEXT(E5),E5,TRUE,F5)</f>
        <v>Fiscal Year(1)</v>
      </c>
      <c r="H5">
        <v>4</v>
      </c>
      <c r="I5">
        <v>5</v>
      </c>
      <c r="J5" t="s">
        <v>139</v>
      </c>
      <c r="K5">
        <v>5</v>
      </c>
      <c r="L5">
        <v>67</v>
      </c>
      <c r="M5" t="s">
        <v>39</v>
      </c>
      <c r="O5">
        <v>67</v>
      </c>
      <c r="P5" t="s">
        <v>16</v>
      </c>
      <c r="S5" t="s">
        <v>83</v>
      </c>
    </row>
    <row r="6" spans="1:21" x14ac:dyDescent="0.15">
      <c r="C6" t="s">
        <v>109</v>
      </c>
      <c r="G6" t="str" cm="1">
        <f t="array" ref="G6">_xlfn.IFS(ISTEXT(A6),A6,ISTEXT(B6),B6,ISTEXT(C6),C6,ISTEXT(D6),D6,ISTEXT(E6),E6,TRUE,F6)</f>
        <v>ID(1)</v>
      </c>
      <c r="H6">
        <v>4</v>
      </c>
      <c r="I6">
        <v>6</v>
      </c>
      <c r="J6" t="s">
        <v>140</v>
      </c>
      <c r="K6">
        <v>6</v>
      </c>
      <c r="L6">
        <v>68</v>
      </c>
      <c r="M6" t="s">
        <v>40</v>
      </c>
      <c r="O6">
        <v>68</v>
      </c>
      <c r="P6" t="s">
        <v>17</v>
      </c>
      <c r="S6" t="s">
        <v>84</v>
      </c>
    </row>
    <row r="7" spans="1:21" x14ac:dyDescent="0.15">
      <c r="B7" t="s">
        <v>113</v>
      </c>
      <c r="G7" t="str" cm="1">
        <f t="array" ref="G7">_xlfn.IFS(ISTEXT(A7),A7,ISTEXT(B7),B7,ISTEXT(C7),C7,ISTEXT(D7),D7,ISTEXT(E7),E7,TRUE,F7)</f>
        <v>Activities(0..1)</v>
      </c>
      <c r="H7">
        <v>1</v>
      </c>
      <c r="I7">
        <v>7</v>
      </c>
      <c r="J7" t="s">
        <v>158</v>
      </c>
      <c r="K7">
        <v>7</v>
      </c>
      <c r="L7">
        <v>69</v>
      </c>
      <c r="M7" t="s">
        <v>41</v>
      </c>
      <c r="O7">
        <v>69</v>
      </c>
    </row>
    <row r="8" spans="1:21" x14ac:dyDescent="0.15">
      <c r="C8" t="s">
        <v>114</v>
      </c>
      <c r="G8" t="str" cm="1">
        <f t="array" ref="G8">_xlfn.IFS(ISTEXT(A8),A8,ISTEXT(B8),B8,ISTEXT(C8),C8,ISTEXT(D8),D8,ISTEXT(E8),E8,TRUE,F8)</f>
        <v>(Approved) Activity(0..1)</v>
      </c>
      <c r="H8">
        <v>7</v>
      </c>
      <c r="I8">
        <v>8</v>
      </c>
      <c r="J8" t="s">
        <v>159</v>
      </c>
      <c r="K8">
        <v>8</v>
      </c>
      <c r="L8">
        <v>70</v>
      </c>
      <c r="M8" t="s">
        <v>42</v>
      </c>
      <c r="O8">
        <v>70</v>
      </c>
      <c r="P8" t="s">
        <v>5</v>
      </c>
      <c r="S8" t="s">
        <v>85</v>
      </c>
    </row>
    <row r="9" spans="1:21" x14ac:dyDescent="0.15">
      <c r="D9" t="s">
        <v>115</v>
      </c>
      <c r="G9" t="str" cm="1">
        <f t="array" ref="G9">_xlfn.IFS(ISTEXT(A9),A9,ISTEXT(B9),B9,ISTEXT(C9),C9,ISTEXT(D9),D9,ISTEXT(E9),E9,TRUE,F9)</f>
        <v>Date(0..1)</v>
      </c>
      <c r="H9">
        <v>8</v>
      </c>
      <c r="I9">
        <v>9</v>
      </c>
      <c r="J9" t="s">
        <v>152</v>
      </c>
      <c r="K9">
        <v>9</v>
      </c>
      <c r="L9">
        <v>71</v>
      </c>
      <c r="M9" t="s">
        <v>43</v>
      </c>
      <c r="O9">
        <v>71</v>
      </c>
      <c r="P9" t="s">
        <v>6</v>
      </c>
      <c r="R9" t="s">
        <v>86</v>
      </c>
    </row>
    <row r="10" spans="1:21" x14ac:dyDescent="0.15">
      <c r="D10" t="s">
        <v>116</v>
      </c>
      <c r="G10" t="str" cm="1">
        <f t="array" ref="G10">_xlfn.IFS(ISTEXT(A10),A10,ISTEXT(B10),B10,ISTEXT(C10),C10,ISTEXT(D10),D10,ISTEXT(E10),E10,TRUE,F10)</f>
        <v>Time(0..1)</v>
      </c>
      <c r="H10">
        <v>8</v>
      </c>
      <c r="I10">
        <v>10</v>
      </c>
      <c r="J10" t="s">
        <v>153</v>
      </c>
      <c r="K10">
        <v>10</v>
      </c>
      <c r="L10">
        <v>72</v>
      </c>
      <c r="M10" t="s">
        <v>44</v>
      </c>
      <c r="O10">
        <v>72</v>
      </c>
      <c r="P10" t="s">
        <v>7</v>
      </c>
      <c r="R10" t="s">
        <v>87</v>
      </c>
    </row>
    <row r="11" spans="1:21" x14ac:dyDescent="0.15">
      <c r="D11" t="s">
        <v>117</v>
      </c>
      <c r="G11" t="str" cm="1">
        <f t="array" ref="G11">_xlfn.IFS(ISTEXT(A11),A11,ISTEXT(B11),B11,ISTEXT(C11),C11,ISTEXT(D11),D11,ISTEXT(E11),E11,TRUE,F11)</f>
        <v>User(0..1)</v>
      </c>
      <c r="H11">
        <v>8</v>
      </c>
      <c r="I11">
        <v>11</v>
      </c>
      <c r="J11" t="s">
        <v>160</v>
      </c>
      <c r="K11">
        <v>11</v>
      </c>
      <c r="L11">
        <v>73</v>
      </c>
      <c r="M11" t="s">
        <v>45</v>
      </c>
      <c r="O11">
        <v>73</v>
      </c>
      <c r="P11" t="s">
        <v>8</v>
      </c>
    </row>
    <row r="12" spans="1:21" x14ac:dyDescent="0.15">
      <c r="E12" t="s">
        <v>109</v>
      </c>
      <c r="G12" t="str" cm="1">
        <f t="array" ref="G12">_xlfn.IFS(ISTEXT(A12),A12,ISTEXT(B12),B12,ISTEXT(C12),C12,ISTEXT(D12),D12,ISTEXT(E12),E12,TRUE,F12)</f>
        <v>ID(1)</v>
      </c>
      <c r="H12">
        <v>11</v>
      </c>
      <c r="I12">
        <v>12</v>
      </c>
      <c r="J12" t="s">
        <v>151</v>
      </c>
      <c r="K12">
        <v>12</v>
      </c>
      <c r="L12">
        <v>74</v>
      </c>
      <c r="M12" t="s">
        <v>46</v>
      </c>
      <c r="O12">
        <v>74</v>
      </c>
      <c r="P12" t="s">
        <v>9</v>
      </c>
      <c r="R12" t="s">
        <v>88</v>
      </c>
    </row>
    <row r="13" spans="1:21" x14ac:dyDescent="0.15">
      <c r="C13" t="s">
        <v>118</v>
      </c>
      <c r="G13" t="str" cm="1">
        <f t="array" ref="G13">_xlfn.IFS(ISTEXT(A13),A13,ISTEXT(B13),B13,ISTEXT(C13),C13,ISTEXT(D13),D13,ISTEXT(E13),E13,TRUE,F13)</f>
        <v>(Created) Activity(0..1)</v>
      </c>
      <c r="H13">
        <v>7</v>
      </c>
      <c r="I13">
        <v>13</v>
      </c>
      <c r="J13" t="s">
        <v>161</v>
      </c>
      <c r="K13">
        <v>13</v>
      </c>
      <c r="L13">
        <v>75</v>
      </c>
      <c r="M13" t="s">
        <v>47</v>
      </c>
      <c r="O13">
        <v>75</v>
      </c>
      <c r="P13" t="s">
        <v>10</v>
      </c>
      <c r="S13" t="s">
        <v>89</v>
      </c>
    </row>
    <row r="14" spans="1:21" x14ac:dyDescent="0.15">
      <c r="D14" t="s">
        <v>115</v>
      </c>
      <c r="G14" t="str" cm="1">
        <f t="array" ref="G14">_xlfn.IFS(ISTEXT(A14),A14,ISTEXT(B14),B14,ISTEXT(C14),C14,ISTEXT(D14),D14,ISTEXT(E14),E14,TRUE,F14)</f>
        <v>Date(0..1)</v>
      </c>
      <c r="H14">
        <v>13</v>
      </c>
      <c r="I14">
        <v>14</v>
      </c>
      <c r="J14" t="s">
        <v>149</v>
      </c>
      <c r="K14">
        <v>14</v>
      </c>
      <c r="L14">
        <v>76</v>
      </c>
      <c r="M14" t="s">
        <v>43</v>
      </c>
      <c r="O14">
        <v>76</v>
      </c>
      <c r="P14" t="s">
        <v>11</v>
      </c>
      <c r="R14" t="s">
        <v>86</v>
      </c>
    </row>
    <row r="15" spans="1:21" x14ac:dyDescent="0.15">
      <c r="D15" t="s">
        <v>116</v>
      </c>
      <c r="G15" t="str" cm="1">
        <f t="array" ref="G15">_xlfn.IFS(ISTEXT(A15),A15,ISTEXT(B15),B15,ISTEXT(C15),C15,ISTEXT(D15),D15,ISTEXT(E15),E15,TRUE,F15)</f>
        <v>Time(0..1)</v>
      </c>
      <c r="H15">
        <v>13</v>
      </c>
      <c r="I15">
        <v>15</v>
      </c>
      <c r="J15" t="s">
        <v>150</v>
      </c>
      <c r="K15">
        <v>15</v>
      </c>
      <c r="L15">
        <v>77</v>
      </c>
      <c r="M15" t="s">
        <v>44</v>
      </c>
      <c r="O15">
        <v>77</v>
      </c>
      <c r="P15" t="s">
        <v>12</v>
      </c>
      <c r="R15" t="s">
        <v>87</v>
      </c>
    </row>
    <row r="16" spans="1:21" x14ac:dyDescent="0.15">
      <c r="D16" t="s">
        <v>117</v>
      </c>
      <c r="G16" t="str" cm="1">
        <f t="array" ref="G16">_xlfn.IFS(ISTEXT(A16),A16,ISTEXT(B16),B16,ISTEXT(C16),C16,ISTEXT(D16),D16,ISTEXT(E16),E16,TRUE,F16)</f>
        <v>User(0..1)</v>
      </c>
      <c r="H16">
        <v>13</v>
      </c>
      <c r="I16">
        <v>16</v>
      </c>
      <c r="J16" t="s">
        <v>162</v>
      </c>
      <c r="K16">
        <v>16</v>
      </c>
      <c r="L16">
        <v>78</v>
      </c>
      <c r="M16" t="s">
        <v>45</v>
      </c>
      <c r="O16">
        <v>78</v>
      </c>
      <c r="P16" t="s">
        <v>8</v>
      </c>
    </row>
    <row r="17" spans="2:19" x14ac:dyDescent="0.15">
      <c r="E17" t="s">
        <v>109</v>
      </c>
      <c r="G17" t="str" cm="1">
        <f t="array" ref="G17">_xlfn.IFS(ISTEXT(A17),A17,ISTEXT(B17),B17,ISTEXT(C17),C17,ISTEXT(D17),D17,ISTEXT(E17),E17,TRUE,F17)</f>
        <v>ID(1)</v>
      </c>
      <c r="H17">
        <v>16</v>
      </c>
      <c r="I17">
        <v>17</v>
      </c>
      <c r="J17" t="s">
        <v>148</v>
      </c>
      <c r="K17">
        <v>17</v>
      </c>
      <c r="L17">
        <v>79</v>
      </c>
      <c r="M17" t="s">
        <v>46</v>
      </c>
      <c r="O17">
        <v>79</v>
      </c>
      <c r="P17" t="s">
        <v>13</v>
      </c>
      <c r="R17" t="s">
        <v>88</v>
      </c>
    </row>
    <row r="18" spans="2:19" x14ac:dyDescent="0.15">
      <c r="B18" t="s">
        <v>119</v>
      </c>
      <c r="G18" t="str" cm="1">
        <f t="array" ref="G18">_xlfn.IFS(ISTEXT(A18),A18,ISTEXT(B18),B18,ISTEXT(C18),C18,ISTEXT(D18),D18,ISTEXT(E18),E18,TRUE,F18)</f>
        <v>(Transaction) Amount(0..1)</v>
      </c>
      <c r="H18">
        <v>1</v>
      </c>
      <c r="I18">
        <v>18</v>
      </c>
      <c r="J18" t="s">
        <v>163</v>
      </c>
      <c r="K18">
        <v>18</v>
      </c>
      <c r="L18">
        <v>80</v>
      </c>
      <c r="M18" t="s">
        <v>48</v>
      </c>
      <c r="O18">
        <v>80</v>
      </c>
    </row>
    <row r="19" spans="2:19" x14ac:dyDescent="0.15">
      <c r="C19" t="s">
        <v>120</v>
      </c>
      <c r="G19" t="str" cm="1">
        <f t="array" ref="G19">_xlfn.IFS(ISTEXT(A19),A19,ISTEXT(B19),B19,ISTEXT(C19),C19,ISTEXT(D19),D19,ISTEXT(E19),E19,TRUE,F19)</f>
        <v>Value(0..1)</v>
      </c>
      <c r="H19">
        <v>18</v>
      </c>
      <c r="I19">
        <v>19</v>
      </c>
      <c r="J19" t="s">
        <v>145</v>
      </c>
      <c r="K19">
        <v>19</v>
      </c>
      <c r="L19">
        <v>81</v>
      </c>
      <c r="M19" t="s">
        <v>49</v>
      </c>
      <c r="O19">
        <v>81</v>
      </c>
      <c r="P19" t="s">
        <v>14</v>
      </c>
      <c r="S19" t="s">
        <v>90</v>
      </c>
    </row>
    <row r="20" spans="2:19" x14ac:dyDescent="0.15">
      <c r="C20" t="s">
        <v>121</v>
      </c>
      <c r="G20" t="str" cm="1">
        <f t="array" ref="G20">_xlfn.IFS(ISTEXT(A20),A20,ISTEXT(B20),B20,ISTEXT(C20),C20,ISTEXT(D20),D20,ISTEXT(E20),E20,TRUE,F20)</f>
        <v>Currency(0..1)</v>
      </c>
      <c r="H20">
        <v>18</v>
      </c>
      <c r="I20">
        <v>20</v>
      </c>
      <c r="J20" t="s">
        <v>164</v>
      </c>
      <c r="K20">
        <v>20</v>
      </c>
      <c r="L20">
        <v>82</v>
      </c>
      <c r="M20" t="s">
        <v>50</v>
      </c>
      <c r="O20">
        <v>82</v>
      </c>
      <c r="P20" t="s">
        <v>8</v>
      </c>
    </row>
    <row r="21" spans="2:19" x14ac:dyDescent="0.15">
      <c r="D21" t="s">
        <v>122</v>
      </c>
      <c r="G21" t="str" cm="1">
        <f t="array" ref="G21">_xlfn.IFS(ISTEXT(A21),A21,ISTEXT(B21),B21,ISTEXT(C21),C21,ISTEXT(D21),D21,ISTEXT(E21),E21,TRUE,F21)</f>
        <v>Code(1)</v>
      </c>
      <c r="H21">
        <v>20</v>
      </c>
      <c r="I21">
        <v>21</v>
      </c>
      <c r="J21" t="s">
        <v>146</v>
      </c>
      <c r="K21">
        <v>21</v>
      </c>
      <c r="L21">
        <v>83</v>
      </c>
      <c r="M21" t="s">
        <v>51</v>
      </c>
      <c r="O21">
        <v>83</v>
      </c>
      <c r="P21" t="s">
        <v>15</v>
      </c>
      <c r="S21" t="s">
        <v>91</v>
      </c>
    </row>
    <row r="22" spans="2:19" x14ac:dyDescent="0.15">
      <c r="B22" t="s">
        <v>123</v>
      </c>
      <c r="G22" t="str" cm="1">
        <f t="array" ref="G22">_xlfn.IFS(ISTEXT(A22),A22,ISTEXT(B22),B22,ISTEXT(C22),C22,ISTEXT(D22),D22,ISTEXT(E22),E22,TRUE,F22)</f>
        <v>Payment Term(0..1)</v>
      </c>
      <c r="H22">
        <v>1</v>
      </c>
      <c r="I22">
        <v>22</v>
      </c>
      <c r="J22" t="s">
        <v>165</v>
      </c>
      <c r="K22">
        <v>22</v>
      </c>
      <c r="L22">
        <v>84</v>
      </c>
      <c r="M22" t="s">
        <v>52</v>
      </c>
      <c r="O22">
        <v>84</v>
      </c>
    </row>
    <row r="23" spans="2:19" x14ac:dyDescent="0.15">
      <c r="C23" t="s">
        <v>122</v>
      </c>
      <c r="G23" t="str" cm="1">
        <f t="array" ref="G23">_xlfn.IFS(ISTEXT(A23),A23,ISTEXT(B23),B23,ISTEXT(C23),C23,ISTEXT(D23),D23,ISTEXT(E23),E23,TRUE,F23)</f>
        <v>Code(1)</v>
      </c>
      <c r="H23">
        <v>22</v>
      </c>
      <c r="I23">
        <v>23</v>
      </c>
      <c r="J23" t="s">
        <v>147</v>
      </c>
      <c r="K23">
        <v>23</v>
      </c>
      <c r="L23">
        <v>85</v>
      </c>
      <c r="M23" t="s">
        <v>53</v>
      </c>
      <c r="O23">
        <v>85</v>
      </c>
      <c r="P23" t="s">
        <v>18</v>
      </c>
      <c r="S23" t="s">
        <v>92</v>
      </c>
    </row>
    <row r="24" spans="2:19" x14ac:dyDescent="0.15">
      <c r="B24" t="s">
        <v>124</v>
      </c>
      <c r="G24" t="str" cm="1">
        <f t="array" ref="G24">_xlfn.IFS(ISTEXT(A24),A24,ISTEXT(B24),B24,ISTEXT(C24),C24,ISTEXT(D24),D24,ISTEXT(E24),E24,TRUE,F24)</f>
        <v>Settlement Method(0..1)</v>
      </c>
      <c r="H24">
        <v>1</v>
      </c>
      <c r="I24">
        <v>24</v>
      </c>
      <c r="J24" t="s">
        <v>166</v>
      </c>
      <c r="K24">
        <v>24</v>
      </c>
      <c r="L24">
        <v>86</v>
      </c>
      <c r="M24" t="s">
        <v>54</v>
      </c>
      <c r="O24">
        <v>86</v>
      </c>
      <c r="P24" t="s">
        <v>8</v>
      </c>
    </row>
    <row r="25" spans="2:19" x14ac:dyDescent="0.15">
      <c r="C25" t="s">
        <v>122</v>
      </c>
      <c r="G25" t="str" cm="1">
        <f t="array" ref="G25">_xlfn.IFS(ISTEXT(A25),A25,ISTEXT(B25),B25,ISTEXT(C25),C25,ISTEXT(D25),D25,ISTEXT(E25),E25,TRUE,F25)</f>
        <v>Code(1)</v>
      </c>
      <c r="H25">
        <v>24</v>
      </c>
      <c r="I25">
        <v>25</v>
      </c>
      <c r="J25" t="s">
        <v>144</v>
      </c>
      <c r="K25">
        <v>25</v>
      </c>
      <c r="L25">
        <v>87</v>
      </c>
      <c r="M25" t="s">
        <v>53</v>
      </c>
      <c r="O25">
        <v>87</v>
      </c>
      <c r="P25" t="s">
        <v>19</v>
      </c>
      <c r="S25" t="s">
        <v>93</v>
      </c>
    </row>
    <row r="26" spans="2:19" x14ac:dyDescent="0.15">
      <c r="B26" t="s">
        <v>125</v>
      </c>
      <c r="G26" t="str" cm="1">
        <f t="array" ref="G26">_xlfn.IFS(ISTEXT(A26),A26,ISTEXT(B26),B26,ISTEXT(C26),C26,ISTEXT(D26),D26,ISTEXT(E26),E26,TRUE,F26)</f>
        <v>Customer(0..1)</v>
      </c>
      <c r="H26">
        <v>1</v>
      </c>
      <c r="I26">
        <v>26</v>
      </c>
      <c r="J26" t="s">
        <v>167</v>
      </c>
      <c r="K26">
        <v>26</v>
      </c>
      <c r="L26">
        <v>88</v>
      </c>
      <c r="M26" t="s">
        <v>55</v>
      </c>
      <c r="O26">
        <v>88</v>
      </c>
    </row>
    <row r="27" spans="2:19" x14ac:dyDescent="0.15">
      <c r="C27" t="s">
        <v>126</v>
      </c>
      <c r="G27" t="str" cm="1">
        <f t="array" ref="G27">_xlfn.IFS(ISTEXT(A27),A27,ISTEXT(B27),B27,ISTEXT(C27),C27,ISTEXT(D27),D27,ISTEXT(E27),E27,TRUE,F27)</f>
        <v>Account ID(1)</v>
      </c>
      <c r="H27">
        <v>26</v>
      </c>
      <c r="I27">
        <v>27</v>
      </c>
      <c r="J27" t="s">
        <v>143</v>
      </c>
      <c r="K27">
        <v>27</v>
      </c>
      <c r="L27">
        <v>89</v>
      </c>
      <c r="M27" t="s">
        <v>56</v>
      </c>
      <c r="O27">
        <v>89</v>
      </c>
      <c r="P27" t="s">
        <v>20</v>
      </c>
      <c r="S27" t="s">
        <v>94</v>
      </c>
    </row>
    <row r="28" spans="2:19" x14ac:dyDescent="0.15">
      <c r="B28" t="s">
        <v>127</v>
      </c>
      <c r="G28" t="str" cm="1">
        <f t="array" ref="G28">_xlfn.IFS(ISTEXT(A28),A28,ISTEXT(B28),B28,ISTEXT(C28),C28,ISTEXT(D28),D28,ISTEXT(E28),E28,TRUE,F28)</f>
        <v>Tax(0..*)</v>
      </c>
      <c r="H28">
        <v>1</v>
      </c>
      <c r="I28">
        <v>28</v>
      </c>
      <c r="J28" t="s">
        <v>169</v>
      </c>
      <c r="K28">
        <v>28</v>
      </c>
      <c r="L28">
        <v>90</v>
      </c>
      <c r="M28" t="s">
        <v>57</v>
      </c>
      <c r="O28">
        <v>90</v>
      </c>
      <c r="S28" t="s">
        <v>95</v>
      </c>
    </row>
    <row r="29" spans="2:19" x14ac:dyDescent="0.15">
      <c r="C29" t="s">
        <v>119</v>
      </c>
      <c r="G29" t="str" cm="1">
        <f t="array" ref="G29">_xlfn.IFS(ISTEXT(A29),A29,ISTEXT(B29),B29,ISTEXT(C29),C29,ISTEXT(D29),D29,ISTEXT(E29),E29,TRUE,F29)</f>
        <v>(Transaction) Amount(0..1)</v>
      </c>
      <c r="H29">
        <v>28</v>
      </c>
      <c r="I29">
        <v>29</v>
      </c>
      <c r="J29" t="s">
        <v>168</v>
      </c>
      <c r="K29">
        <v>29</v>
      </c>
      <c r="L29">
        <v>91</v>
      </c>
      <c r="M29" t="s">
        <v>58</v>
      </c>
      <c r="O29">
        <v>91</v>
      </c>
      <c r="P29" t="s">
        <v>8</v>
      </c>
    </row>
    <row r="30" spans="2:19" x14ac:dyDescent="0.15">
      <c r="D30" t="s">
        <v>120</v>
      </c>
      <c r="G30" t="str" cm="1">
        <f t="array" ref="G30">_xlfn.IFS(ISTEXT(A30),A30,ISTEXT(B30),B30,ISTEXT(C30),C30,ISTEXT(D30),D30,ISTEXT(E30),E30,TRUE,F30)</f>
        <v>Value(0..1)</v>
      </c>
      <c r="H30">
        <v>29</v>
      </c>
      <c r="I30">
        <v>30</v>
      </c>
      <c r="J30" t="s">
        <v>155</v>
      </c>
      <c r="K30">
        <v>30</v>
      </c>
      <c r="L30">
        <v>92</v>
      </c>
      <c r="M30" t="s">
        <v>59</v>
      </c>
      <c r="O30">
        <v>92</v>
      </c>
      <c r="P30" t="s">
        <v>21</v>
      </c>
      <c r="R30" t="s">
        <v>96</v>
      </c>
    </row>
    <row r="31" spans="2:19" x14ac:dyDescent="0.15">
      <c r="D31" t="s">
        <v>121</v>
      </c>
      <c r="G31" t="str" cm="1">
        <f t="array" ref="G31">_xlfn.IFS(ISTEXT(A31),A31,ISTEXT(B31),B31,ISTEXT(C31),C31,ISTEXT(D31),D31,ISTEXT(E31),E31,TRUE,F31)</f>
        <v>Currency(0..1)</v>
      </c>
      <c r="H31">
        <v>29</v>
      </c>
      <c r="I31">
        <v>31</v>
      </c>
      <c r="J31" t="s">
        <v>170</v>
      </c>
      <c r="K31">
        <v>31</v>
      </c>
      <c r="L31">
        <v>93</v>
      </c>
      <c r="M31" t="s">
        <v>60</v>
      </c>
      <c r="O31">
        <v>93</v>
      </c>
    </row>
    <row r="32" spans="2:19" x14ac:dyDescent="0.15">
      <c r="E32" t="s">
        <v>122</v>
      </c>
      <c r="G32" t="str" cm="1">
        <f t="array" ref="G32">_xlfn.IFS(ISTEXT(A32),A32,ISTEXT(B32),B32,ISTEXT(C32),C32,ISTEXT(D32),D32,ISTEXT(E32),E32,TRUE,F32)</f>
        <v>Code(1)</v>
      </c>
      <c r="H32">
        <v>31</v>
      </c>
      <c r="I32">
        <v>32</v>
      </c>
      <c r="J32" t="s">
        <v>171</v>
      </c>
      <c r="K32">
        <v>32</v>
      </c>
      <c r="L32">
        <v>94</v>
      </c>
      <c r="M32" t="s">
        <v>61</v>
      </c>
      <c r="O32">
        <v>94</v>
      </c>
      <c r="P32" t="s">
        <v>15</v>
      </c>
    </row>
    <row r="33" spans="2:21" x14ac:dyDescent="0.15">
      <c r="C33" t="s">
        <v>128</v>
      </c>
      <c r="G33" t="str" cm="1">
        <f t="array" ref="G33">_xlfn.IFS(ISTEXT(A33),A33,ISTEXT(B33),B33,ISTEXT(C33),C33,ISTEXT(D33),D33,ISTEXT(E33),E33,TRUE,F33)</f>
        <v>Tax Type(0..1)</v>
      </c>
      <c r="H33">
        <v>28</v>
      </c>
      <c r="I33">
        <v>33</v>
      </c>
      <c r="J33" t="s">
        <v>172</v>
      </c>
      <c r="K33">
        <v>33</v>
      </c>
      <c r="L33">
        <v>95</v>
      </c>
      <c r="M33" t="s">
        <v>62</v>
      </c>
      <c r="O33">
        <v>95</v>
      </c>
    </row>
    <row r="34" spans="2:21" x14ac:dyDescent="0.15">
      <c r="D34" t="s">
        <v>122</v>
      </c>
      <c r="G34" t="str" cm="1">
        <f t="array" ref="G34">_xlfn.IFS(ISTEXT(A34),A34,ISTEXT(B34),B34,ISTEXT(C34),C34,ISTEXT(D34),D34,ISTEXT(E34),E34,TRUE,F34)</f>
        <v>Code(1)</v>
      </c>
      <c r="H34">
        <v>33</v>
      </c>
      <c r="I34">
        <v>34</v>
      </c>
      <c r="J34" t="s">
        <v>154</v>
      </c>
      <c r="K34">
        <v>34</v>
      </c>
      <c r="L34">
        <v>96</v>
      </c>
      <c r="M34" t="s">
        <v>51</v>
      </c>
      <c r="O34">
        <v>96</v>
      </c>
      <c r="P34" t="s">
        <v>22</v>
      </c>
      <c r="R34" t="s">
        <v>97</v>
      </c>
    </row>
    <row r="35" spans="2:21" x14ac:dyDescent="0.15">
      <c r="B35" t="s">
        <v>129</v>
      </c>
      <c r="G35" t="str" cm="1">
        <f t="array" ref="G35">_xlfn.IFS(ISTEXT(A35),A35,ISTEXT(#REF!),#REF!,ISTEXT(B35),B35,ISTEXT(D35),D35,ISTEXT(E35),E35,TRUE,F35)</f>
        <v>Sales Invoice Line(1..*)</v>
      </c>
      <c r="H35">
        <v>1</v>
      </c>
      <c r="I35">
        <v>35</v>
      </c>
      <c r="J35" t="s">
        <v>183</v>
      </c>
      <c r="K35">
        <v>35</v>
      </c>
      <c r="L35">
        <v>97</v>
      </c>
      <c r="M35" t="s">
        <v>63</v>
      </c>
      <c r="O35">
        <v>97</v>
      </c>
      <c r="P35" t="s">
        <v>23</v>
      </c>
      <c r="T35" t="s">
        <v>102</v>
      </c>
      <c r="U35" t="s">
        <v>98</v>
      </c>
    </row>
    <row r="36" spans="2:21" x14ac:dyDescent="0.15">
      <c r="C36" t="s">
        <v>109</v>
      </c>
      <c r="G36" t="str" cm="1">
        <f t="array" ref="G36">_xlfn.IFS(ISTEXT(A36),A36,ISTEXT(B36),B36,ISTEXT(C36),C36,ISTEXT(D36),D36,ISTEXT(E36),E36,TRUE,F36)</f>
        <v>ID(1)</v>
      </c>
      <c r="H36">
        <v>35</v>
      </c>
      <c r="I36">
        <v>36</v>
      </c>
      <c r="J36" t="s">
        <v>173</v>
      </c>
      <c r="K36">
        <v>36</v>
      </c>
      <c r="L36">
        <v>98</v>
      </c>
      <c r="M36" t="s">
        <v>40</v>
      </c>
      <c r="O36">
        <v>98</v>
      </c>
      <c r="P36" t="s">
        <v>24</v>
      </c>
      <c r="S36" t="s">
        <v>99</v>
      </c>
    </row>
    <row r="37" spans="2:21" x14ac:dyDescent="0.15">
      <c r="C37" t="s">
        <v>130</v>
      </c>
      <c r="G37" t="str" cm="1">
        <f t="array" ref="G37">_xlfn.IFS(ISTEXT(A37),A37,ISTEXT(B37),B37,ISTEXT(C37),C37,ISTEXT(D37),D37,ISTEXT(E37),E37,TRUE,F37)</f>
        <v>Number(0..1)</v>
      </c>
      <c r="H37">
        <v>35</v>
      </c>
      <c r="I37">
        <v>37</v>
      </c>
      <c r="J37" t="s">
        <v>174</v>
      </c>
      <c r="K37">
        <v>37</v>
      </c>
      <c r="L37">
        <v>99</v>
      </c>
      <c r="M37" t="s">
        <v>64</v>
      </c>
      <c r="O37">
        <v>99</v>
      </c>
      <c r="P37" t="s">
        <v>25</v>
      </c>
      <c r="S37" t="s">
        <v>100</v>
      </c>
    </row>
    <row r="38" spans="2:21" x14ac:dyDescent="0.15">
      <c r="C38" t="s">
        <v>131</v>
      </c>
      <c r="G38" t="str" cm="1">
        <f t="array" ref="G38">_xlfn.IFS(ISTEXT(A38),A38,ISTEXT(B38),B38,ISTEXT(C38),C38,ISTEXT(D38),D38,ISTEXT(E38),E38,TRUE,F38)</f>
        <v>(Tax Exclude) Amount(0..1)</v>
      </c>
      <c r="H38">
        <v>35</v>
      </c>
      <c r="I38">
        <v>38</v>
      </c>
      <c r="J38" t="s">
        <v>184</v>
      </c>
      <c r="K38">
        <v>38</v>
      </c>
      <c r="L38">
        <v>100</v>
      </c>
      <c r="M38" t="s">
        <v>65</v>
      </c>
      <c r="O38">
        <v>100</v>
      </c>
    </row>
    <row r="39" spans="2:21" x14ac:dyDescent="0.15">
      <c r="D39" t="s">
        <v>120</v>
      </c>
      <c r="G39" t="str" cm="1">
        <f t="array" ref="G39">_xlfn.IFS(ISTEXT(A39),A39,ISTEXT(B39),B39,ISTEXT(C39),C39,ISTEXT(D39),D39,ISTEXT(E39),E39,TRUE,F39)</f>
        <v>Value(0..1)</v>
      </c>
      <c r="H39">
        <v>38</v>
      </c>
      <c r="I39">
        <v>39</v>
      </c>
      <c r="J39" t="s">
        <v>180</v>
      </c>
      <c r="K39">
        <v>39</v>
      </c>
      <c r="L39">
        <v>101</v>
      </c>
      <c r="M39" t="s">
        <v>59</v>
      </c>
      <c r="O39">
        <v>101</v>
      </c>
      <c r="P39" t="s">
        <v>26</v>
      </c>
      <c r="S39" t="s">
        <v>101</v>
      </c>
    </row>
    <row r="40" spans="2:21" x14ac:dyDescent="0.15">
      <c r="D40" t="s">
        <v>121</v>
      </c>
      <c r="G40" t="str" cm="1">
        <f t="array" ref="G40">_xlfn.IFS(ISTEXT(A40),A40,ISTEXT(B40),B40,ISTEXT(C40),C40,ISTEXT(D40),D40,ISTEXT(E40),E40,TRUE,F40)</f>
        <v>Currency(0..1)</v>
      </c>
      <c r="H40">
        <v>38</v>
      </c>
      <c r="I40">
        <v>40</v>
      </c>
      <c r="J40" t="s">
        <v>185</v>
      </c>
      <c r="K40">
        <v>40</v>
      </c>
      <c r="L40">
        <v>102</v>
      </c>
      <c r="M40" t="s">
        <v>60</v>
      </c>
      <c r="O40">
        <v>102</v>
      </c>
    </row>
    <row r="41" spans="2:21" x14ac:dyDescent="0.15">
      <c r="E41" t="s">
        <v>122</v>
      </c>
      <c r="G41" t="str" cm="1">
        <f t="array" ref="G41">_xlfn.IFS(ISTEXT(A41),A41,ISTEXT(B41),B41,ISTEXT(C41),C41,ISTEXT(D41),D41,ISTEXT(E41),E41,TRUE,F41)</f>
        <v>Code(1)</v>
      </c>
      <c r="H41">
        <v>40</v>
      </c>
      <c r="I41">
        <v>41</v>
      </c>
      <c r="J41" t="s">
        <v>186</v>
      </c>
      <c r="K41">
        <v>41</v>
      </c>
      <c r="L41">
        <v>103</v>
      </c>
      <c r="M41" t="s">
        <v>61</v>
      </c>
      <c r="O41">
        <v>103</v>
      </c>
      <c r="P41" t="s">
        <v>15</v>
      </c>
    </row>
    <row r="42" spans="2:21" x14ac:dyDescent="0.15">
      <c r="C42" t="s">
        <v>132</v>
      </c>
      <c r="G42" t="str" cm="1">
        <f t="array" ref="G42">_xlfn.IFS(ISTEXT(A42),A42,ISTEXT(B42),B42,ISTEXT(C42),C42,ISTEXT(D42),D42,ISTEXT(E42),E42,TRUE,F42)</f>
        <v>(Tax Exclude Unit Price) Amount(0..1)</v>
      </c>
      <c r="H42">
        <v>35</v>
      </c>
      <c r="I42">
        <v>42</v>
      </c>
      <c r="J42" t="s">
        <v>187</v>
      </c>
      <c r="K42">
        <v>42</v>
      </c>
      <c r="L42">
        <v>104</v>
      </c>
      <c r="M42" t="s">
        <v>66</v>
      </c>
      <c r="O42">
        <v>104</v>
      </c>
    </row>
    <row r="43" spans="2:21" x14ac:dyDescent="0.15">
      <c r="D43" t="s">
        <v>120</v>
      </c>
      <c r="G43" t="str" cm="1">
        <f t="array" ref="G43">_xlfn.IFS(ISTEXT(A43),A43,ISTEXT(B43),B43,ISTEXT(C43),C43,ISTEXT(D43),D43,ISTEXT(E43),E43,TRUE,F43)</f>
        <v>Value(0..1)</v>
      </c>
      <c r="H43">
        <v>42</v>
      </c>
      <c r="I43">
        <v>43</v>
      </c>
      <c r="J43" t="s">
        <v>179</v>
      </c>
      <c r="K43">
        <v>43</v>
      </c>
      <c r="L43">
        <v>105</v>
      </c>
      <c r="M43" t="s">
        <v>59</v>
      </c>
      <c r="O43">
        <v>105</v>
      </c>
      <c r="P43" t="s">
        <v>27</v>
      </c>
      <c r="S43" t="s">
        <v>103</v>
      </c>
    </row>
    <row r="44" spans="2:21" x14ac:dyDescent="0.15">
      <c r="D44" t="s">
        <v>121</v>
      </c>
      <c r="G44" t="str" cm="1">
        <f t="array" ref="G44">_xlfn.IFS(ISTEXT(A44),A44,ISTEXT(B44),B44,ISTEXT(C44),C44,ISTEXT(D44),D44,ISTEXT(E44),E44,TRUE,F44)</f>
        <v>Currency(0..1)</v>
      </c>
      <c r="H44">
        <v>42</v>
      </c>
      <c r="I44">
        <v>44</v>
      </c>
      <c r="J44" t="s">
        <v>189</v>
      </c>
      <c r="K44">
        <v>44</v>
      </c>
      <c r="L44">
        <v>106</v>
      </c>
      <c r="M44" t="s">
        <v>60</v>
      </c>
      <c r="O44">
        <v>106</v>
      </c>
    </row>
    <row r="45" spans="2:21" x14ac:dyDescent="0.15">
      <c r="E45" t="s">
        <v>122</v>
      </c>
      <c r="G45" t="str" cm="1">
        <f t="array" ref="G45">_xlfn.IFS(ISTEXT(A45),A45,ISTEXT(B45),B45,ISTEXT(C45),C45,ISTEXT(D45),D45,ISTEXT(E45),E45,TRUE,F45)</f>
        <v>Code(1)</v>
      </c>
      <c r="H45">
        <v>44</v>
      </c>
      <c r="I45">
        <v>45</v>
      </c>
      <c r="J45" t="s">
        <v>188</v>
      </c>
      <c r="K45">
        <v>45</v>
      </c>
      <c r="L45">
        <v>107</v>
      </c>
      <c r="M45" t="s">
        <v>61</v>
      </c>
      <c r="O45">
        <v>107</v>
      </c>
      <c r="P45" t="s">
        <v>15</v>
      </c>
    </row>
    <row r="46" spans="2:21" x14ac:dyDescent="0.15">
      <c r="C46" t="s">
        <v>133</v>
      </c>
      <c r="G46" t="str" cm="1">
        <f t="array" ref="G46">_xlfn.IFS(ISTEXT(A46),A46,ISTEXT(B46),B46,ISTEXT(C46),C46,ISTEXT(D46),D46,ISTEXT(E46),E46,TRUE,F46)</f>
        <v>(Basic UOM) Quantity(0..1)</v>
      </c>
      <c r="H46">
        <v>35</v>
      </c>
      <c r="I46">
        <v>46</v>
      </c>
      <c r="J46" t="s">
        <v>190</v>
      </c>
      <c r="K46">
        <v>46</v>
      </c>
      <c r="L46">
        <v>108</v>
      </c>
      <c r="M46" t="s">
        <v>67</v>
      </c>
      <c r="O46">
        <v>108</v>
      </c>
    </row>
    <row r="47" spans="2:21" x14ac:dyDescent="0.15">
      <c r="D47" t="s">
        <v>120</v>
      </c>
      <c r="G47" t="str" cm="1">
        <f t="array" ref="G47">_xlfn.IFS(ISTEXT(A47),A47,ISTEXT(B47),B47,ISTEXT(C47),C47,ISTEXT(D47),D47,ISTEXT(E47),E47,TRUE,F47)</f>
        <v>Value(0..1)</v>
      </c>
      <c r="H47">
        <v>46</v>
      </c>
      <c r="I47">
        <v>47</v>
      </c>
      <c r="J47" t="s">
        <v>176</v>
      </c>
      <c r="K47">
        <v>47</v>
      </c>
      <c r="L47">
        <v>109</v>
      </c>
      <c r="M47" t="s">
        <v>59</v>
      </c>
      <c r="O47">
        <v>109</v>
      </c>
      <c r="P47" t="s">
        <v>28</v>
      </c>
      <c r="S47" t="s">
        <v>104</v>
      </c>
    </row>
    <row r="48" spans="2:21" x14ac:dyDescent="0.15">
      <c r="D48" t="s">
        <v>134</v>
      </c>
      <c r="G48" t="str" cm="1">
        <f t="array" ref="G48">_xlfn.IFS(ISTEXT(A48),A48,ISTEXT(B48),B48,ISTEXT(C48),C48,ISTEXT(D48),D48,ISTEXT(E48),E48,TRUE,F48)</f>
        <v>Measurement Unit(0..1)</v>
      </c>
      <c r="H48">
        <v>46</v>
      </c>
      <c r="I48">
        <v>48</v>
      </c>
      <c r="J48" t="s">
        <v>192</v>
      </c>
      <c r="K48">
        <v>48</v>
      </c>
      <c r="L48">
        <v>110</v>
      </c>
      <c r="M48" t="s">
        <v>68</v>
      </c>
      <c r="O48">
        <v>110</v>
      </c>
    </row>
    <row r="49" spans="3:19" x14ac:dyDescent="0.15">
      <c r="E49" t="s">
        <v>135</v>
      </c>
      <c r="G49" t="str" cm="1">
        <f t="array" ref="G49">_xlfn.IFS(ISTEXT(A49),A49,ISTEXT(B49),B49,ISTEXT(C49),C49,ISTEXT(D49),D49,ISTEXT(E49),E49,TRUE,F49)</f>
        <v>UOM Code(1)</v>
      </c>
      <c r="H49">
        <v>48</v>
      </c>
      <c r="I49">
        <v>49</v>
      </c>
      <c r="J49" t="s">
        <v>191</v>
      </c>
      <c r="K49">
        <v>49</v>
      </c>
      <c r="L49">
        <v>111</v>
      </c>
      <c r="M49" t="s">
        <v>69</v>
      </c>
      <c r="O49">
        <v>111</v>
      </c>
      <c r="P49" t="s">
        <v>29</v>
      </c>
      <c r="S49" t="s">
        <v>105</v>
      </c>
    </row>
    <row r="50" spans="3:19" x14ac:dyDescent="0.15">
      <c r="C50" t="s">
        <v>136</v>
      </c>
      <c r="G50" t="str" cm="1">
        <f t="array" ref="G50">_xlfn.IFS(ISTEXT(A50),A50,ISTEXT(B50),B50,ISTEXT(C50),C50,ISTEXT(D50),D50,ISTEXT(E50),E50,TRUE,F50)</f>
        <v>(Invoice) Quantity(0..1)</v>
      </c>
      <c r="H50">
        <v>35</v>
      </c>
      <c r="I50">
        <v>50</v>
      </c>
      <c r="J50" t="s">
        <v>193</v>
      </c>
      <c r="K50">
        <v>50</v>
      </c>
      <c r="L50">
        <v>112</v>
      </c>
      <c r="M50" t="s">
        <v>70</v>
      </c>
      <c r="O50">
        <v>112</v>
      </c>
    </row>
    <row r="51" spans="3:19" x14ac:dyDescent="0.15">
      <c r="D51" t="s">
        <v>120</v>
      </c>
      <c r="G51" t="str" cm="1">
        <f t="array" ref="G51">_xlfn.IFS(ISTEXT(A51),A51,ISTEXT(B51),B51,ISTEXT(C51),C51,ISTEXT(D51),D51,ISTEXT(E51),E51,TRUE,F51)</f>
        <v>Value(0..1)</v>
      </c>
      <c r="H51">
        <v>50</v>
      </c>
      <c r="I51">
        <v>51</v>
      </c>
      <c r="J51" t="s">
        <v>177</v>
      </c>
      <c r="K51">
        <v>51</v>
      </c>
      <c r="L51">
        <v>113</v>
      </c>
      <c r="M51" t="s">
        <v>59</v>
      </c>
      <c r="O51">
        <v>113</v>
      </c>
      <c r="P51" t="s">
        <v>30</v>
      </c>
      <c r="S51" t="s">
        <v>106</v>
      </c>
    </row>
    <row r="52" spans="3:19" x14ac:dyDescent="0.15">
      <c r="D52" t="s">
        <v>134</v>
      </c>
      <c r="G52" t="str" cm="1">
        <f t="array" ref="G52">_xlfn.IFS(ISTEXT(A52),A52,ISTEXT(B52),B52,ISTEXT(C52),C52,ISTEXT(D52),D52,ISTEXT(E52),E52,TRUE,F52)</f>
        <v>Measurement Unit(0..1)</v>
      </c>
      <c r="H52">
        <v>50</v>
      </c>
      <c r="I52">
        <v>52</v>
      </c>
      <c r="J52" t="s">
        <v>194</v>
      </c>
      <c r="K52">
        <v>52</v>
      </c>
      <c r="L52">
        <v>114</v>
      </c>
      <c r="M52" t="s">
        <v>68</v>
      </c>
      <c r="O52">
        <v>114</v>
      </c>
    </row>
    <row r="53" spans="3:19" x14ac:dyDescent="0.15">
      <c r="E53" t="s">
        <v>135</v>
      </c>
      <c r="G53" t="str" cm="1">
        <f t="array" ref="G53">_xlfn.IFS(ISTEXT(A53),A53,ISTEXT(B53),B53,ISTEXT(C53),C53,ISTEXT(D53),D53,ISTEXT(E53),E53,TRUE,F53)</f>
        <v>UOM Code(1)</v>
      </c>
      <c r="H53">
        <v>52</v>
      </c>
      <c r="I53">
        <v>53</v>
      </c>
      <c r="J53" t="s">
        <v>178</v>
      </c>
      <c r="K53">
        <v>53</v>
      </c>
      <c r="L53">
        <v>115</v>
      </c>
      <c r="M53" t="s">
        <v>69</v>
      </c>
      <c r="O53">
        <v>115</v>
      </c>
      <c r="P53" t="s">
        <v>31</v>
      </c>
      <c r="S53" t="s">
        <v>107</v>
      </c>
    </row>
    <row r="54" spans="3:19" x14ac:dyDescent="0.15">
      <c r="C54" t="s">
        <v>137</v>
      </c>
      <c r="G54" t="str" cm="1">
        <f t="array" ref="G54">_xlfn.IFS(ISTEXT(A54),A54,ISTEXT(B54),B54,ISTEXT(C54),C54,ISTEXT(D54),D54,ISTEXT(E54),E54,TRUE,F54)</f>
        <v>Inventory Product(0..1)</v>
      </c>
      <c r="H54">
        <v>35</v>
      </c>
      <c r="I54">
        <v>54</v>
      </c>
      <c r="J54" t="s">
        <v>195</v>
      </c>
      <c r="K54">
        <v>54</v>
      </c>
      <c r="L54">
        <v>116</v>
      </c>
      <c r="M54" t="s">
        <v>71</v>
      </c>
      <c r="O54">
        <v>116</v>
      </c>
    </row>
    <row r="55" spans="3:19" x14ac:dyDescent="0.15">
      <c r="D55" t="s">
        <v>109</v>
      </c>
      <c r="G55" t="str" cm="1">
        <f t="array" ref="G55">_xlfn.IFS(ISTEXT(A55),A55,ISTEXT(B55),B55,ISTEXT(C55),C55,ISTEXT(D55),D55,ISTEXT(E55),E55,TRUE,F55)</f>
        <v>ID(1)</v>
      </c>
      <c r="H55">
        <v>54</v>
      </c>
      <c r="I55">
        <v>55</v>
      </c>
      <c r="J55" t="s">
        <v>175</v>
      </c>
      <c r="K55">
        <v>55</v>
      </c>
      <c r="L55">
        <v>117</v>
      </c>
      <c r="M55" t="s">
        <v>72</v>
      </c>
      <c r="O55">
        <v>117</v>
      </c>
      <c r="P55" t="s">
        <v>32</v>
      </c>
      <c r="S55" t="s">
        <v>108</v>
      </c>
    </row>
    <row r="56" spans="3:19" x14ac:dyDescent="0.15">
      <c r="C56" t="s">
        <v>127</v>
      </c>
      <c r="G56" t="str" cm="1">
        <f t="array" ref="G56">_xlfn.IFS(ISTEXT(A56),A56,ISTEXT(B56),B56,ISTEXT(C56),C56,ISTEXT(D56),D56,ISTEXT(E56),E56,TRUE,F56)</f>
        <v>Tax(0..*)</v>
      </c>
      <c r="H56">
        <v>35</v>
      </c>
      <c r="I56">
        <v>56</v>
      </c>
      <c r="J56" t="s">
        <v>196</v>
      </c>
      <c r="K56">
        <v>56</v>
      </c>
      <c r="L56">
        <v>118</v>
      </c>
      <c r="M56" t="s">
        <v>73</v>
      </c>
      <c r="O56">
        <v>118</v>
      </c>
      <c r="P56" t="s">
        <v>33</v>
      </c>
      <c r="S56" t="s">
        <v>95</v>
      </c>
    </row>
    <row r="57" spans="3:19" x14ac:dyDescent="0.15">
      <c r="D57" t="s">
        <v>119</v>
      </c>
      <c r="G57" t="str" cm="1">
        <f t="array" ref="G57">_xlfn.IFS(ISTEXT(A57),A57,ISTEXT(B57),B57,ISTEXT(C57),C57,ISTEXT(D57),D57,ISTEXT(E57),E57,TRUE,F57)</f>
        <v>(Transaction) Amount(0..1)</v>
      </c>
      <c r="H57">
        <v>56</v>
      </c>
      <c r="I57">
        <v>57</v>
      </c>
      <c r="J57" t="s">
        <v>197</v>
      </c>
      <c r="K57">
        <v>57</v>
      </c>
      <c r="L57">
        <v>119</v>
      </c>
      <c r="M57" t="s">
        <v>74</v>
      </c>
      <c r="O57">
        <v>119</v>
      </c>
    </row>
    <row r="58" spans="3:19" x14ac:dyDescent="0.15">
      <c r="E58" t="s">
        <v>120</v>
      </c>
      <c r="G58" t="str" cm="1">
        <f t="array" ref="G58">_xlfn.IFS(ISTEXT(A58),A58,ISTEXT(B58),B58,ISTEXT(C58),C58,ISTEXT(D58),D58,ISTEXT(E58),E58,TRUE,F58)</f>
        <v>Value(0..1)</v>
      </c>
      <c r="H58">
        <v>57</v>
      </c>
      <c r="I58">
        <v>58</v>
      </c>
      <c r="J58" t="s">
        <v>182</v>
      </c>
      <c r="K58">
        <v>58</v>
      </c>
      <c r="L58">
        <v>120</v>
      </c>
      <c r="M58" t="s">
        <v>75</v>
      </c>
      <c r="O58">
        <v>120</v>
      </c>
      <c r="P58" t="s">
        <v>34</v>
      </c>
      <c r="R58" t="s">
        <v>96</v>
      </c>
    </row>
    <row r="59" spans="3:19" x14ac:dyDescent="0.15">
      <c r="E59" t="s">
        <v>121</v>
      </c>
      <c r="G59" t="str" cm="1">
        <f t="array" ref="G59">_xlfn.IFS(ISTEXT(A59),A59,ISTEXT(B59),B59,ISTEXT(C59),C59,ISTEXT(D59),D59,ISTEXT(E59),E59,TRUE,F59)</f>
        <v>Currency(0..1)</v>
      </c>
      <c r="H59">
        <v>57</v>
      </c>
      <c r="I59">
        <v>59</v>
      </c>
      <c r="J59" t="s">
        <v>199</v>
      </c>
      <c r="K59">
        <v>59</v>
      </c>
      <c r="L59">
        <v>121</v>
      </c>
      <c r="M59" t="s">
        <v>76</v>
      </c>
      <c r="O59">
        <v>121</v>
      </c>
    </row>
    <row r="60" spans="3:19" x14ac:dyDescent="0.15">
      <c r="F60" t="s">
        <v>122</v>
      </c>
      <c r="G60" t="str" cm="1">
        <f t="array" ref="G60">_xlfn.IFS(ISTEXT(A60),A60,ISTEXT(B60),B60,ISTEXT(C60),C60,ISTEXT(D60),D60,ISTEXT(E60),E60,TRUE,F60)</f>
        <v>Code(1)</v>
      </c>
      <c r="H60">
        <v>59</v>
      </c>
      <c r="I60">
        <v>60</v>
      </c>
      <c r="J60" t="s">
        <v>198</v>
      </c>
      <c r="K60">
        <v>60</v>
      </c>
      <c r="L60">
        <v>122</v>
      </c>
      <c r="M60" t="s">
        <v>77</v>
      </c>
      <c r="O60">
        <v>122</v>
      </c>
      <c r="P60" t="s">
        <v>15</v>
      </c>
    </row>
    <row r="61" spans="3:19" x14ac:dyDescent="0.15">
      <c r="D61" t="s">
        <v>128</v>
      </c>
      <c r="G61" t="str" cm="1">
        <f t="array" ref="G61">_xlfn.IFS(ISTEXT(A61),A61,ISTEXT(B61),B61,ISTEXT(C61),C61,ISTEXT(D61),D61,ISTEXT(E61),E61,TRUE,F61)</f>
        <v>Tax Type(0..1)</v>
      </c>
      <c r="H61">
        <v>56</v>
      </c>
      <c r="I61">
        <v>61</v>
      </c>
      <c r="J61" t="s">
        <v>200</v>
      </c>
      <c r="K61">
        <v>61</v>
      </c>
      <c r="L61">
        <v>123</v>
      </c>
      <c r="M61" t="s">
        <v>78</v>
      </c>
      <c r="O61">
        <v>123</v>
      </c>
    </row>
    <row r="62" spans="3:19" x14ac:dyDescent="0.15">
      <c r="E62" t="s">
        <v>122</v>
      </c>
      <c r="G62" t="str" cm="1">
        <f t="array" ref="G62">_xlfn.IFS(ISTEXT(A62),A62,ISTEXT(B62),B62,ISTEXT(C62),C62,ISTEXT(D62),D62,ISTEXT(E62),E62,TRUE,F62)</f>
        <v>Code(1)</v>
      </c>
      <c r="H62">
        <v>61</v>
      </c>
      <c r="I62">
        <v>62</v>
      </c>
      <c r="J62" t="s">
        <v>181</v>
      </c>
      <c r="K62">
        <v>62</v>
      </c>
      <c r="L62">
        <v>124</v>
      </c>
      <c r="M62" t="s">
        <v>61</v>
      </c>
      <c r="O62">
        <v>124</v>
      </c>
      <c r="P62" t="s">
        <v>35</v>
      </c>
      <c r="R6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186-53DA-4B5F-8BD2-7CF671B098F0}">
  <dimension ref="A1:AG25"/>
  <sheetViews>
    <sheetView workbookViewId="0">
      <selection sqref="A1:XFD1048576"/>
    </sheetView>
  </sheetViews>
  <sheetFormatPr defaultRowHeight="13.5" x14ac:dyDescent="0.15"/>
  <cols>
    <col min="1" max="6" width="3.375" customWidth="1"/>
    <col min="9" max="9" width="31.75" bestFit="1" customWidth="1"/>
    <col min="10" max="10" width="2.75" customWidth="1"/>
    <col min="11" max="11" width="2.875" bestFit="1" customWidth="1"/>
    <col min="12" max="12" width="64.75" customWidth="1"/>
    <col min="13" max="14" width="9.25" customWidth="1"/>
    <col min="15" max="16" width="4.625" customWidth="1"/>
    <col min="17" max="17" width="42.75" customWidth="1"/>
    <col min="18" max="19" width="4.625" customWidth="1"/>
    <col min="20" max="21" width="8.5" customWidth="1"/>
    <col min="22" max="23" width="58" bestFit="1" customWidth="1"/>
    <col min="26" max="26" width="8.5" customWidth="1"/>
    <col min="27" max="27" width="12.625" customWidth="1"/>
    <col min="28" max="29" width="6" customWidth="1"/>
    <col min="32" max="32" width="13.5" bestFit="1" customWidth="1"/>
    <col min="33" max="33" width="21.5" bestFit="1" customWidth="1"/>
  </cols>
  <sheetData>
    <row r="1" spans="1:33" x14ac:dyDescent="0.15">
      <c r="A1" t="s">
        <v>0</v>
      </c>
      <c r="G1">
        <v>-800</v>
      </c>
      <c r="H1">
        <v>-480</v>
      </c>
      <c r="I1" t="s">
        <v>0</v>
      </c>
      <c r="K1">
        <v>1</v>
      </c>
      <c r="L1" t="s">
        <v>156</v>
      </c>
      <c r="M1">
        <v>600</v>
      </c>
      <c r="N1">
        <f>H1</f>
        <v>-480</v>
      </c>
      <c r="O1">
        <v>26</v>
      </c>
      <c r="P1">
        <v>1</v>
      </c>
      <c r="Q1" t="s">
        <v>0</v>
      </c>
      <c r="R1">
        <f>IF(ISNUMBER(S1),O1,"")</f>
        <v>26</v>
      </c>
      <c r="S1">
        <v>51</v>
      </c>
      <c r="T1">
        <f>IF(ISNUMBER(S1),800,"")</f>
        <v>800</v>
      </c>
      <c r="U1">
        <f>IF(ISNUMBER(S1),N1,"")</f>
        <v>-480</v>
      </c>
      <c r="V1" t="s">
        <v>1</v>
      </c>
      <c r="W1" t="s">
        <v>201</v>
      </c>
      <c r="Y1" cm="1">
        <f t="array" ref="Y1">_xlfn.IFS(ISTEXT(AD1),1000,ISTEXT(AE1),1200,ISTEXT(AF1),1400,TRUE,"")</f>
        <v>1400</v>
      </c>
      <c r="Z1">
        <v>-240</v>
      </c>
      <c r="AA1" t="str" cm="1">
        <f t="array" ref="AA1">_xlfn.IFS(ISTEXT(AD1),AD1,ISTEXT(AE1),AE1,ISTEXT(AF1),AF1,TRUE,"")</f>
        <v>SalInvoiGen</v>
      </c>
      <c r="AB1">
        <v>51</v>
      </c>
      <c r="AC1">
        <v>64</v>
      </c>
      <c r="AF1" t="s">
        <v>80</v>
      </c>
      <c r="AG1" t="s">
        <v>79</v>
      </c>
    </row>
    <row r="2" spans="1:33" x14ac:dyDescent="0.15">
      <c r="B2" t="s">
        <v>109</v>
      </c>
      <c r="G2">
        <v>-600</v>
      </c>
      <c r="H2">
        <f>H1+40</f>
        <v>-440</v>
      </c>
      <c r="I2" t="s">
        <v>109</v>
      </c>
      <c r="J2">
        <v>1</v>
      </c>
      <c r="K2">
        <v>2</v>
      </c>
      <c r="L2" t="s">
        <v>138</v>
      </c>
      <c r="M2">
        <v>600</v>
      </c>
      <c r="N2">
        <f t="shared" ref="N2:N25" si="0">H2</f>
        <v>-440</v>
      </c>
      <c r="O2">
        <v>27</v>
      </c>
      <c r="P2">
        <v>2</v>
      </c>
      <c r="Q2" t="s">
        <v>36</v>
      </c>
      <c r="R2">
        <f t="shared" ref="R2:R25" si="1">IF(ISNUMBER(S2),O2,"")</f>
        <v>27</v>
      </c>
      <c r="S2">
        <v>52</v>
      </c>
      <c r="T2">
        <f t="shared" ref="T2:T25" si="2">IF(ISNUMBER(S2),800,"")</f>
        <v>800</v>
      </c>
      <c r="U2">
        <f t="shared" ref="U2:U25" si="3">IF(ISNUMBER(S2),N2,"")</f>
        <v>-440</v>
      </c>
      <c r="V2" t="s">
        <v>2</v>
      </c>
      <c r="W2" t="s">
        <v>202</v>
      </c>
      <c r="Y2" cm="1">
        <f t="array" ref="Y2">_xlfn.IFS(ISTEXT(AD2),1000,ISTEXT(AE2),1200,ISTEXT(AF2),1400,TRUE,"")</f>
        <v>1200</v>
      </c>
      <c r="Z2">
        <v>-200</v>
      </c>
      <c r="AA2" t="str" cm="1">
        <f t="array" ref="AA2">_xlfn.IFS(ISTEXT(AD2),AD2,ISTEXT(AE2),AE2,ISTEXT(AF2),AF2,TRUE,"")</f>
        <v>InvoiId</v>
      </c>
      <c r="AB2">
        <v>52</v>
      </c>
      <c r="AC2">
        <v>65</v>
      </c>
      <c r="AE2" t="s">
        <v>81</v>
      </c>
    </row>
    <row r="3" spans="1:33" x14ac:dyDescent="0.15">
      <c r="B3" t="s">
        <v>115</v>
      </c>
      <c r="G3">
        <v>-600</v>
      </c>
      <c r="H3">
        <f t="shared" ref="H3:H25" si="4">H2+40</f>
        <v>-400</v>
      </c>
      <c r="I3" t="s">
        <v>115</v>
      </c>
      <c r="J3">
        <v>1</v>
      </c>
      <c r="K3">
        <v>3</v>
      </c>
      <c r="L3" t="s">
        <v>141</v>
      </c>
      <c r="M3">
        <v>600</v>
      </c>
      <c r="N3">
        <f t="shared" si="0"/>
        <v>-400</v>
      </c>
      <c r="O3">
        <v>28</v>
      </c>
      <c r="P3">
        <v>3</v>
      </c>
      <c r="Q3" t="s">
        <v>214</v>
      </c>
      <c r="R3">
        <f t="shared" ref="R3" si="5">IF(ISNUMBER(S3),O3,"")</f>
        <v>28</v>
      </c>
      <c r="S3">
        <v>53</v>
      </c>
      <c r="T3">
        <f t="shared" si="2"/>
        <v>800</v>
      </c>
      <c r="U3">
        <f t="shared" ref="U3" si="6">IF(ISNUMBER(S3),N3,"")</f>
        <v>-400</v>
      </c>
      <c r="V3" t="s">
        <v>3</v>
      </c>
      <c r="W3" t="s">
        <v>215</v>
      </c>
      <c r="Y3" cm="1">
        <f t="array" ref="Y3">_xlfn.IFS(ISTEXT(AD3),1000,ISTEXT(AE3),1200,ISTEXT(AF3),1400,TRUE,"")</f>
        <v>1200</v>
      </c>
      <c r="Z3">
        <v>-200</v>
      </c>
      <c r="AA3" t="str" cm="1">
        <f t="array" ref="AA3">_xlfn.IFS(ISTEXT(AD3),AD3,ISTEXT(AE3),AE3,ISTEXT(AF3),AF3,TRUE,"")</f>
        <v>InvoiDt</v>
      </c>
      <c r="AB3">
        <v>53</v>
      </c>
      <c r="AC3">
        <v>66</v>
      </c>
      <c r="AE3" t="s">
        <v>216</v>
      </c>
    </row>
    <row r="4" spans="1:33" x14ac:dyDescent="0.15">
      <c r="B4" t="s">
        <v>110</v>
      </c>
      <c r="G4">
        <v>-600</v>
      </c>
      <c r="H4">
        <f t="shared" si="4"/>
        <v>-360</v>
      </c>
      <c r="I4" t="s">
        <v>110</v>
      </c>
      <c r="J4">
        <v>1</v>
      </c>
      <c r="K4">
        <v>4</v>
      </c>
      <c r="L4" t="s">
        <v>142</v>
      </c>
      <c r="M4">
        <v>600</v>
      </c>
      <c r="N4">
        <f t="shared" si="0"/>
        <v>-360</v>
      </c>
      <c r="O4">
        <v>29</v>
      </c>
      <c r="P4">
        <v>4</v>
      </c>
      <c r="Q4" t="s">
        <v>37</v>
      </c>
      <c r="R4">
        <f t="shared" si="1"/>
        <v>29</v>
      </c>
      <c r="S4">
        <v>54</v>
      </c>
      <c r="T4">
        <f t="shared" si="2"/>
        <v>800</v>
      </c>
      <c r="U4">
        <f t="shared" si="3"/>
        <v>-360</v>
      </c>
      <c r="V4" t="s">
        <v>4</v>
      </c>
      <c r="W4" t="s">
        <v>203</v>
      </c>
      <c r="Y4" cm="1">
        <f t="array" ref="Y4">_xlfn.IFS(ISTEXT(AD4),1000,ISTEXT(AE4),1200,ISTEXT(AF4),1400,TRUE,"")</f>
        <v>1200</v>
      </c>
      <c r="Z4">
        <v>-160</v>
      </c>
      <c r="AA4" t="str" cm="1">
        <f t="array" ref="AA4">_xlfn.IFS(ISTEXT(AD4),AD4,ISTEXT(AE4),AE4,ISTEXT(AF4),AF4,TRUE,"")</f>
        <v>InvoiDueDt</v>
      </c>
      <c r="AB4">
        <v>54</v>
      </c>
      <c r="AC4">
        <v>67</v>
      </c>
      <c r="AE4" t="s">
        <v>82</v>
      </c>
    </row>
    <row r="5" spans="1:33" x14ac:dyDescent="0.15">
      <c r="B5" t="s">
        <v>119</v>
      </c>
      <c r="G5">
        <v>-600</v>
      </c>
      <c r="H5">
        <f t="shared" si="4"/>
        <v>-320</v>
      </c>
      <c r="I5" t="s">
        <v>119</v>
      </c>
      <c r="J5">
        <v>1</v>
      </c>
      <c r="K5">
        <v>5</v>
      </c>
      <c r="L5" t="s">
        <v>163</v>
      </c>
      <c r="M5">
        <v>600</v>
      </c>
      <c r="N5">
        <f t="shared" si="0"/>
        <v>-320</v>
      </c>
      <c r="O5">
        <v>30</v>
      </c>
      <c r="P5">
        <v>5</v>
      </c>
      <c r="Q5" t="s">
        <v>48</v>
      </c>
      <c r="R5" t="str">
        <f t="shared" si="1"/>
        <v/>
      </c>
      <c r="T5" t="str">
        <f t="shared" si="2"/>
        <v/>
      </c>
      <c r="U5" t="str">
        <f t="shared" si="3"/>
        <v/>
      </c>
      <c r="Y5" t="str" cm="1">
        <f t="array" ref="Y5">_xlfn.IFS(ISTEXT(AD5),1000,ISTEXT(AE5),1200,ISTEXT(AF5),1400,TRUE,"")</f>
        <v/>
      </c>
      <c r="Z5" t="s">
        <v>213</v>
      </c>
      <c r="AA5" t="str" cm="1">
        <f t="array" ref="AA5">_xlfn.IFS(ISTEXT(AD5),AD5,ISTEXT(AE5),AE5,ISTEXT(AF5),AF5,TRUE,"")</f>
        <v/>
      </c>
    </row>
    <row r="6" spans="1:33" x14ac:dyDescent="0.15">
      <c r="C6" t="s">
        <v>120</v>
      </c>
      <c r="G6">
        <v>-400</v>
      </c>
      <c r="H6">
        <f t="shared" si="4"/>
        <v>-280</v>
      </c>
      <c r="I6" t="s">
        <v>120</v>
      </c>
      <c r="J6">
        <v>5</v>
      </c>
      <c r="K6">
        <v>6</v>
      </c>
      <c r="L6" t="s">
        <v>145</v>
      </c>
      <c r="M6">
        <v>600</v>
      </c>
      <c r="N6">
        <f t="shared" si="0"/>
        <v>-280</v>
      </c>
      <c r="O6">
        <v>31</v>
      </c>
      <c r="P6">
        <v>6</v>
      </c>
      <c r="Q6" t="s">
        <v>49</v>
      </c>
      <c r="R6">
        <f t="shared" si="1"/>
        <v>31</v>
      </c>
      <c r="S6">
        <v>55</v>
      </c>
      <c r="T6">
        <f t="shared" si="2"/>
        <v>800</v>
      </c>
      <c r="U6">
        <f t="shared" si="3"/>
        <v>-280</v>
      </c>
      <c r="V6" t="s">
        <v>14</v>
      </c>
      <c r="W6" t="s">
        <v>204</v>
      </c>
      <c r="Y6" cm="1">
        <f t="array" ref="Y6">_xlfn.IFS(ISTEXT(AD6),1000,ISTEXT(AE6),1200,ISTEXT(AF6),1400,TRUE,"")</f>
        <v>1200</v>
      </c>
      <c r="Z6">
        <v>-120</v>
      </c>
      <c r="AA6" t="str" cm="1">
        <f t="array" ref="AA6">_xlfn.IFS(ISTEXT(AD6),AD6,ISTEXT(AE6),AE6,ISTEXT(AF6),AF6,TRUE,"")</f>
        <v>InvoiTrAmt</v>
      </c>
      <c r="AB6">
        <v>55</v>
      </c>
      <c r="AC6">
        <v>68</v>
      </c>
      <c r="AE6" t="s">
        <v>90</v>
      </c>
    </row>
    <row r="7" spans="1:33" x14ac:dyDescent="0.15">
      <c r="C7" t="s">
        <v>121</v>
      </c>
      <c r="G7">
        <v>-400</v>
      </c>
      <c r="H7">
        <f t="shared" si="4"/>
        <v>-240</v>
      </c>
      <c r="I7" t="s">
        <v>121</v>
      </c>
      <c r="J7">
        <v>5</v>
      </c>
      <c r="K7">
        <v>7</v>
      </c>
      <c r="L7" t="s">
        <v>164</v>
      </c>
      <c r="M7">
        <v>600</v>
      </c>
      <c r="N7">
        <f t="shared" si="0"/>
        <v>-240</v>
      </c>
      <c r="O7">
        <v>32</v>
      </c>
      <c r="P7">
        <v>7</v>
      </c>
      <c r="Q7" t="s">
        <v>50</v>
      </c>
      <c r="R7" t="str">
        <f t="shared" si="1"/>
        <v/>
      </c>
      <c r="T7" t="str">
        <f t="shared" si="2"/>
        <v/>
      </c>
      <c r="U7" t="str">
        <f t="shared" si="3"/>
        <v/>
      </c>
      <c r="V7" t="s">
        <v>8</v>
      </c>
      <c r="W7" t="s">
        <v>8</v>
      </c>
      <c r="Y7" t="str" cm="1">
        <f t="array" ref="Y7">_xlfn.IFS(ISTEXT(AD7),1000,ISTEXT(AE7),1200,ISTEXT(AF7),1400,TRUE,"")</f>
        <v/>
      </c>
      <c r="Z7" t="s">
        <v>213</v>
      </c>
      <c r="AA7" t="str" cm="1">
        <f t="array" ref="AA7">_xlfn.IFS(ISTEXT(AD7),AD7,ISTEXT(AE7),AE7,ISTEXT(AF7),AF7,TRUE,"")</f>
        <v/>
      </c>
    </row>
    <row r="8" spans="1:33" x14ac:dyDescent="0.15">
      <c r="D8" t="s">
        <v>122</v>
      </c>
      <c r="G8">
        <v>-200</v>
      </c>
      <c r="H8">
        <f t="shared" si="4"/>
        <v>-200</v>
      </c>
      <c r="I8" t="s">
        <v>122</v>
      </c>
      <c r="J8">
        <v>7</v>
      </c>
      <c r="K8">
        <v>8</v>
      </c>
      <c r="L8" t="s">
        <v>146</v>
      </c>
      <c r="M8">
        <v>600</v>
      </c>
      <c r="N8">
        <f t="shared" si="0"/>
        <v>-200</v>
      </c>
      <c r="O8">
        <v>33</v>
      </c>
      <c r="P8">
        <v>8</v>
      </c>
      <c r="Q8" t="s">
        <v>51</v>
      </c>
      <c r="R8">
        <f t="shared" si="1"/>
        <v>33</v>
      </c>
      <c r="S8">
        <v>56</v>
      </c>
      <c r="T8">
        <f t="shared" si="2"/>
        <v>800</v>
      </c>
      <c r="U8">
        <f t="shared" si="3"/>
        <v>-200</v>
      </c>
      <c r="V8" t="s">
        <v>15</v>
      </c>
      <c r="W8" t="s">
        <v>205</v>
      </c>
      <c r="Y8" cm="1">
        <f t="array" ref="Y8">_xlfn.IFS(ISTEXT(AD8),1000,ISTEXT(AE8),1200,ISTEXT(AF8),1400,TRUE,"")</f>
        <v>1200</v>
      </c>
      <c r="Z8">
        <v>-80</v>
      </c>
      <c r="AA8" t="str" cm="1">
        <f t="array" ref="AA8">_xlfn.IFS(ISTEXT(AD8),AD8,ISTEXT(AE8),AE8,ISTEXT(AF8),AF8,TRUE,"")</f>
        <v>InvoiTrCurCd</v>
      </c>
      <c r="AB8">
        <v>56</v>
      </c>
      <c r="AC8">
        <v>69</v>
      </c>
      <c r="AE8" t="s">
        <v>91</v>
      </c>
    </row>
    <row r="9" spans="1:33" x14ac:dyDescent="0.15">
      <c r="B9" t="s">
        <v>125</v>
      </c>
      <c r="G9">
        <v>-600</v>
      </c>
      <c r="H9">
        <f t="shared" si="4"/>
        <v>-160</v>
      </c>
      <c r="I9" t="s">
        <v>125</v>
      </c>
      <c r="J9">
        <v>1</v>
      </c>
      <c r="K9">
        <v>9</v>
      </c>
      <c r="L9" t="s">
        <v>167</v>
      </c>
      <c r="M9">
        <v>600</v>
      </c>
      <c r="N9">
        <f t="shared" si="0"/>
        <v>-160</v>
      </c>
      <c r="O9">
        <v>34</v>
      </c>
      <c r="P9">
        <v>9</v>
      </c>
      <c r="Q9" t="s">
        <v>55</v>
      </c>
      <c r="R9" t="str">
        <f t="shared" si="1"/>
        <v/>
      </c>
      <c r="T9" t="str">
        <f t="shared" si="2"/>
        <v/>
      </c>
      <c r="U9" t="str">
        <f t="shared" si="3"/>
        <v/>
      </c>
      <c r="Y9" t="str" cm="1">
        <f t="array" ref="Y9">_xlfn.IFS(ISTEXT(AD9),1000,ISTEXT(AE9),1200,ISTEXT(AF9),1400,TRUE,"")</f>
        <v/>
      </c>
      <c r="Z9" t="s">
        <v>213</v>
      </c>
      <c r="AA9" t="str" cm="1">
        <f t="array" ref="AA9">_xlfn.IFS(ISTEXT(AD9),AD9,ISTEXT(AE9),AE9,ISTEXT(AF9),AF9,TRUE,"")</f>
        <v/>
      </c>
    </row>
    <row r="10" spans="1:33" x14ac:dyDescent="0.15">
      <c r="C10" t="s">
        <v>126</v>
      </c>
      <c r="G10">
        <v>-400</v>
      </c>
      <c r="H10">
        <f t="shared" si="4"/>
        <v>-120</v>
      </c>
      <c r="I10" t="s">
        <v>126</v>
      </c>
      <c r="J10">
        <v>9</v>
      </c>
      <c r="K10">
        <v>10</v>
      </c>
      <c r="L10" t="s">
        <v>143</v>
      </c>
      <c r="M10">
        <v>600</v>
      </c>
      <c r="N10">
        <f t="shared" si="0"/>
        <v>-120</v>
      </c>
      <c r="O10">
        <v>35</v>
      </c>
      <c r="P10">
        <v>10</v>
      </c>
      <c r="Q10" t="s">
        <v>56</v>
      </c>
      <c r="R10">
        <f t="shared" si="1"/>
        <v>35</v>
      </c>
      <c r="S10">
        <v>57</v>
      </c>
      <c r="T10">
        <f t="shared" si="2"/>
        <v>800</v>
      </c>
      <c r="U10">
        <f t="shared" si="3"/>
        <v>-120</v>
      </c>
      <c r="V10" t="s">
        <v>20</v>
      </c>
      <c r="W10" t="s">
        <v>206</v>
      </c>
      <c r="Y10" cm="1">
        <f t="array" ref="Y10">_xlfn.IFS(ISTEXT(AD10),1000,ISTEXT(AE10),1200,ISTEXT(AF10),1400,TRUE,"")</f>
        <v>1200</v>
      </c>
      <c r="Z10">
        <v>-40</v>
      </c>
      <c r="AA10" t="str" cm="1">
        <f t="array" ref="AA10">_xlfn.IFS(ISTEXT(AD10),AD10,ISTEXT(AE10),AE10,ISTEXT(AF10),AF10,TRUE,"")</f>
        <v>CustAcntId</v>
      </c>
      <c r="AB10">
        <v>57</v>
      </c>
      <c r="AC10">
        <v>70</v>
      </c>
      <c r="AE10" t="s">
        <v>94</v>
      </c>
    </row>
    <row r="11" spans="1:33" x14ac:dyDescent="0.15">
      <c r="B11" t="s">
        <v>127</v>
      </c>
      <c r="G11">
        <v>-600</v>
      </c>
      <c r="H11">
        <f t="shared" si="4"/>
        <v>-80</v>
      </c>
      <c r="I11" t="s">
        <v>127</v>
      </c>
      <c r="J11">
        <v>1</v>
      </c>
      <c r="K11">
        <v>11</v>
      </c>
      <c r="L11" t="s">
        <v>169</v>
      </c>
      <c r="M11">
        <v>600</v>
      </c>
      <c r="N11">
        <f t="shared" si="0"/>
        <v>-80</v>
      </c>
      <c r="O11">
        <v>36</v>
      </c>
      <c r="P11">
        <v>11</v>
      </c>
      <c r="Q11" t="s">
        <v>57</v>
      </c>
      <c r="R11">
        <f t="shared" si="1"/>
        <v>36</v>
      </c>
      <c r="S11">
        <v>58</v>
      </c>
      <c r="T11">
        <f t="shared" si="2"/>
        <v>800</v>
      </c>
      <c r="U11">
        <f t="shared" si="3"/>
        <v>-80</v>
      </c>
      <c r="V11" t="s">
        <v>218</v>
      </c>
      <c r="W11" t="s">
        <v>217</v>
      </c>
      <c r="Y11" cm="1">
        <f t="array" ref="Y11">_xlfn.IFS(ISTEXT(AD11),1000,ISTEXT(AE11),1200,ISTEXT(AF11),1400,TRUE,"")</f>
        <v>1200</v>
      </c>
      <c r="Z11" t="s">
        <v>213</v>
      </c>
      <c r="AA11" t="str" cm="1">
        <f t="array" ref="AA11">_xlfn.IFS(ISTEXT(AD11),AD11,ISTEXT(AE11),AE11,ISTEXT(AF11),AF11,TRUE,"")</f>
        <v>Tax</v>
      </c>
      <c r="AC11">
        <v>71</v>
      </c>
      <c r="AE11" t="s">
        <v>95</v>
      </c>
    </row>
    <row r="12" spans="1:33" x14ac:dyDescent="0.15">
      <c r="C12" t="s">
        <v>119</v>
      </c>
      <c r="G12">
        <v>-400</v>
      </c>
      <c r="H12">
        <f t="shared" si="4"/>
        <v>-40</v>
      </c>
      <c r="I12" t="s">
        <v>119</v>
      </c>
      <c r="J12">
        <v>11</v>
      </c>
      <c r="K12">
        <v>12</v>
      </c>
      <c r="L12" t="s">
        <v>168</v>
      </c>
      <c r="M12">
        <v>600</v>
      </c>
      <c r="N12">
        <f t="shared" si="0"/>
        <v>-40</v>
      </c>
      <c r="O12">
        <v>37</v>
      </c>
      <c r="P12">
        <v>12</v>
      </c>
      <c r="Q12" t="s">
        <v>58</v>
      </c>
      <c r="R12" t="str">
        <f t="shared" si="1"/>
        <v/>
      </c>
      <c r="T12" t="str">
        <f t="shared" si="2"/>
        <v/>
      </c>
      <c r="U12" t="str">
        <f t="shared" si="3"/>
        <v/>
      </c>
      <c r="V12" t="s">
        <v>8</v>
      </c>
      <c r="W12" t="s">
        <v>8</v>
      </c>
      <c r="Y12" t="str" cm="1">
        <f t="array" ref="Y12">_xlfn.IFS(ISTEXT(AD12),1000,ISTEXT(AE12),1200,ISTEXT(AF12),1400,TRUE,"")</f>
        <v/>
      </c>
      <c r="Z12" t="s">
        <v>213</v>
      </c>
      <c r="AA12" t="str" cm="1">
        <f t="array" ref="AA12">_xlfn.IFS(ISTEXT(AD12),AD12,ISTEXT(AE12),AE12,ISTEXT(AF12),AF12,TRUE,"")</f>
        <v/>
      </c>
    </row>
    <row r="13" spans="1:33" x14ac:dyDescent="0.15">
      <c r="D13" t="s">
        <v>120</v>
      </c>
      <c r="G13">
        <v>-200</v>
      </c>
      <c r="H13">
        <f t="shared" si="4"/>
        <v>0</v>
      </c>
      <c r="I13" t="s">
        <v>120</v>
      </c>
      <c r="J13">
        <v>12</v>
      </c>
      <c r="K13">
        <v>13</v>
      </c>
      <c r="L13" t="s">
        <v>155</v>
      </c>
      <c r="M13">
        <v>600</v>
      </c>
      <c r="N13">
        <f t="shared" si="0"/>
        <v>0</v>
      </c>
      <c r="O13">
        <v>38</v>
      </c>
      <c r="P13">
        <v>13</v>
      </c>
      <c r="Q13" t="s">
        <v>59</v>
      </c>
      <c r="R13">
        <f t="shared" si="1"/>
        <v>38</v>
      </c>
      <c r="S13">
        <v>59</v>
      </c>
      <c r="T13">
        <f t="shared" si="2"/>
        <v>800</v>
      </c>
      <c r="U13">
        <f t="shared" si="3"/>
        <v>0</v>
      </c>
      <c r="V13" t="s">
        <v>21</v>
      </c>
      <c r="W13" t="s">
        <v>207</v>
      </c>
      <c r="Y13" cm="1">
        <f t="array" ref="Y13">_xlfn.IFS(ISTEXT(AD13),1000,ISTEXT(AE13),1200,ISTEXT(AF13),1400,TRUE,"")</f>
        <v>1000</v>
      </c>
      <c r="Z13">
        <v>0</v>
      </c>
      <c r="AA13" t="str" cm="1">
        <f t="array" ref="AA13">_xlfn.IFS(ISTEXT(AD13),AD13,ISTEXT(AE13),AE13,ISTEXT(AF13),AF13,TRUE,"")</f>
        <v>TaxTrAmt</v>
      </c>
      <c r="AB13">
        <v>58</v>
      </c>
      <c r="AC13">
        <v>72</v>
      </c>
      <c r="AD13" t="s">
        <v>96</v>
      </c>
    </row>
    <row r="14" spans="1:33" x14ac:dyDescent="0.15">
      <c r="D14" t="s">
        <v>121</v>
      </c>
      <c r="G14">
        <v>-200</v>
      </c>
      <c r="H14">
        <f t="shared" si="4"/>
        <v>40</v>
      </c>
      <c r="I14" t="s">
        <v>121</v>
      </c>
      <c r="J14">
        <v>12</v>
      </c>
      <c r="K14">
        <v>14</v>
      </c>
      <c r="L14" t="s">
        <v>170</v>
      </c>
      <c r="M14">
        <v>600</v>
      </c>
      <c r="N14">
        <f t="shared" si="0"/>
        <v>40</v>
      </c>
      <c r="O14">
        <v>39</v>
      </c>
      <c r="P14">
        <v>14</v>
      </c>
      <c r="Q14" t="s">
        <v>60</v>
      </c>
      <c r="R14" t="str">
        <f t="shared" si="1"/>
        <v/>
      </c>
      <c r="T14" t="str">
        <f t="shared" si="2"/>
        <v/>
      </c>
      <c r="U14" t="str">
        <f t="shared" si="3"/>
        <v/>
      </c>
      <c r="Y14" t="str" cm="1">
        <f t="array" ref="Y14">_xlfn.IFS(ISTEXT(AD14),1000,ISTEXT(AE14),1200,ISTEXT(AF14),1400,TRUE,"")</f>
        <v/>
      </c>
      <c r="Z14" t="s">
        <v>213</v>
      </c>
      <c r="AA14" t="str" cm="1">
        <f t="array" ref="AA14">_xlfn.IFS(ISTEXT(AD14),AD14,ISTEXT(AE14),AE14,ISTEXT(AF14),AF14,TRUE,"")</f>
        <v/>
      </c>
    </row>
    <row r="15" spans="1:33" x14ac:dyDescent="0.15">
      <c r="E15" t="s">
        <v>122</v>
      </c>
      <c r="G15">
        <v>0</v>
      </c>
      <c r="H15">
        <f t="shared" si="4"/>
        <v>80</v>
      </c>
      <c r="I15" t="s">
        <v>122</v>
      </c>
      <c r="J15">
        <v>14</v>
      </c>
      <c r="K15">
        <v>15</v>
      </c>
      <c r="L15" t="s">
        <v>171</v>
      </c>
      <c r="M15">
        <v>600</v>
      </c>
      <c r="N15">
        <f t="shared" si="0"/>
        <v>80</v>
      </c>
      <c r="O15">
        <v>40</v>
      </c>
      <c r="P15">
        <v>15</v>
      </c>
      <c r="Q15" t="s">
        <v>61</v>
      </c>
      <c r="R15">
        <f t="shared" si="1"/>
        <v>40</v>
      </c>
      <c r="S15">
        <v>56</v>
      </c>
      <c r="Y15" t="str" cm="1">
        <f t="array" ref="Y15">_xlfn.IFS(ISTEXT(AD15),1000,ISTEXT(AE15),1200,ISTEXT(AF15),1400,TRUE,"")</f>
        <v/>
      </c>
      <c r="AA15" t="str" cm="1">
        <f t="array" ref="AA15">_xlfn.IFS(ISTEXT(AD15),AD15,ISTEXT(AE15),AE15,ISTEXT(AF15),AF15,TRUE,"")</f>
        <v/>
      </c>
    </row>
    <row r="16" spans="1:33" x14ac:dyDescent="0.15">
      <c r="C16" t="s">
        <v>128</v>
      </c>
      <c r="G16">
        <v>-400</v>
      </c>
      <c r="H16">
        <f t="shared" si="4"/>
        <v>120</v>
      </c>
      <c r="I16" t="s">
        <v>128</v>
      </c>
      <c r="J16">
        <v>11</v>
      </c>
      <c r="K16">
        <v>16</v>
      </c>
      <c r="L16" t="s">
        <v>172</v>
      </c>
      <c r="M16">
        <v>600</v>
      </c>
      <c r="N16">
        <f t="shared" si="0"/>
        <v>120</v>
      </c>
      <c r="O16">
        <v>41</v>
      </c>
      <c r="P16">
        <v>16</v>
      </c>
      <c r="Q16" t="s">
        <v>62</v>
      </c>
      <c r="R16" t="str">
        <f t="shared" si="1"/>
        <v/>
      </c>
      <c r="T16" t="str">
        <f t="shared" si="2"/>
        <v/>
      </c>
      <c r="U16" t="str">
        <f t="shared" si="3"/>
        <v/>
      </c>
      <c r="Y16" t="str" cm="1">
        <f t="array" ref="Y16">_xlfn.IFS(ISTEXT(AD16),1000,ISTEXT(AE16),1200,ISTEXT(AF16),1400,TRUE,"")</f>
        <v/>
      </c>
      <c r="Z16" t="s">
        <v>213</v>
      </c>
      <c r="AA16" t="str" cm="1">
        <f t="array" ref="AA16">_xlfn.IFS(ISTEXT(AD16),AD16,ISTEXT(AE16),AE16,ISTEXT(AF16),AF16,TRUE,"")</f>
        <v/>
      </c>
    </row>
    <row r="17" spans="2:33" x14ac:dyDescent="0.15">
      <c r="D17" t="s">
        <v>122</v>
      </c>
      <c r="G17">
        <v>-200</v>
      </c>
      <c r="H17">
        <f t="shared" si="4"/>
        <v>160</v>
      </c>
      <c r="I17" t="s">
        <v>122</v>
      </c>
      <c r="J17">
        <v>16</v>
      </c>
      <c r="K17">
        <v>17</v>
      </c>
      <c r="L17" t="s">
        <v>154</v>
      </c>
      <c r="M17">
        <v>600</v>
      </c>
      <c r="N17">
        <f t="shared" si="0"/>
        <v>160</v>
      </c>
      <c r="O17">
        <v>42</v>
      </c>
      <c r="P17">
        <v>17</v>
      </c>
      <c r="Q17" t="s">
        <v>51</v>
      </c>
      <c r="R17">
        <f t="shared" si="1"/>
        <v>42</v>
      </c>
      <c r="S17">
        <v>60</v>
      </c>
      <c r="T17">
        <f t="shared" si="2"/>
        <v>800</v>
      </c>
      <c r="U17">
        <f t="shared" si="3"/>
        <v>160</v>
      </c>
      <c r="V17" t="s">
        <v>22</v>
      </c>
      <c r="W17" t="s">
        <v>208</v>
      </c>
      <c r="Y17" cm="1">
        <f t="array" ref="Y17">_xlfn.IFS(ISTEXT(AD17),1000,ISTEXT(AE17),1200,ISTEXT(AF17),1400,TRUE,"")</f>
        <v>1000</v>
      </c>
      <c r="Z17">
        <v>80</v>
      </c>
      <c r="AA17" t="str" cm="1">
        <f t="array" ref="AA17">_xlfn.IFS(ISTEXT(AD17),AD17,ISTEXT(AE17),AE17,ISTEXT(AF17),AF17,TRUE,"")</f>
        <v>TaxTypCd</v>
      </c>
      <c r="AB17">
        <v>59</v>
      </c>
      <c r="AC17">
        <v>73</v>
      </c>
      <c r="AD17" t="s">
        <v>97</v>
      </c>
    </row>
    <row r="18" spans="2:33" x14ac:dyDescent="0.15">
      <c r="B18" t="s">
        <v>129</v>
      </c>
      <c r="G18">
        <v>-600</v>
      </c>
      <c r="H18">
        <f t="shared" si="4"/>
        <v>200</v>
      </c>
      <c r="I18" t="s">
        <v>129</v>
      </c>
      <c r="J18">
        <v>1</v>
      </c>
      <c r="K18">
        <v>18</v>
      </c>
      <c r="L18" t="s">
        <v>183</v>
      </c>
      <c r="M18">
        <v>600</v>
      </c>
      <c r="N18">
        <f t="shared" si="0"/>
        <v>200</v>
      </c>
      <c r="O18">
        <v>43</v>
      </c>
      <c r="P18">
        <v>18</v>
      </c>
      <c r="Q18" t="s">
        <v>63</v>
      </c>
      <c r="R18">
        <f t="shared" si="1"/>
        <v>43</v>
      </c>
      <c r="S18">
        <v>61</v>
      </c>
      <c r="T18">
        <f t="shared" si="2"/>
        <v>800</v>
      </c>
      <c r="U18">
        <f t="shared" si="3"/>
        <v>200</v>
      </c>
      <c r="V18" t="s">
        <v>23</v>
      </c>
      <c r="W18" t="s">
        <v>209</v>
      </c>
      <c r="Y18" cm="1">
        <f t="array" ref="Y18">_xlfn.IFS(ISTEXT(AD18),1000,ISTEXT(AE18),1200,ISTEXT(AF18),1400,TRUE,"")</f>
        <v>1400</v>
      </c>
      <c r="Z18">
        <v>120</v>
      </c>
      <c r="AA18" t="str" cm="1">
        <f t="array" ref="AA18">_xlfn.IFS(ISTEXT(AD18),AD18,ISTEXT(AE18),AE18,ISTEXT(AF18),AF18,TRUE,"")</f>
        <v>SalInvoiGenDtls</v>
      </c>
      <c r="AB18">
        <v>60</v>
      </c>
      <c r="AC18">
        <v>74</v>
      </c>
      <c r="AF18" t="s">
        <v>102</v>
      </c>
      <c r="AG18" t="s">
        <v>98</v>
      </c>
    </row>
    <row r="19" spans="2:33" x14ac:dyDescent="0.15">
      <c r="C19" t="s">
        <v>109</v>
      </c>
      <c r="G19">
        <v>-400</v>
      </c>
      <c r="H19">
        <f t="shared" si="4"/>
        <v>240</v>
      </c>
      <c r="I19" t="s">
        <v>109</v>
      </c>
      <c r="J19">
        <v>18</v>
      </c>
      <c r="K19">
        <v>19</v>
      </c>
      <c r="L19" t="s">
        <v>173</v>
      </c>
      <c r="M19">
        <v>600</v>
      </c>
      <c r="N19">
        <f t="shared" si="0"/>
        <v>240</v>
      </c>
      <c r="O19">
        <v>44</v>
      </c>
      <c r="P19">
        <v>19</v>
      </c>
      <c r="Q19" t="s">
        <v>40</v>
      </c>
      <c r="R19">
        <f t="shared" si="1"/>
        <v>44</v>
      </c>
      <c r="S19">
        <v>62</v>
      </c>
      <c r="T19">
        <f t="shared" si="2"/>
        <v>800</v>
      </c>
      <c r="U19">
        <f t="shared" si="3"/>
        <v>240</v>
      </c>
      <c r="V19" t="s">
        <v>24</v>
      </c>
      <c r="W19" t="s">
        <v>210</v>
      </c>
      <c r="Y19" cm="1">
        <f t="array" ref="Y19">_xlfn.IFS(ISTEXT(AD19),1000,ISTEXT(AE19),1200,ISTEXT(AF19),1400,TRUE,"")</f>
        <v>1200</v>
      </c>
      <c r="Z19">
        <v>120</v>
      </c>
      <c r="AA19" t="str" cm="1">
        <f t="array" ref="AA19">_xlfn.IFS(ISTEXT(AD19),AD19,ISTEXT(AE19),AE19,ISTEXT(AF19),AF19,TRUE,"")</f>
        <v>InvoiLnId</v>
      </c>
      <c r="AB19">
        <v>61</v>
      </c>
      <c r="AC19">
        <v>75</v>
      </c>
      <c r="AE19" t="s">
        <v>99</v>
      </c>
    </row>
    <row r="20" spans="2:33" x14ac:dyDescent="0.15">
      <c r="C20" t="s">
        <v>131</v>
      </c>
      <c r="G20">
        <v>-400</v>
      </c>
      <c r="H20">
        <f t="shared" si="4"/>
        <v>280</v>
      </c>
      <c r="I20" t="s">
        <v>131</v>
      </c>
      <c r="J20">
        <v>18</v>
      </c>
      <c r="K20">
        <v>20</v>
      </c>
      <c r="L20" t="s">
        <v>184</v>
      </c>
      <c r="M20">
        <v>600</v>
      </c>
      <c r="N20">
        <f t="shared" si="0"/>
        <v>280</v>
      </c>
      <c r="O20">
        <v>45</v>
      </c>
      <c r="P20">
        <v>20</v>
      </c>
      <c r="Q20" t="s">
        <v>65</v>
      </c>
      <c r="R20" t="str">
        <f t="shared" si="1"/>
        <v/>
      </c>
      <c r="T20" t="str">
        <f t="shared" si="2"/>
        <v/>
      </c>
      <c r="U20" t="str">
        <f t="shared" si="3"/>
        <v/>
      </c>
      <c r="Y20" t="str" cm="1">
        <f t="array" ref="Y20">_xlfn.IFS(ISTEXT(AD20),1000,ISTEXT(AE20),1200,ISTEXT(AF20),1400,TRUE,"")</f>
        <v/>
      </c>
      <c r="Z20" t="s">
        <v>213</v>
      </c>
      <c r="AA20" t="str" cm="1">
        <f t="array" ref="AA20">_xlfn.IFS(ISTEXT(AD20),AD20,ISTEXT(AE20),AE20,ISTEXT(AF20),AF20,TRUE,"")</f>
        <v/>
      </c>
    </row>
    <row r="21" spans="2:33" x14ac:dyDescent="0.15">
      <c r="D21" t="s">
        <v>120</v>
      </c>
      <c r="G21">
        <v>-200</v>
      </c>
      <c r="H21">
        <f t="shared" si="4"/>
        <v>320</v>
      </c>
      <c r="I21" t="s">
        <v>120</v>
      </c>
      <c r="J21">
        <v>20</v>
      </c>
      <c r="K21">
        <v>21</v>
      </c>
      <c r="L21" t="s">
        <v>180</v>
      </c>
      <c r="M21">
        <v>600</v>
      </c>
      <c r="N21">
        <f t="shared" si="0"/>
        <v>320</v>
      </c>
      <c r="O21">
        <v>46</v>
      </c>
      <c r="P21">
        <v>21</v>
      </c>
      <c r="Q21" t="s">
        <v>59</v>
      </c>
      <c r="R21">
        <f t="shared" si="1"/>
        <v>46</v>
      </c>
      <c r="S21">
        <v>63</v>
      </c>
      <c r="T21">
        <f t="shared" si="2"/>
        <v>800</v>
      </c>
      <c r="U21">
        <f t="shared" si="3"/>
        <v>320</v>
      </c>
      <c r="V21" t="s">
        <v>26</v>
      </c>
      <c r="W21" t="s">
        <v>211</v>
      </c>
      <c r="Y21" cm="1">
        <f t="array" ref="Y21">_xlfn.IFS(ISTEXT(AD21),1000,ISTEXT(AE21),1200,ISTEXT(AF21),1400,TRUE,"")</f>
        <v>1200</v>
      </c>
      <c r="Z21">
        <v>160</v>
      </c>
      <c r="AA21" t="str" cm="1">
        <f t="array" ref="AA21">_xlfn.IFS(ISTEXT(AD21),AD21,ISTEXT(AE21),AE21,ISTEXT(AF21),AF21,TRUE,"")</f>
        <v>TaxExclAmt</v>
      </c>
      <c r="AB21">
        <v>62</v>
      </c>
      <c r="AC21">
        <v>76</v>
      </c>
      <c r="AE21" t="s">
        <v>101</v>
      </c>
    </row>
    <row r="22" spans="2:33" x14ac:dyDescent="0.15">
      <c r="D22" t="s">
        <v>121</v>
      </c>
      <c r="G22">
        <v>-200</v>
      </c>
      <c r="H22">
        <f t="shared" si="4"/>
        <v>360</v>
      </c>
      <c r="I22" t="s">
        <v>121</v>
      </c>
      <c r="J22">
        <v>20</v>
      </c>
      <c r="K22">
        <v>22</v>
      </c>
      <c r="L22" t="s">
        <v>185</v>
      </c>
      <c r="M22">
        <v>600</v>
      </c>
      <c r="N22">
        <f t="shared" si="0"/>
        <v>360</v>
      </c>
      <c r="O22">
        <v>47</v>
      </c>
      <c r="P22">
        <v>22</v>
      </c>
      <c r="Q22" t="s">
        <v>60</v>
      </c>
      <c r="R22" t="str">
        <f t="shared" si="1"/>
        <v/>
      </c>
      <c r="T22" t="str">
        <f t="shared" si="2"/>
        <v/>
      </c>
      <c r="U22" t="str">
        <f t="shared" si="3"/>
        <v/>
      </c>
      <c r="Y22" t="str" cm="1">
        <f t="array" ref="Y22">_xlfn.IFS(ISTEXT(AD22),1000,ISTEXT(AE22),1200,ISTEXT(AF22),1400,TRUE,"")</f>
        <v/>
      </c>
      <c r="Z22" t="s">
        <v>213</v>
      </c>
      <c r="AA22" t="str" cm="1">
        <f t="array" ref="AA22">_xlfn.IFS(ISTEXT(AD22),AD22,ISTEXT(AE22),AE22,ISTEXT(AF22),AF22,TRUE,"")</f>
        <v/>
      </c>
    </row>
    <row r="23" spans="2:33" x14ac:dyDescent="0.15">
      <c r="E23" t="s">
        <v>122</v>
      </c>
      <c r="G23">
        <v>0</v>
      </c>
      <c r="H23">
        <f t="shared" si="4"/>
        <v>400</v>
      </c>
      <c r="I23" t="s">
        <v>122</v>
      </c>
      <c r="J23">
        <v>22</v>
      </c>
      <c r="K23">
        <v>23</v>
      </c>
      <c r="L23" t="s">
        <v>186</v>
      </c>
      <c r="M23">
        <v>600</v>
      </c>
      <c r="N23">
        <f t="shared" si="0"/>
        <v>400</v>
      </c>
      <c r="O23">
        <v>48</v>
      </c>
      <c r="P23">
        <v>23</v>
      </c>
      <c r="Q23" t="s">
        <v>61</v>
      </c>
      <c r="R23">
        <f t="shared" si="1"/>
        <v>48</v>
      </c>
      <c r="S23">
        <v>56</v>
      </c>
      <c r="Y23" t="str" cm="1">
        <f t="array" ref="Y23">_xlfn.IFS(ISTEXT(AD23),1000,ISTEXT(AE23),1200,ISTEXT(AF23),1400,TRUE,"")</f>
        <v/>
      </c>
      <c r="AA23" t="str" cm="1">
        <f t="array" ref="AA23">_xlfn.IFS(ISTEXT(AD23),AD23,ISTEXT(AE23),AE23,ISTEXT(AF23),AF23,TRUE,"")</f>
        <v/>
      </c>
    </row>
    <row r="24" spans="2:33" x14ac:dyDescent="0.15">
      <c r="C24" t="s">
        <v>137</v>
      </c>
      <c r="G24">
        <v>-400</v>
      </c>
      <c r="H24">
        <f t="shared" si="4"/>
        <v>440</v>
      </c>
      <c r="I24" t="s">
        <v>137</v>
      </c>
      <c r="J24">
        <v>18</v>
      </c>
      <c r="K24">
        <v>24</v>
      </c>
      <c r="L24" t="s">
        <v>195</v>
      </c>
      <c r="M24">
        <v>600</v>
      </c>
      <c r="N24">
        <f t="shared" si="0"/>
        <v>440</v>
      </c>
      <c r="O24">
        <v>49</v>
      </c>
      <c r="P24">
        <v>24</v>
      </c>
      <c r="Q24" t="s">
        <v>71</v>
      </c>
      <c r="R24" t="str">
        <f t="shared" si="1"/>
        <v/>
      </c>
      <c r="T24" t="str">
        <f t="shared" si="2"/>
        <v/>
      </c>
      <c r="U24" t="str">
        <f t="shared" si="3"/>
        <v/>
      </c>
      <c r="Y24" t="str" cm="1">
        <f t="array" ref="Y24">_xlfn.IFS(ISTEXT(AD24),1000,ISTEXT(AE24),1200,ISTEXT(AF24),1400,TRUE,"")</f>
        <v/>
      </c>
      <c r="Z24" t="s">
        <v>213</v>
      </c>
      <c r="AA24" t="str" cm="1">
        <f t="array" ref="AA24">_xlfn.IFS(ISTEXT(AD24),AD24,ISTEXT(AE24),AE24,ISTEXT(AF24),AF24,TRUE,"")</f>
        <v/>
      </c>
    </row>
    <row r="25" spans="2:33" x14ac:dyDescent="0.15">
      <c r="D25" t="s">
        <v>109</v>
      </c>
      <c r="G25">
        <v>-200</v>
      </c>
      <c r="H25">
        <f t="shared" si="4"/>
        <v>480</v>
      </c>
      <c r="I25" t="s">
        <v>109</v>
      </c>
      <c r="J25">
        <v>24</v>
      </c>
      <c r="K25">
        <v>25</v>
      </c>
      <c r="L25" t="s">
        <v>175</v>
      </c>
      <c r="M25">
        <v>600</v>
      </c>
      <c r="N25">
        <f t="shared" si="0"/>
        <v>480</v>
      </c>
      <c r="O25">
        <v>50</v>
      </c>
      <c r="P25">
        <v>25</v>
      </c>
      <c r="Q25" t="s">
        <v>72</v>
      </c>
      <c r="R25">
        <f t="shared" si="1"/>
        <v>50</v>
      </c>
      <c r="S25">
        <v>64</v>
      </c>
      <c r="T25">
        <f t="shared" si="2"/>
        <v>800</v>
      </c>
      <c r="U25">
        <f t="shared" si="3"/>
        <v>480</v>
      </c>
      <c r="V25" t="s">
        <v>32</v>
      </c>
      <c r="W25" t="s">
        <v>212</v>
      </c>
      <c r="Y25" cm="1">
        <f t="array" ref="Y25">_xlfn.IFS(ISTEXT(AD25),1000,ISTEXT(AE25),1200,ISTEXT(AF25),1400,TRUE,"")</f>
        <v>1200</v>
      </c>
      <c r="Z25">
        <v>240</v>
      </c>
      <c r="AA25" t="str" cm="1">
        <f t="array" ref="AA25">_xlfn.IFS(ISTEXT(AD25),AD25,ISTEXT(AE25),AE25,ISTEXT(AF25),AF25,TRUE,"")</f>
        <v>PrdctId</v>
      </c>
      <c r="AB25">
        <v>63</v>
      </c>
      <c r="AC25">
        <v>77</v>
      </c>
      <c r="AE2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800E-C80D-4193-8337-7CB705734DDB}">
  <dimension ref="A1:AI25"/>
  <sheetViews>
    <sheetView tabSelected="1" topLeftCell="I1" workbookViewId="0">
      <selection activeCell="AA30" sqref="AA30"/>
    </sheetView>
  </sheetViews>
  <sheetFormatPr defaultRowHeight="13.5" x14ac:dyDescent="0.15"/>
  <cols>
    <col min="1" max="6" width="3.375" customWidth="1"/>
    <col min="9" max="9" width="31.75" bestFit="1" customWidth="1"/>
    <col min="10" max="10" width="2.75" customWidth="1"/>
    <col min="11" max="11" width="2.875" bestFit="1" customWidth="1"/>
    <col min="12" max="12" width="48.625" customWidth="1"/>
    <col min="13" max="14" width="5.875" customWidth="1"/>
    <col min="15" max="16" width="4.625" customWidth="1"/>
    <col min="17" max="17" width="28.75" customWidth="1"/>
    <col min="18" max="19" width="4.625" customWidth="1"/>
    <col min="20" max="26" width="6.375" customWidth="1"/>
    <col min="27" max="27" width="11.625" customWidth="1"/>
    <col min="28" max="35" width="6.375" customWidth="1"/>
  </cols>
  <sheetData>
    <row r="1" spans="1:35" x14ac:dyDescent="0.15">
      <c r="A1" t="s">
        <v>0</v>
      </c>
      <c r="G1">
        <v>-800</v>
      </c>
      <c r="H1">
        <v>-480</v>
      </c>
      <c r="I1" t="s">
        <v>0</v>
      </c>
      <c r="K1">
        <v>1</v>
      </c>
      <c r="L1" t="s">
        <v>156</v>
      </c>
      <c r="M1">
        <v>600</v>
      </c>
      <c r="N1">
        <v>-480</v>
      </c>
      <c r="O1">
        <v>26</v>
      </c>
      <c r="P1">
        <v>1</v>
      </c>
      <c r="Q1" t="s">
        <v>0</v>
      </c>
      <c r="R1">
        <v>51</v>
      </c>
      <c r="S1">
        <v>26</v>
      </c>
      <c r="T1">
        <v>800</v>
      </c>
      <c r="U1">
        <v>-480</v>
      </c>
      <c r="V1" t="s">
        <v>1</v>
      </c>
      <c r="W1" t="s">
        <v>201</v>
      </c>
      <c r="Y1">
        <v>1400</v>
      </c>
      <c r="Z1">
        <f>_xlfn.XLOOKUP(AB1,R:R,U:U)</f>
        <v>-480</v>
      </c>
      <c r="AA1" t="s">
        <v>80</v>
      </c>
      <c r="AB1">
        <v>51</v>
      </c>
      <c r="AC1">
        <v>65</v>
      </c>
      <c r="AE1">
        <v>65</v>
      </c>
      <c r="AH1" t="s">
        <v>80</v>
      </c>
      <c r="AI1" t="s">
        <v>79</v>
      </c>
    </row>
    <row r="2" spans="1:35" x14ac:dyDescent="0.15">
      <c r="B2" t="s">
        <v>109</v>
      </c>
      <c r="G2">
        <v>-600</v>
      </c>
      <c r="H2">
        <v>-440</v>
      </c>
      <c r="I2" t="s">
        <v>109</v>
      </c>
      <c r="J2">
        <v>1</v>
      </c>
      <c r="K2">
        <v>2</v>
      </c>
      <c r="L2" t="s">
        <v>138</v>
      </c>
      <c r="M2">
        <v>600</v>
      </c>
      <c r="N2">
        <v>-440</v>
      </c>
      <c r="O2">
        <v>27</v>
      </c>
      <c r="P2">
        <v>2</v>
      </c>
      <c r="Q2" t="s">
        <v>36</v>
      </c>
      <c r="R2">
        <v>52</v>
      </c>
      <c r="S2">
        <v>27</v>
      </c>
      <c r="T2">
        <v>800</v>
      </c>
      <c r="U2">
        <v>-440</v>
      </c>
      <c r="V2" t="s">
        <v>2</v>
      </c>
      <c r="W2" t="s">
        <v>202</v>
      </c>
      <c r="Y2">
        <v>1200</v>
      </c>
      <c r="Z2">
        <f t="shared" ref="Z2:Z14" si="0">_xlfn.XLOOKUP(AB2,R:R,U:U)</f>
        <v>-440</v>
      </c>
      <c r="AA2" t="s">
        <v>81</v>
      </c>
      <c r="AB2">
        <v>52</v>
      </c>
      <c r="AC2">
        <v>66</v>
      </c>
      <c r="AD2">
        <v>65</v>
      </c>
      <c r="AE2">
        <v>66</v>
      </c>
      <c r="AG2" t="s">
        <v>81</v>
      </c>
    </row>
    <row r="3" spans="1:35" x14ac:dyDescent="0.15">
      <c r="B3" t="s">
        <v>115</v>
      </c>
      <c r="G3">
        <v>-600</v>
      </c>
      <c r="H3">
        <v>-400</v>
      </c>
      <c r="I3" t="s">
        <v>115</v>
      </c>
      <c r="J3">
        <v>1</v>
      </c>
      <c r="K3">
        <v>3</v>
      </c>
      <c r="L3" t="s">
        <v>141</v>
      </c>
      <c r="M3">
        <v>600</v>
      </c>
      <c r="N3">
        <v>-400</v>
      </c>
      <c r="O3">
        <v>28</v>
      </c>
      <c r="P3">
        <v>3</v>
      </c>
      <c r="Q3" t="s">
        <v>214</v>
      </c>
      <c r="R3">
        <v>53</v>
      </c>
      <c r="S3">
        <v>28</v>
      </c>
      <c r="T3">
        <v>800</v>
      </c>
      <c r="U3">
        <v>-400</v>
      </c>
      <c r="V3" t="s">
        <v>3</v>
      </c>
      <c r="W3" t="s">
        <v>215</v>
      </c>
      <c r="Y3">
        <v>1200</v>
      </c>
      <c r="Z3">
        <f t="shared" si="0"/>
        <v>-400</v>
      </c>
      <c r="AA3" t="s">
        <v>216</v>
      </c>
      <c r="AB3">
        <v>53</v>
      </c>
      <c r="AC3">
        <v>67</v>
      </c>
      <c r="AD3">
        <v>65</v>
      </c>
      <c r="AE3">
        <v>67</v>
      </c>
      <c r="AG3" t="s">
        <v>216</v>
      </c>
    </row>
    <row r="4" spans="1:35" x14ac:dyDescent="0.15">
      <c r="B4" t="s">
        <v>110</v>
      </c>
      <c r="G4">
        <v>-600</v>
      </c>
      <c r="H4">
        <v>-360</v>
      </c>
      <c r="I4" t="s">
        <v>110</v>
      </c>
      <c r="J4">
        <v>1</v>
      </c>
      <c r="K4">
        <v>4</v>
      </c>
      <c r="L4" t="s">
        <v>142</v>
      </c>
      <c r="M4">
        <v>600</v>
      </c>
      <c r="N4">
        <v>-360</v>
      </c>
      <c r="O4">
        <v>29</v>
      </c>
      <c r="P4">
        <v>4</v>
      </c>
      <c r="Q4" t="s">
        <v>37</v>
      </c>
      <c r="R4">
        <v>54</v>
      </c>
      <c r="S4">
        <v>29</v>
      </c>
      <c r="T4">
        <v>800</v>
      </c>
      <c r="U4">
        <v>-360</v>
      </c>
      <c r="V4" t="s">
        <v>4</v>
      </c>
      <c r="W4" t="s">
        <v>203</v>
      </c>
      <c r="Y4">
        <v>1200</v>
      </c>
      <c r="Z4">
        <f t="shared" si="0"/>
        <v>-360</v>
      </c>
      <c r="AA4" t="s">
        <v>82</v>
      </c>
      <c r="AB4">
        <v>54</v>
      </c>
      <c r="AC4">
        <v>68</v>
      </c>
      <c r="AD4">
        <v>65</v>
      </c>
      <c r="AE4">
        <v>68</v>
      </c>
      <c r="AG4" t="s">
        <v>82</v>
      </c>
    </row>
    <row r="5" spans="1:35" x14ac:dyDescent="0.15">
      <c r="B5" t="s">
        <v>119</v>
      </c>
      <c r="G5">
        <v>-600</v>
      </c>
      <c r="H5">
        <v>-320</v>
      </c>
      <c r="I5" t="s">
        <v>119</v>
      </c>
      <c r="J5">
        <v>1</v>
      </c>
      <c r="K5">
        <v>5</v>
      </c>
      <c r="L5" t="s">
        <v>163</v>
      </c>
      <c r="M5">
        <v>600</v>
      </c>
      <c r="N5">
        <v>-320</v>
      </c>
      <c r="O5">
        <v>30</v>
      </c>
      <c r="P5">
        <v>5</v>
      </c>
      <c r="Q5" t="s">
        <v>48</v>
      </c>
      <c r="R5">
        <v>55</v>
      </c>
      <c r="S5">
        <v>31</v>
      </c>
      <c r="T5">
        <v>800</v>
      </c>
      <c r="U5">
        <v>-280</v>
      </c>
      <c r="V5" t="s">
        <v>14</v>
      </c>
      <c r="W5" t="s">
        <v>204</v>
      </c>
      <c r="Y5">
        <v>1200</v>
      </c>
      <c r="Z5">
        <f t="shared" si="0"/>
        <v>-280</v>
      </c>
      <c r="AA5" t="s">
        <v>90</v>
      </c>
      <c r="AB5">
        <v>55</v>
      </c>
      <c r="AC5">
        <v>69</v>
      </c>
      <c r="AD5">
        <v>65</v>
      </c>
      <c r="AE5">
        <v>69</v>
      </c>
      <c r="AG5" t="s">
        <v>90</v>
      </c>
    </row>
    <row r="6" spans="1:35" x14ac:dyDescent="0.15">
      <c r="C6" t="s">
        <v>120</v>
      </c>
      <c r="G6">
        <v>-400</v>
      </c>
      <c r="H6">
        <v>-280</v>
      </c>
      <c r="I6" t="s">
        <v>120</v>
      </c>
      <c r="J6">
        <v>5</v>
      </c>
      <c r="K6">
        <v>6</v>
      </c>
      <c r="L6" t="s">
        <v>145</v>
      </c>
      <c r="M6">
        <v>600</v>
      </c>
      <c r="N6">
        <v>-280</v>
      </c>
      <c r="O6">
        <v>31</v>
      </c>
      <c r="P6">
        <v>6</v>
      </c>
      <c r="Q6" t="s">
        <v>49</v>
      </c>
      <c r="R6">
        <v>56</v>
      </c>
      <c r="S6">
        <v>33</v>
      </c>
      <c r="T6">
        <v>800</v>
      </c>
      <c r="U6">
        <v>-200</v>
      </c>
      <c r="V6" t="s">
        <v>15</v>
      </c>
      <c r="W6" t="s">
        <v>205</v>
      </c>
      <c r="Y6">
        <v>1200</v>
      </c>
      <c r="Z6">
        <f t="shared" si="0"/>
        <v>-200</v>
      </c>
      <c r="AA6" t="s">
        <v>91</v>
      </c>
      <c r="AB6">
        <v>56</v>
      </c>
      <c r="AC6">
        <v>70</v>
      </c>
      <c r="AD6">
        <v>65</v>
      </c>
      <c r="AE6">
        <v>70</v>
      </c>
      <c r="AG6" t="s">
        <v>91</v>
      </c>
    </row>
    <row r="7" spans="1:35" x14ac:dyDescent="0.15">
      <c r="C7" t="s">
        <v>121</v>
      </c>
      <c r="G7">
        <v>-400</v>
      </c>
      <c r="H7">
        <v>-240</v>
      </c>
      <c r="I7" t="s">
        <v>121</v>
      </c>
      <c r="J7">
        <v>5</v>
      </c>
      <c r="K7">
        <v>7</v>
      </c>
      <c r="L7" t="s">
        <v>164</v>
      </c>
      <c r="M7">
        <v>600</v>
      </c>
      <c r="N7">
        <v>-240</v>
      </c>
      <c r="O7">
        <v>32</v>
      </c>
      <c r="P7">
        <v>7</v>
      </c>
      <c r="Q7" t="s">
        <v>50</v>
      </c>
      <c r="R7">
        <v>57</v>
      </c>
      <c r="S7">
        <v>35</v>
      </c>
      <c r="T7">
        <v>800</v>
      </c>
      <c r="U7">
        <v>-120</v>
      </c>
      <c r="V7" t="s">
        <v>20</v>
      </c>
      <c r="W7" t="s">
        <v>206</v>
      </c>
      <c r="Y7">
        <v>1200</v>
      </c>
      <c r="Z7">
        <f t="shared" si="0"/>
        <v>-120</v>
      </c>
      <c r="AA7" t="s">
        <v>94</v>
      </c>
      <c r="AB7">
        <v>57</v>
      </c>
      <c r="AC7">
        <v>71</v>
      </c>
      <c r="AD7">
        <v>65</v>
      </c>
      <c r="AE7">
        <v>71</v>
      </c>
      <c r="AG7" t="s">
        <v>94</v>
      </c>
    </row>
    <row r="8" spans="1:35" x14ac:dyDescent="0.15">
      <c r="D8" t="s">
        <v>122</v>
      </c>
      <c r="G8">
        <v>-200</v>
      </c>
      <c r="H8">
        <v>-200</v>
      </c>
      <c r="I8" t="s">
        <v>122</v>
      </c>
      <c r="J8">
        <v>7</v>
      </c>
      <c r="K8">
        <v>8</v>
      </c>
      <c r="L8" t="s">
        <v>146</v>
      </c>
      <c r="M8">
        <v>600</v>
      </c>
      <c r="N8">
        <v>-200</v>
      </c>
      <c r="O8">
        <v>33</v>
      </c>
      <c r="P8">
        <v>8</v>
      </c>
      <c r="Q8" t="s">
        <v>51</v>
      </c>
      <c r="R8">
        <v>58</v>
      </c>
      <c r="S8">
        <v>36</v>
      </c>
      <c r="T8">
        <v>800</v>
      </c>
      <c r="U8">
        <v>-80</v>
      </c>
      <c r="V8" t="s">
        <v>218</v>
      </c>
      <c r="W8" t="s">
        <v>217</v>
      </c>
      <c r="Y8">
        <v>1200</v>
      </c>
      <c r="Z8">
        <f t="shared" si="0"/>
        <v>-80</v>
      </c>
      <c r="AA8" t="s">
        <v>95</v>
      </c>
      <c r="AB8">
        <v>58</v>
      </c>
      <c r="AC8">
        <v>72</v>
      </c>
      <c r="AD8">
        <v>65</v>
      </c>
      <c r="AE8">
        <v>72</v>
      </c>
      <c r="AG8" t="s">
        <v>95</v>
      </c>
    </row>
    <row r="9" spans="1:35" x14ac:dyDescent="0.15">
      <c r="B9" t="s">
        <v>125</v>
      </c>
      <c r="G9">
        <v>-600</v>
      </c>
      <c r="H9">
        <v>-160</v>
      </c>
      <c r="I9" t="s">
        <v>125</v>
      </c>
      <c r="J9">
        <v>1</v>
      </c>
      <c r="K9">
        <v>9</v>
      </c>
      <c r="L9" t="s">
        <v>167</v>
      </c>
      <c r="M9">
        <v>600</v>
      </c>
      <c r="N9">
        <v>-160</v>
      </c>
      <c r="O9">
        <v>34</v>
      </c>
      <c r="P9">
        <v>9</v>
      </c>
      <c r="Q9" t="s">
        <v>55</v>
      </c>
      <c r="R9">
        <v>59</v>
      </c>
      <c r="S9">
        <v>38</v>
      </c>
      <c r="T9">
        <v>800</v>
      </c>
      <c r="U9">
        <v>0</v>
      </c>
      <c r="V9" t="s">
        <v>21</v>
      </c>
      <c r="W9" t="s">
        <v>207</v>
      </c>
      <c r="Y9">
        <v>1000</v>
      </c>
      <c r="Z9">
        <f t="shared" si="0"/>
        <v>0</v>
      </c>
      <c r="AA9" t="s">
        <v>96</v>
      </c>
      <c r="AB9">
        <v>59</v>
      </c>
      <c r="AC9">
        <v>73</v>
      </c>
      <c r="AD9">
        <v>72</v>
      </c>
      <c r="AE9">
        <v>73</v>
      </c>
      <c r="AF9" t="s">
        <v>96</v>
      </c>
    </row>
    <row r="10" spans="1:35" x14ac:dyDescent="0.15">
      <c r="C10" t="s">
        <v>126</v>
      </c>
      <c r="G10">
        <v>-400</v>
      </c>
      <c r="H10">
        <v>-120</v>
      </c>
      <c r="I10" t="s">
        <v>126</v>
      </c>
      <c r="J10">
        <v>9</v>
      </c>
      <c r="K10">
        <v>10</v>
      </c>
      <c r="L10" t="s">
        <v>143</v>
      </c>
      <c r="M10">
        <v>600</v>
      </c>
      <c r="N10">
        <v>-120</v>
      </c>
      <c r="O10">
        <v>35</v>
      </c>
      <c r="P10">
        <v>10</v>
      </c>
      <c r="Q10" t="s">
        <v>56</v>
      </c>
      <c r="R10">
        <v>60</v>
      </c>
      <c r="S10">
        <v>42</v>
      </c>
      <c r="T10">
        <v>800</v>
      </c>
      <c r="U10">
        <v>160</v>
      </c>
      <c r="V10" t="s">
        <v>22</v>
      </c>
      <c r="W10" t="s">
        <v>208</v>
      </c>
      <c r="Y10">
        <v>1000</v>
      </c>
      <c r="Z10">
        <f t="shared" si="0"/>
        <v>160</v>
      </c>
      <c r="AA10" t="s">
        <v>97</v>
      </c>
      <c r="AB10">
        <v>60</v>
      </c>
      <c r="AC10">
        <v>74</v>
      </c>
      <c r="AD10">
        <v>72</v>
      </c>
      <c r="AE10">
        <v>74</v>
      </c>
      <c r="AF10" t="s">
        <v>97</v>
      </c>
    </row>
    <row r="11" spans="1:35" x14ac:dyDescent="0.15">
      <c r="B11" t="s">
        <v>127</v>
      </c>
      <c r="G11">
        <v>-600</v>
      </c>
      <c r="H11">
        <v>-80</v>
      </c>
      <c r="I11" t="s">
        <v>127</v>
      </c>
      <c r="J11">
        <v>1</v>
      </c>
      <c r="K11">
        <v>11</v>
      </c>
      <c r="L11" t="s">
        <v>169</v>
      </c>
      <c r="M11">
        <v>600</v>
      </c>
      <c r="N11">
        <v>-80</v>
      </c>
      <c r="O11">
        <v>36</v>
      </c>
      <c r="P11">
        <v>11</v>
      </c>
      <c r="Q11" t="s">
        <v>57</v>
      </c>
      <c r="R11">
        <v>61</v>
      </c>
      <c r="S11">
        <v>43</v>
      </c>
      <c r="T11">
        <v>800</v>
      </c>
      <c r="U11">
        <v>200</v>
      </c>
      <c r="V11" t="s">
        <v>23</v>
      </c>
      <c r="W11" t="s">
        <v>209</v>
      </c>
      <c r="Y11">
        <v>1400</v>
      </c>
      <c r="Z11">
        <f t="shared" si="0"/>
        <v>200</v>
      </c>
      <c r="AA11" t="s">
        <v>102</v>
      </c>
      <c r="AB11">
        <v>61</v>
      </c>
      <c r="AC11">
        <v>75</v>
      </c>
      <c r="AE11">
        <v>75</v>
      </c>
      <c r="AH11" t="s">
        <v>102</v>
      </c>
      <c r="AI11" t="s">
        <v>98</v>
      </c>
    </row>
    <row r="12" spans="1:35" x14ac:dyDescent="0.15">
      <c r="C12" t="s">
        <v>119</v>
      </c>
      <c r="G12">
        <v>-400</v>
      </c>
      <c r="H12">
        <v>-40</v>
      </c>
      <c r="I12" t="s">
        <v>119</v>
      </c>
      <c r="J12">
        <v>11</v>
      </c>
      <c r="K12">
        <v>12</v>
      </c>
      <c r="L12" t="s">
        <v>168</v>
      </c>
      <c r="M12">
        <v>600</v>
      </c>
      <c r="N12">
        <v>-40</v>
      </c>
      <c r="O12">
        <v>37</v>
      </c>
      <c r="P12">
        <v>12</v>
      </c>
      <c r="Q12" t="s">
        <v>58</v>
      </c>
      <c r="R12">
        <v>62</v>
      </c>
      <c r="S12">
        <v>44</v>
      </c>
      <c r="T12">
        <v>800</v>
      </c>
      <c r="U12">
        <v>240</v>
      </c>
      <c r="V12" t="s">
        <v>24</v>
      </c>
      <c r="W12" t="s">
        <v>210</v>
      </c>
      <c r="Y12">
        <v>1200</v>
      </c>
      <c r="Z12">
        <f t="shared" si="0"/>
        <v>240</v>
      </c>
      <c r="AA12" t="s">
        <v>99</v>
      </c>
      <c r="AB12">
        <v>62</v>
      </c>
      <c r="AC12">
        <v>76</v>
      </c>
      <c r="AD12">
        <v>75</v>
      </c>
      <c r="AE12">
        <v>76</v>
      </c>
      <c r="AG12" t="s">
        <v>99</v>
      </c>
    </row>
    <row r="13" spans="1:35" x14ac:dyDescent="0.15">
      <c r="D13" t="s">
        <v>120</v>
      </c>
      <c r="G13">
        <v>-200</v>
      </c>
      <c r="H13">
        <v>0</v>
      </c>
      <c r="I13" t="s">
        <v>120</v>
      </c>
      <c r="J13">
        <v>12</v>
      </c>
      <c r="K13">
        <v>13</v>
      </c>
      <c r="L13" t="s">
        <v>155</v>
      </c>
      <c r="M13">
        <v>600</v>
      </c>
      <c r="N13">
        <v>0</v>
      </c>
      <c r="O13">
        <v>38</v>
      </c>
      <c r="P13">
        <v>13</v>
      </c>
      <c r="Q13" t="s">
        <v>59</v>
      </c>
      <c r="R13">
        <v>63</v>
      </c>
      <c r="S13">
        <v>46</v>
      </c>
      <c r="T13">
        <v>800</v>
      </c>
      <c r="U13">
        <v>320</v>
      </c>
      <c r="V13" t="s">
        <v>26</v>
      </c>
      <c r="W13" t="s">
        <v>211</v>
      </c>
      <c r="Y13">
        <v>1200</v>
      </c>
      <c r="Z13">
        <f t="shared" si="0"/>
        <v>320</v>
      </c>
      <c r="AA13" t="s">
        <v>101</v>
      </c>
      <c r="AB13">
        <v>63</v>
      </c>
      <c r="AC13">
        <v>77</v>
      </c>
      <c r="AD13">
        <v>75</v>
      </c>
      <c r="AE13">
        <v>77</v>
      </c>
      <c r="AG13" t="s">
        <v>101</v>
      </c>
    </row>
    <row r="14" spans="1:35" x14ac:dyDescent="0.15">
      <c r="D14" t="s">
        <v>121</v>
      </c>
      <c r="G14">
        <v>-200</v>
      </c>
      <c r="H14">
        <v>40</v>
      </c>
      <c r="I14" t="s">
        <v>121</v>
      </c>
      <c r="J14">
        <v>12</v>
      </c>
      <c r="K14">
        <v>14</v>
      </c>
      <c r="L14" t="s">
        <v>170</v>
      </c>
      <c r="M14">
        <v>600</v>
      </c>
      <c r="N14">
        <v>40</v>
      </c>
      <c r="O14">
        <v>39</v>
      </c>
      <c r="P14">
        <v>14</v>
      </c>
      <c r="Q14" t="s">
        <v>60</v>
      </c>
      <c r="R14">
        <v>64</v>
      </c>
      <c r="S14">
        <v>50</v>
      </c>
      <c r="T14">
        <v>800</v>
      </c>
      <c r="U14">
        <v>480</v>
      </c>
      <c r="V14" t="s">
        <v>32</v>
      </c>
      <c r="W14" t="s">
        <v>212</v>
      </c>
      <c r="Y14">
        <v>1200</v>
      </c>
      <c r="Z14">
        <f t="shared" si="0"/>
        <v>480</v>
      </c>
      <c r="AA14" t="s">
        <v>108</v>
      </c>
      <c r="AB14">
        <v>64</v>
      </c>
      <c r="AC14">
        <v>78</v>
      </c>
      <c r="AD14">
        <v>75</v>
      </c>
      <c r="AE14">
        <v>78</v>
      </c>
      <c r="AG14" t="s">
        <v>108</v>
      </c>
    </row>
    <row r="15" spans="1:35" x14ac:dyDescent="0.15">
      <c r="E15" t="s">
        <v>122</v>
      </c>
      <c r="G15">
        <v>0</v>
      </c>
      <c r="H15">
        <v>80</v>
      </c>
      <c r="I15" t="s">
        <v>122</v>
      </c>
      <c r="J15">
        <v>14</v>
      </c>
      <c r="K15">
        <v>15</v>
      </c>
      <c r="L15" t="s">
        <v>171</v>
      </c>
      <c r="M15">
        <v>600</v>
      </c>
      <c r="N15">
        <v>80</v>
      </c>
      <c r="O15">
        <v>40</v>
      </c>
      <c r="P15">
        <v>15</v>
      </c>
      <c r="Q15" t="s">
        <v>61</v>
      </c>
      <c r="R15">
        <v>56</v>
      </c>
      <c r="S15">
        <v>40</v>
      </c>
      <c r="Y15" t="s">
        <v>213</v>
      </c>
      <c r="AA15" t="s">
        <v>213</v>
      </c>
    </row>
    <row r="16" spans="1:35" x14ac:dyDescent="0.15">
      <c r="C16" t="s">
        <v>128</v>
      </c>
      <c r="G16">
        <v>-400</v>
      </c>
      <c r="H16">
        <v>120</v>
      </c>
      <c r="I16" t="s">
        <v>128</v>
      </c>
      <c r="J16">
        <v>11</v>
      </c>
      <c r="K16">
        <v>16</v>
      </c>
      <c r="L16" t="s">
        <v>172</v>
      </c>
      <c r="M16">
        <v>600</v>
      </c>
      <c r="N16">
        <v>120</v>
      </c>
      <c r="O16">
        <v>41</v>
      </c>
      <c r="P16">
        <v>16</v>
      </c>
      <c r="Q16" t="s">
        <v>62</v>
      </c>
      <c r="R16">
        <v>56</v>
      </c>
      <c r="S16">
        <v>48</v>
      </c>
      <c r="Y16" t="s">
        <v>213</v>
      </c>
      <c r="AA16" t="s">
        <v>213</v>
      </c>
    </row>
    <row r="17" spans="2:17" x14ac:dyDescent="0.15">
      <c r="D17" t="s">
        <v>122</v>
      </c>
      <c r="G17">
        <v>-200</v>
      </c>
      <c r="H17">
        <v>160</v>
      </c>
      <c r="I17" t="s">
        <v>122</v>
      </c>
      <c r="J17">
        <v>16</v>
      </c>
      <c r="K17">
        <v>17</v>
      </c>
      <c r="L17" t="s">
        <v>154</v>
      </c>
      <c r="M17">
        <v>600</v>
      </c>
      <c r="N17">
        <v>160</v>
      </c>
      <c r="O17">
        <v>42</v>
      </c>
      <c r="P17">
        <v>17</v>
      </c>
      <c r="Q17" t="s">
        <v>51</v>
      </c>
    </row>
    <row r="18" spans="2:17" x14ac:dyDescent="0.15">
      <c r="B18" t="s">
        <v>129</v>
      </c>
      <c r="G18">
        <v>-600</v>
      </c>
      <c r="H18">
        <v>200</v>
      </c>
      <c r="I18" t="s">
        <v>129</v>
      </c>
      <c r="J18">
        <v>1</v>
      </c>
      <c r="K18">
        <v>18</v>
      </c>
      <c r="L18" t="s">
        <v>183</v>
      </c>
      <c r="M18">
        <v>600</v>
      </c>
      <c r="N18">
        <v>200</v>
      </c>
      <c r="O18">
        <v>43</v>
      </c>
      <c r="P18">
        <v>18</v>
      </c>
      <c r="Q18" t="s">
        <v>63</v>
      </c>
    </row>
    <row r="19" spans="2:17" x14ac:dyDescent="0.15">
      <c r="C19" t="s">
        <v>109</v>
      </c>
      <c r="G19">
        <v>-400</v>
      </c>
      <c r="H19">
        <v>240</v>
      </c>
      <c r="I19" t="s">
        <v>109</v>
      </c>
      <c r="J19">
        <v>18</v>
      </c>
      <c r="K19">
        <v>19</v>
      </c>
      <c r="L19" t="s">
        <v>173</v>
      </c>
      <c r="M19">
        <v>600</v>
      </c>
      <c r="N19">
        <v>240</v>
      </c>
      <c r="O19">
        <v>44</v>
      </c>
      <c r="P19">
        <v>19</v>
      </c>
      <c r="Q19" t="s">
        <v>40</v>
      </c>
    </row>
    <row r="20" spans="2:17" x14ac:dyDescent="0.15">
      <c r="C20" t="s">
        <v>131</v>
      </c>
      <c r="G20">
        <v>-400</v>
      </c>
      <c r="H20">
        <v>280</v>
      </c>
      <c r="I20" t="s">
        <v>131</v>
      </c>
      <c r="J20">
        <v>18</v>
      </c>
      <c r="K20">
        <v>20</v>
      </c>
      <c r="L20" t="s">
        <v>184</v>
      </c>
      <c r="M20">
        <v>600</v>
      </c>
      <c r="N20">
        <v>280</v>
      </c>
      <c r="O20">
        <v>45</v>
      </c>
      <c r="P20">
        <v>20</v>
      </c>
      <c r="Q20" t="s">
        <v>65</v>
      </c>
    </row>
    <row r="21" spans="2:17" x14ac:dyDescent="0.15">
      <c r="D21" t="s">
        <v>120</v>
      </c>
      <c r="G21">
        <v>-200</v>
      </c>
      <c r="H21">
        <v>320</v>
      </c>
      <c r="I21" t="s">
        <v>120</v>
      </c>
      <c r="J21">
        <v>20</v>
      </c>
      <c r="K21">
        <v>21</v>
      </c>
      <c r="L21" t="s">
        <v>180</v>
      </c>
      <c r="M21">
        <v>600</v>
      </c>
      <c r="N21">
        <v>320</v>
      </c>
      <c r="O21">
        <v>46</v>
      </c>
      <c r="P21">
        <v>21</v>
      </c>
      <c r="Q21" t="s">
        <v>59</v>
      </c>
    </row>
    <row r="22" spans="2:17" x14ac:dyDescent="0.15">
      <c r="D22" t="s">
        <v>121</v>
      </c>
      <c r="G22">
        <v>-200</v>
      </c>
      <c r="H22">
        <v>360</v>
      </c>
      <c r="I22" t="s">
        <v>121</v>
      </c>
      <c r="J22">
        <v>20</v>
      </c>
      <c r="K22">
        <v>22</v>
      </c>
      <c r="L22" t="s">
        <v>185</v>
      </c>
      <c r="M22">
        <v>600</v>
      </c>
      <c r="N22">
        <v>360</v>
      </c>
      <c r="O22">
        <v>47</v>
      </c>
      <c r="P22">
        <v>22</v>
      </c>
      <c r="Q22" t="s">
        <v>60</v>
      </c>
    </row>
    <row r="23" spans="2:17" x14ac:dyDescent="0.15">
      <c r="E23" t="s">
        <v>122</v>
      </c>
      <c r="G23">
        <v>0</v>
      </c>
      <c r="H23">
        <v>400</v>
      </c>
      <c r="I23" t="s">
        <v>122</v>
      </c>
      <c r="J23">
        <v>22</v>
      </c>
      <c r="K23">
        <v>23</v>
      </c>
      <c r="L23" t="s">
        <v>186</v>
      </c>
      <c r="M23">
        <v>600</v>
      </c>
      <c r="N23">
        <v>400</v>
      </c>
      <c r="O23">
        <v>48</v>
      </c>
      <c r="P23">
        <v>23</v>
      </c>
      <c r="Q23" t="s">
        <v>61</v>
      </c>
    </row>
    <row r="24" spans="2:17" x14ac:dyDescent="0.15">
      <c r="C24" t="s">
        <v>137</v>
      </c>
      <c r="G24">
        <v>-400</v>
      </c>
      <c r="H24">
        <v>440</v>
      </c>
      <c r="I24" t="s">
        <v>137</v>
      </c>
      <c r="J24">
        <v>18</v>
      </c>
      <c r="K24">
        <v>24</v>
      </c>
      <c r="L24" t="s">
        <v>195</v>
      </c>
      <c r="M24">
        <v>600</v>
      </c>
      <c r="N24">
        <v>440</v>
      </c>
      <c r="O24">
        <v>49</v>
      </c>
      <c r="P24">
        <v>24</v>
      </c>
      <c r="Q24" t="s">
        <v>71</v>
      </c>
    </row>
    <row r="25" spans="2:17" x14ac:dyDescent="0.15">
      <c r="D25" t="s">
        <v>109</v>
      </c>
      <c r="G25">
        <v>-200</v>
      </c>
      <c r="H25">
        <v>480</v>
      </c>
      <c r="I25" t="s">
        <v>109</v>
      </c>
      <c r="J25">
        <v>24</v>
      </c>
      <c r="K25">
        <v>25</v>
      </c>
      <c r="L25" t="s">
        <v>175</v>
      </c>
      <c r="M25">
        <v>600</v>
      </c>
      <c r="N25">
        <v>480</v>
      </c>
      <c r="O25">
        <v>50</v>
      </c>
      <c r="P25">
        <v>25</v>
      </c>
      <c r="Q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semantic_syntax_binding</vt:lpstr>
      <vt:lpstr>semantic_syntax_binding (2)</vt:lpstr>
      <vt:lpstr>semantic_syntax_binding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Nobuyuki SAMBUICHI</cp:lastModifiedBy>
  <dcterms:created xsi:type="dcterms:W3CDTF">2025-01-06T08:37:55Z</dcterms:created>
  <dcterms:modified xsi:type="dcterms:W3CDTF">2025-01-06T22:17:52Z</dcterms:modified>
</cp:coreProperties>
</file>